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may" sheetId="33" r:id="rId2"/>
    <sheet name="2017_04 Leave Roster" sheetId="32" r:id="rId3"/>
    <sheet name="2017_template Calendar" sheetId="14" r:id="rId4"/>
    <sheet name="2017_template Leave Roster" sheetId="29" r:id="rId5"/>
    <sheet name="Clinical Orientation" sheetId="27" r:id="rId6"/>
    <sheet name="HIV clinic roster" sheetId="30" r:id="rId7"/>
  </sheets>
  <externalReferences>
    <externalReference r:id="rId8"/>
    <externalReference r:id="rId9"/>
  </externalReferences>
  <definedNames>
    <definedName name="Calendar10Month" localSheetId="2">'2017_04 Leave Roster'!#REF!</definedName>
    <definedName name="Calendar10Month" localSheetId="1">'2017_may'!#REF!</definedName>
    <definedName name="Calendar10Month" localSheetId="4">'2017_template Leave Roster'!#REF!</definedName>
    <definedName name="Calendar10Month" localSheetId="6">'2017_template Calendar'!#REF!</definedName>
    <definedName name="Calendar10Month">'2017_template Calendar'!#REF!</definedName>
    <definedName name="Calendar10MonthOption" localSheetId="2">MATCH('2017_04 Leave Roster'!Calendar10Month,Months,0)</definedName>
    <definedName name="Calendar10MonthOption" localSheetId="1">MATCH('2017_may'!Calendar10Month,Months,0)</definedName>
    <definedName name="Calendar10MonthOption" localSheetId="4">MATCH('2017_template Leave Roster'!Calendar10Month,Months,0)</definedName>
    <definedName name="Calendar10MonthOption" localSheetId="6">MATCH('HIV clinic roster'!Calendar10Month,[0]!Months,0)</definedName>
    <definedName name="Calendar10MonthOption">MATCH(Calendar10Month,Months,0)</definedName>
    <definedName name="Calendar10Year" localSheetId="2">'2017_04 Leave Roster'!#REF!</definedName>
    <definedName name="Calendar10Year" localSheetId="1">'2017_may'!#REF!</definedName>
    <definedName name="Calendar10Year" localSheetId="4">'2017_template Leave Roster'!#REF!</definedName>
    <definedName name="Calendar10Year" localSheetId="6">'2017_template Calendar'!#REF!</definedName>
    <definedName name="Calendar10Year">'2017_template Calendar'!#REF!</definedName>
    <definedName name="Calendar11Month" localSheetId="2">'2017_04 Leave Roster'!#REF!</definedName>
    <definedName name="Calendar11Month" localSheetId="1">'2017_may'!#REF!</definedName>
    <definedName name="Calendar11Month" localSheetId="4">'2017_template Leave Roster'!#REF!</definedName>
    <definedName name="Calendar11Month" localSheetId="6">'2017_template Calendar'!#REF!</definedName>
    <definedName name="Calendar11Month">'2017_template Calendar'!#REF!</definedName>
    <definedName name="Calendar11MonthOption" localSheetId="2">MATCH('2017_04 Leave Roster'!Calendar11Month,Months,0)</definedName>
    <definedName name="Calendar11MonthOption" localSheetId="1">MATCH('2017_may'!Calendar11Month,Months,0)</definedName>
    <definedName name="Calendar11MonthOption" localSheetId="4">MATCH('2017_template Leave Roster'!Calendar11Month,Months,0)</definedName>
    <definedName name="Calendar11MonthOption" localSheetId="6">MATCH('HIV clinic roster'!Calendar11Month,[0]!Months,0)</definedName>
    <definedName name="Calendar11MonthOption">MATCH(Calendar11Month,Months,0)</definedName>
    <definedName name="Calendar11Year" localSheetId="2">'2017_04 Leave Roster'!#REF!</definedName>
    <definedName name="Calendar11Year" localSheetId="1">'2017_may'!#REF!</definedName>
    <definedName name="Calendar11Year" localSheetId="4">'2017_template Leave Roster'!#REF!</definedName>
    <definedName name="Calendar11Year" localSheetId="6">'2017_template Calendar'!#REF!</definedName>
    <definedName name="Calendar11Year">'2017_template Calendar'!#REF!</definedName>
    <definedName name="Calendar12Month" localSheetId="2">'2017_04 Leave Roster'!#REF!</definedName>
    <definedName name="Calendar12Month" localSheetId="1">'2017_may'!#REF!</definedName>
    <definedName name="Calendar12Month" localSheetId="4">'2017_template Leave Roster'!#REF!</definedName>
    <definedName name="Calendar12Month" localSheetId="6">'2017_template Calendar'!#REF!</definedName>
    <definedName name="Calendar12Month">'2017_template Calendar'!#REF!</definedName>
    <definedName name="Calendar12MonthOption" localSheetId="2">MATCH('2017_04 Leave Roster'!Calendar12Month,Months,0)</definedName>
    <definedName name="Calendar12MonthOption" localSheetId="1">MATCH('2017_may'!Calendar12Month,Months,0)</definedName>
    <definedName name="Calendar12MonthOption" localSheetId="4">MATCH('2017_template Leave Roster'!Calendar12Month,Months,0)</definedName>
    <definedName name="Calendar12MonthOption" localSheetId="6">MATCH('HIV clinic roster'!Calendar12Month,[0]!Months,0)</definedName>
    <definedName name="Calendar12MonthOption">MATCH(Calendar12Month,Months,0)</definedName>
    <definedName name="Calendar12Year" localSheetId="2">'2017_04 Leave Roster'!#REF!</definedName>
    <definedName name="Calendar12Year" localSheetId="1">'2017_may'!#REF!</definedName>
    <definedName name="Calendar12Year" localSheetId="4">'2017_template Leave Roster'!#REF!</definedName>
    <definedName name="Calendar12Year" localSheetId="6">'2017_template Calendar'!#REF!</definedName>
    <definedName name="Calendar12Year">'2017_template Calendar'!#REF!</definedName>
    <definedName name="Calendar1Month" localSheetId="2">'2017_04 Leave Roster'!$D$2</definedName>
    <definedName name="Calendar1Month" localSheetId="1">'2017_may'!$D$2</definedName>
    <definedName name="Calendar1Month" localSheetId="4">'2017_template Leave Roster'!$D$2</definedName>
    <definedName name="Calendar1Month">'2017_template Calendar'!$D$2</definedName>
    <definedName name="Calendar1MonthOption" localSheetId="2">MATCH('2017_04 Leave Roster'!Calendar1Month,Months,0)</definedName>
    <definedName name="Calendar1MonthOption" localSheetId="1">MATCH('2017_may'!Calendar1Month,Months,0)</definedName>
    <definedName name="Calendar1MonthOption" localSheetId="4">MATCH('2017_template Leave Roster'!Calendar1Month,Months,0)</definedName>
    <definedName name="Calendar1MonthOption">MATCH(Calendar1Month,Months,0)</definedName>
    <definedName name="Calendar1Year" localSheetId="2">'2017_04 Leave Roster'!$C$2</definedName>
    <definedName name="Calendar1Year" localSheetId="1">'2017_may'!$C$2</definedName>
    <definedName name="Calendar1Year" localSheetId="4">'2017_template Leave Roster'!$C$2</definedName>
    <definedName name="Calendar1Year">'2017_template Calendar'!$C$2</definedName>
    <definedName name="Calendar2Month" localSheetId="2">'2017_04 Leave Roster'!#REF!</definedName>
    <definedName name="Calendar2Month" localSheetId="1">'2017_may'!#REF!</definedName>
    <definedName name="Calendar2Month" localSheetId="4">'2017_template Leave Roster'!#REF!</definedName>
    <definedName name="Calendar2Month" localSheetId="6">'2017_template Calendar'!#REF!</definedName>
    <definedName name="Calendar2Month">'2017_template Calendar'!#REF!</definedName>
    <definedName name="Calendar2MonthOption" localSheetId="2">MATCH('2017_04 Leave Roster'!Calendar2Month,Months,0)</definedName>
    <definedName name="Calendar2MonthOption" localSheetId="1">MATCH('2017_may'!Calendar2Month,Months,0)</definedName>
    <definedName name="Calendar2MonthOption" localSheetId="4">MATCH('2017_template Leave Roster'!Calendar2Month,Months,0)</definedName>
    <definedName name="Calendar2MonthOption" localSheetId="6">MATCH('HIV clinic roster'!Calendar2Month,[0]!Months,0)</definedName>
    <definedName name="Calendar2MonthOption">MATCH(Calendar2Month,Months,0)</definedName>
    <definedName name="Calendar2Year" localSheetId="2">'2017_04 Leave Roster'!#REF!</definedName>
    <definedName name="Calendar2Year" localSheetId="1">'2017_may'!#REF!</definedName>
    <definedName name="Calendar2Year" localSheetId="4">'2017_template Leave Roster'!#REF!</definedName>
    <definedName name="Calendar2Year" localSheetId="6">'2017_template Calendar'!#REF!</definedName>
    <definedName name="Calendar2Year">'2017_template Calendar'!#REF!</definedName>
    <definedName name="Calendar3Month" localSheetId="2">'2017_04 Leave Roster'!#REF!</definedName>
    <definedName name="Calendar3Month" localSheetId="1">'2017_may'!#REF!</definedName>
    <definedName name="Calendar3Month" localSheetId="4">'2017_template Leave Roster'!#REF!</definedName>
    <definedName name="Calendar3Month" localSheetId="6">'2017_template Calendar'!#REF!</definedName>
    <definedName name="Calendar3Month">'2017_template Calendar'!#REF!</definedName>
    <definedName name="Calendar3MonthOption" localSheetId="2">MATCH('2017_04 Leave Roster'!Calendar3Month,Months,0)</definedName>
    <definedName name="Calendar3MonthOption" localSheetId="1">MATCH('2017_may'!Calendar3Month,Months,0)</definedName>
    <definedName name="Calendar3MonthOption" localSheetId="4">MATCH('2017_template Leave Roster'!Calendar3Month,Months,0)</definedName>
    <definedName name="Calendar3MonthOption" localSheetId="6">MATCH('HIV clinic roster'!Calendar3Month,[0]!Months,0)</definedName>
    <definedName name="Calendar3MonthOption">MATCH(Calendar3Month,Months,0)</definedName>
    <definedName name="Calendar3Year" localSheetId="2">'2017_04 Leave Roster'!#REF!</definedName>
    <definedName name="Calendar3Year" localSheetId="1">'2017_may'!#REF!</definedName>
    <definedName name="Calendar3Year" localSheetId="4">'2017_template Leave Roster'!#REF!</definedName>
    <definedName name="Calendar3Year" localSheetId="6">'2017_template Calendar'!#REF!</definedName>
    <definedName name="Calendar3Year">'2017_template Calendar'!#REF!</definedName>
    <definedName name="Calendar4Month" localSheetId="2">'2017_04 Leave Roster'!#REF!</definedName>
    <definedName name="Calendar4Month" localSheetId="1">'2017_may'!#REF!</definedName>
    <definedName name="Calendar4Month" localSheetId="4">'2017_template Leave Roster'!#REF!</definedName>
    <definedName name="Calendar4Month" localSheetId="6">'2017_template Calendar'!#REF!</definedName>
    <definedName name="Calendar4Month">'2017_template Calendar'!#REF!</definedName>
    <definedName name="Calendar4MonthOption" localSheetId="2">MATCH('2017_04 Leave Roster'!Calendar4Month,Months,0)</definedName>
    <definedName name="Calendar4MonthOption" localSheetId="1">MATCH('2017_may'!Calendar4Month,Months,0)</definedName>
    <definedName name="Calendar4MonthOption" localSheetId="4">MATCH('2017_template Leave Roster'!Calendar4Month,Months,0)</definedName>
    <definedName name="Calendar4MonthOption" localSheetId="6">MATCH('HIV clinic roster'!Calendar4Month,[0]!Months,0)</definedName>
    <definedName name="Calendar4MonthOption">MATCH(Calendar4Month,Months,0)</definedName>
    <definedName name="Calendar4Year" localSheetId="2">'2017_04 Leave Roster'!#REF!</definedName>
    <definedName name="Calendar4Year" localSheetId="1">'2017_may'!#REF!</definedName>
    <definedName name="Calendar4Year" localSheetId="4">'2017_template Leave Roster'!#REF!</definedName>
    <definedName name="Calendar4Year" localSheetId="6">'2017_template Calendar'!#REF!</definedName>
    <definedName name="Calendar4Year">'2017_template Calendar'!#REF!</definedName>
    <definedName name="Calendar5Month" localSheetId="2">'2017_04 Leave Roster'!#REF!</definedName>
    <definedName name="Calendar5Month" localSheetId="1">'2017_may'!#REF!</definedName>
    <definedName name="Calendar5Month" localSheetId="4">'2017_template Leave Roster'!#REF!</definedName>
    <definedName name="Calendar5Month" localSheetId="6">'2017_template Calendar'!#REF!</definedName>
    <definedName name="Calendar5Month">'2017_template Calendar'!#REF!</definedName>
    <definedName name="Calendar5MonthOption" localSheetId="2">MATCH('2017_04 Leave Roster'!Calendar5Month,Months,0)</definedName>
    <definedName name="Calendar5MonthOption" localSheetId="1">MATCH('2017_may'!Calendar5Month,Months,0)</definedName>
    <definedName name="Calendar5MonthOption" localSheetId="4">MATCH('2017_template Leave Roster'!Calendar5Month,Months,0)</definedName>
    <definedName name="Calendar5MonthOption" localSheetId="6">MATCH('HIV clinic roster'!Calendar5Month,[0]!Months,0)</definedName>
    <definedName name="Calendar5MonthOption">MATCH(Calendar5Month,Months,0)</definedName>
    <definedName name="Calendar5Year" localSheetId="2">'2017_04 Leave Roster'!#REF!</definedName>
    <definedName name="Calendar5Year" localSheetId="1">'2017_may'!#REF!</definedName>
    <definedName name="Calendar5Year" localSheetId="4">'2017_template Leave Roster'!#REF!</definedName>
    <definedName name="Calendar5Year" localSheetId="6">'2017_template Calendar'!#REF!</definedName>
    <definedName name="Calendar5Year">'2017_template Calendar'!#REF!</definedName>
    <definedName name="Calendar6Month" localSheetId="2">'2017_04 Leave Roster'!#REF!</definedName>
    <definedName name="Calendar6Month" localSheetId="1">'2017_may'!#REF!</definedName>
    <definedName name="Calendar6Month" localSheetId="4">'2017_template Leave Roster'!#REF!</definedName>
    <definedName name="Calendar6Month" localSheetId="6">'2017_template Calendar'!#REF!</definedName>
    <definedName name="Calendar6Month">'2017_template Calendar'!#REF!</definedName>
    <definedName name="Calendar6MonthOption" localSheetId="2">MATCH('2017_04 Leave Roster'!Calendar6Month,Months,0)</definedName>
    <definedName name="Calendar6MonthOption" localSheetId="1">MATCH('2017_may'!Calendar6Month,Months,0)</definedName>
    <definedName name="Calendar6MonthOption" localSheetId="4">MATCH('2017_template Leave Roster'!Calendar6Month,Months,0)</definedName>
    <definedName name="Calendar6MonthOption" localSheetId="6">MATCH('HIV clinic roster'!Calendar6Month,[0]!Months,0)</definedName>
    <definedName name="Calendar6MonthOption">MATCH(Calendar6Month,Months,0)</definedName>
    <definedName name="Calendar6Year" localSheetId="2">'2017_04 Leave Roster'!#REF!</definedName>
    <definedName name="Calendar6Year" localSheetId="1">'2017_may'!#REF!</definedName>
    <definedName name="Calendar6Year" localSheetId="4">'2017_template Leave Roster'!#REF!</definedName>
    <definedName name="Calendar6Year" localSheetId="6">'2017_template Calendar'!#REF!</definedName>
    <definedName name="Calendar6Year">'2017_template Calendar'!#REF!</definedName>
    <definedName name="Calendar7Month" localSheetId="2">'2017_04 Leave Roster'!#REF!</definedName>
    <definedName name="Calendar7Month" localSheetId="1">'2017_may'!#REF!</definedName>
    <definedName name="Calendar7Month" localSheetId="4">'2017_template Leave Roster'!#REF!</definedName>
    <definedName name="Calendar7Month" localSheetId="6">'2017_template Calendar'!#REF!</definedName>
    <definedName name="Calendar7Month">'2017_template Calendar'!#REF!</definedName>
    <definedName name="Calendar7MonthOption" localSheetId="2">MATCH('2017_04 Leave Roster'!Calendar7Month,Months,0)</definedName>
    <definedName name="Calendar7MonthOption" localSheetId="1">MATCH('2017_may'!Calendar7Month,Months,0)</definedName>
    <definedName name="Calendar7MonthOption" localSheetId="4">MATCH('2017_template Leave Roster'!Calendar7Month,Months,0)</definedName>
    <definedName name="Calendar7MonthOption" localSheetId="6">MATCH('HIV clinic roster'!Calendar7Month,[0]!Months,0)</definedName>
    <definedName name="Calendar7MonthOption">MATCH(Calendar7Month,Months,0)</definedName>
    <definedName name="Calendar7Year" localSheetId="2">'2017_04 Leave Roster'!#REF!</definedName>
    <definedName name="Calendar7Year" localSheetId="1">'2017_may'!#REF!</definedName>
    <definedName name="Calendar7Year" localSheetId="4">'2017_template Leave Roster'!#REF!</definedName>
    <definedName name="Calendar7Year" localSheetId="6">'2017_template Calendar'!#REF!</definedName>
    <definedName name="Calendar7Year">'2017_template Calendar'!#REF!</definedName>
    <definedName name="Calendar8Month" localSheetId="2">'2017_04 Leave Roster'!#REF!</definedName>
    <definedName name="Calendar8Month" localSheetId="1">'2017_may'!#REF!</definedName>
    <definedName name="Calendar8Month" localSheetId="4">'2017_template Leave Roster'!#REF!</definedName>
    <definedName name="Calendar8Month" localSheetId="6">'2017_template Calendar'!#REF!</definedName>
    <definedName name="Calendar8Month">'2017_template Calendar'!#REF!</definedName>
    <definedName name="Calendar8MonthOption" localSheetId="2">MATCH('2017_04 Leave Roster'!Calendar8Month,Months,0)</definedName>
    <definedName name="Calendar8MonthOption" localSheetId="1">MATCH('2017_may'!Calendar8Month,Months,0)</definedName>
    <definedName name="Calendar8MonthOption" localSheetId="4">MATCH('2017_template Leave Roster'!Calendar8Month,Months,0)</definedName>
    <definedName name="Calendar8MonthOption" localSheetId="6">MATCH('HIV clinic roster'!Calendar8Month,[0]!Months,0)</definedName>
    <definedName name="Calendar8MonthOption">MATCH(Calendar8Month,Months,0)</definedName>
    <definedName name="Calendar8Year" localSheetId="2">'2017_04 Leave Roster'!#REF!</definedName>
    <definedName name="Calendar8Year" localSheetId="1">'2017_may'!#REF!</definedName>
    <definedName name="Calendar8Year" localSheetId="4">'2017_template Leave Roster'!#REF!</definedName>
    <definedName name="Calendar8Year" localSheetId="6">'2017_template Calendar'!#REF!</definedName>
    <definedName name="Calendar8Year">'2017_template Calendar'!#REF!</definedName>
    <definedName name="Calendar9Month" localSheetId="2">'2017_04 Leave Roster'!#REF!</definedName>
    <definedName name="Calendar9Month" localSheetId="1">'2017_may'!#REF!</definedName>
    <definedName name="Calendar9Month" localSheetId="4">'2017_template Leave Roster'!#REF!</definedName>
    <definedName name="Calendar9Month" localSheetId="6">'2017_template Calendar'!#REF!</definedName>
    <definedName name="Calendar9Month">'2017_template Calendar'!#REF!</definedName>
    <definedName name="Calendar9MonthOption" localSheetId="2">MATCH('2017_04 Leave Roster'!Calendar9Month,Months,0)</definedName>
    <definedName name="Calendar9MonthOption" localSheetId="1">MATCH('2017_may'!Calendar9Month,Months,0)</definedName>
    <definedName name="Calendar9MonthOption" localSheetId="4">MATCH('2017_template Leave Roster'!Calendar9Month,Months,0)</definedName>
    <definedName name="Calendar9MonthOption" localSheetId="6">MATCH('HIV clinic roster'!Calendar9Month,[0]!Months,0)</definedName>
    <definedName name="Calendar9MonthOption">MATCH(Calendar9Month,Months,0)</definedName>
    <definedName name="Calendar9Year" localSheetId="2">'2017_04 Leave Roster'!#REF!</definedName>
    <definedName name="Calendar9Year" localSheetId="1">'2017_may'!#REF!</definedName>
    <definedName name="Calendar9Year" localSheetId="4">'2017_template Leave Roster'!#REF!</definedName>
    <definedName name="Calendar9Year" localSheetId="6">'2017_template Calendar'!#REF!</definedName>
    <definedName name="Calendar9Year">'2017_template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2">'2017_04 Leave Roster'!$A$2:$G$57</definedName>
    <definedName name="_xlnm.Print_Area" localSheetId="1">'2017_may'!$A$2:$G$118</definedName>
    <definedName name="_xlnm.Print_Area" localSheetId="3">'2017_template Calendar'!$A$2:$G$118</definedName>
    <definedName name="_xlnm.Print_Area" localSheetId="4">'2017_template Leave Roster'!$A$2:$G$57</definedName>
    <definedName name="Special_Medicines_activities">'[1]Daily Roster'!$A$1:$AB$61</definedName>
    <definedName name="SpecialMedicine2017">'Daily Roster'!$A$1:$AE$56</definedName>
    <definedName name="WeekdayOption" localSheetId="2">MATCH('2017_04 Leave Roster'!WeekStart,Weekdays,0)+10</definedName>
    <definedName name="WeekdayOption" localSheetId="1">MATCH('2017_may'!WeekStart,Weekdays,0)+10</definedName>
    <definedName name="WeekdayOption" localSheetId="4">MATCH('2017_template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'2017_04 Leave Roster'!$C$3</definedName>
    <definedName name="WeekStart" localSheetId="1">'2017_may'!$C$3</definedName>
    <definedName name="WeekStart" localSheetId="4">'2017_template Leave Roster'!$C$3</definedName>
    <definedName name="WeekStart">'2017_template Calendar'!$C$3</definedName>
    <definedName name="WeekStartValue" localSheetId="2">IF('2017_04 Leave Roster'!WeekStart="Monday",2,1)</definedName>
    <definedName name="WeekStartValue" localSheetId="1">IF('2017_may'!WeekStart="Monday",2,1)</definedName>
    <definedName name="WeekStartValue" localSheetId="4">IF('2017_template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U11" i="17" l="1"/>
  <c r="U12" i="17" s="1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68" i="17"/>
  <c r="Z169" i="17"/>
  <c r="Z170" i="17"/>
  <c r="Z171" i="17"/>
  <c r="Z172" i="17"/>
  <c r="Z173" i="17"/>
  <c r="Z174" i="17"/>
  <c r="Z175" i="17"/>
  <c r="Z176" i="17"/>
  <c r="Z177" i="17"/>
  <c r="Z178" i="17"/>
  <c r="Z179" i="17"/>
  <c r="Z180" i="17"/>
  <c r="Z181" i="17"/>
  <c r="Z182" i="17"/>
  <c r="Z183" i="17"/>
  <c r="Z184" i="17"/>
  <c r="Z185" i="17"/>
  <c r="Z186" i="17"/>
  <c r="Z187" i="17"/>
  <c r="Z188" i="17"/>
  <c r="Z189" i="17"/>
  <c r="Z190" i="17"/>
  <c r="Z191" i="17"/>
  <c r="Z192" i="17"/>
  <c r="Z193" i="17"/>
  <c r="Z194" i="17"/>
  <c r="Z195" i="17"/>
  <c r="Z196" i="17"/>
  <c r="Z197" i="17"/>
  <c r="Z198" i="17"/>
  <c r="Z199" i="17"/>
  <c r="Z200" i="17"/>
  <c r="Z201" i="17"/>
  <c r="Z202" i="17"/>
  <c r="Z203" i="17"/>
  <c r="Z204" i="17"/>
  <c r="Z205" i="17"/>
  <c r="Z206" i="17"/>
  <c r="Z207" i="17"/>
  <c r="Z208" i="17"/>
  <c r="Z209" i="17"/>
  <c r="Z210" i="17"/>
  <c r="Z211" i="17"/>
  <c r="Z212" i="17"/>
  <c r="Z213" i="17"/>
  <c r="Z214" i="17"/>
  <c r="Z215" i="17"/>
  <c r="Z216" i="17"/>
  <c r="Z217" i="17"/>
  <c r="Z218" i="17"/>
  <c r="Z219" i="17"/>
  <c r="Z220" i="17"/>
  <c r="Z221" i="17"/>
  <c r="Z222" i="17"/>
  <c r="Z223" i="17"/>
  <c r="Z224" i="17"/>
  <c r="Z225" i="17"/>
  <c r="Z226" i="17"/>
  <c r="Z227" i="17"/>
  <c r="Z228" i="17"/>
  <c r="Z229" i="17"/>
  <c r="Z230" i="17"/>
  <c r="Z231" i="17"/>
  <c r="Z232" i="17"/>
  <c r="Z233" i="17"/>
  <c r="Z234" i="17"/>
  <c r="Z235" i="17"/>
  <c r="Z236" i="17"/>
  <c r="Z237" i="17"/>
  <c r="Z238" i="17"/>
  <c r="Z239" i="17"/>
  <c r="Z240" i="17"/>
  <c r="Z241" i="17"/>
  <c r="Z242" i="17"/>
  <c r="Z243" i="17"/>
  <c r="Z244" i="17"/>
  <c r="Z245" i="17"/>
  <c r="Z246" i="17"/>
  <c r="Z247" i="17"/>
  <c r="Z2" i="17"/>
  <c r="A117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A43" i="33"/>
  <c r="A41" i="33"/>
  <c r="A40" i="33"/>
  <c r="A39" i="33"/>
  <c r="A38" i="33"/>
  <c r="A37" i="33"/>
  <c r="A36" i="33"/>
  <c r="A35" i="33"/>
  <c r="A34" i="33"/>
  <c r="A33" i="33"/>
  <c r="A32" i="33"/>
  <c r="A31" i="33"/>
  <c r="A30" i="33"/>
  <c r="A29" i="33"/>
  <c r="A28" i="33"/>
  <c r="A27" i="33"/>
  <c r="A26" i="33"/>
  <c r="A25" i="33"/>
  <c r="A24" i="33"/>
  <c r="A17" i="33"/>
  <c r="A16" i="33"/>
  <c r="A15" i="33"/>
  <c r="A14" i="33"/>
  <c r="A13" i="33"/>
  <c r="A12" i="33"/>
  <c r="A11" i="33"/>
  <c r="G117" i="33"/>
  <c r="F117" i="33"/>
  <c r="E117" i="33"/>
  <c r="G116" i="33"/>
  <c r="F116" i="33"/>
  <c r="E116" i="33"/>
  <c r="G115" i="33"/>
  <c r="F115" i="33"/>
  <c r="E115" i="33"/>
  <c r="G114" i="33"/>
  <c r="F114" i="33"/>
  <c r="E114" i="33"/>
  <c r="G113" i="33"/>
  <c r="F113" i="33"/>
  <c r="E113" i="33"/>
  <c r="G112" i="33"/>
  <c r="F112" i="33"/>
  <c r="E112" i="33"/>
  <c r="G111" i="33"/>
  <c r="F111" i="33"/>
  <c r="E111" i="33"/>
  <c r="G110" i="33"/>
  <c r="F110" i="33"/>
  <c r="E110" i="33"/>
  <c r="G109" i="33"/>
  <c r="F109" i="33"/>
  <c r="E109" i="33"/>
  <c r="G108" i="33"/>
  <c r="F108" i="33"/>
  <c r="E108" i="33"/>
  <c r="G107" i="33"/>
  <c r="F107" i="33"/>
  <c r="E107" i="33"/>
  <c r="G106" i="33"/>
  <c r="F106" i="33"/>
  <c r="E106" i="33"/>
  <c r="G105" i="33"/>
  <c r="F105" i="33"/>
  <c r="E105" i="33"/>
  <c r="H104" i="33"/>
  <c r="H103" i="33"/>
  <c r="H102" i="33"/>
  <c r="H101" i="33"/>
  <c r="H100" i="33"/>
  <c r="C99" i="33" a="1"/>
  <c r="C99" i="33" s="1"/>
  <c r="C80" i="33" a="1"/>
  <c r="F80" i="33" s="1"/>
  <c r="C61" i="33" a="1"/>
  <c r="E61" i="33" s="1"/>
  <c r="E63" i="33" s="1"/>
  <c r="C42" i="33" a="1"/>
  <c r="C23" i="33" a="1"/>
  <c r="A22" i="33"/>
  <c r="A21" i="33"/>
  <c r="A20" i="33"/>
  <c r="A19" i="33"/>
  <c r="A18" i="33"/>
  <c r="A10" i="33"/>
  <c r="A9" i="33"/>
  <c r="A8" i="33"/>
  <c r="A7" i="33"/>
  <c r="A6" i="33"/>
  <c r="A5" i="33"/>
  <c r="C4" i="33" a="1"/>
  <c r="E4" i="33" s="1"/>
  <c r="F2" i="33"/>
  <c r="C42" i="33"/>
  <c r="C53" i="33" s="1"/>
  <c r="G4" i="33"/>
  <c r="C4" i="33"/>
  <c r="I4" i="33"/>
  <c r="E42" i="33"/>
  <c r="H4" i="33"/>
  <c r="H3" i="33" s="1"/>
  <c r="G80" i="33"/>
  <c r="H80" i="33"/>
  <c r="I80" i="33"/>
  <c r="C115" i="33"/>
  <c r="G57" i="32"/>
  <c r="F57" i="32"/>
  <c r="E57" i="32"/>
  <c r="A57" i="32"/>
  <c r="G56" i="32"/>
  <c r="F56" i="32"/>
  <c r="E56" i="32"/>
  <c r="A56" i="32"/>
  <c r="I55" i="32"/>
  <c r="H55" i="32"/>
  <c r="G55" i="32"/>
  <c r="F55" i="32"/>
  <c r="E55" i="32"/>
  <c r="A55" i="32"/>
  <c r="H54" i="32"/>
  <c r="G54" i="32"/>
  <c r="F54" i="32"/>
  <c r="E54" i="32"/>
  <c r="A54" i="32"/>
  <c r="H53" i="32"/>
  <c r="G53" i="32"/>
  <c r="F53" i="32"/>
  <c r="E53" i="32"/>
  <c r="A53" i="32"/>
  <c r="H52" i="32"/>
  <c r="G52" i="32"/>
  <c r="F52" i="32"/>
  <c r="E52" i="32"/>
  <c r="A52" i="32"/>
  <c r="H51" i="32"/>
  <c r="G51" i="32"/>
  <c r="F51" i="32"/>
  <c r="E51" i="32"/>
  <c r="A51" i="32"/>
  <c r="H50" i="32"/>
  <c r="G50" i="32"/>
  <c r="F50" i="32"/>
  <c r="E50" i="32"/>
  <c r="A50" i="32"/>
  <c r="C49" i="32" a="1"/>
  <c r="D49" i="32"/>
  <c r="A48" i="32"/>
  <c r="A47" i="32"/>
  <c r="A46" i="32"/>
  <c r="A45" i="32"/>
  <c r="A44" i="32"/>
  <c r="A43" i="32"/>
  <c r="A42" i="32"/>
  <c r="A41" i="32"/>
  <c r="C40" i="32" a="1"/>
  <c r="A39" i="32"/>
  <c r="A38" i="32"/>
  <c r="A37" i="32"/>
  <c r="A36" i="32"/>
  <c r="A35" i="32"/>
  <c r="A34" i="32"/>
  <c r="A33" i="32"/>
  <c r="A32" i="32"/>
  <c r="C31" i="32" a="1"/>
  <c r="I31" i="32" s="1"/>
  <c r="I39" i="32" s="1"/>
  <c r="A30" i="32"/>
  <c r="A29" i="32"/>
  <c r="A28" i="32"/>
  <c r="A27" i="32"/>
  <c r="A26" i="32"/>
  <c r="A25" i="32"/>
  <c r="A24" i="32"/>
  <c r="A23" i="32"/>
  <c r="C22" i="32" a="1"/>
  <c r="A21" i="32"/>
  <c r="A20" i="32"/>
  <c r="A19" i="32"/>
  <c r="A18" i="32"/>
  <c r="A17" i="32"/>
  <c r="A16" i="32"/>
  <c r="A15" i="32"/>
  <c r="A14" i="32"/>
  <c r="C13" i="32" a="1"/>
  <c r="A12" i="32"/>
  <c r="A11" i="32"/>
  <c r="A10" i="32"/>
  <c r="A9" i="32"/>
  <c r="A8" i="32"/>
  <c r="A7" i="32"/>
  <c r="A6" i="32"/>
  <c r="A5" i="32"/>
  <c r="C4" i="32" a="1"/>
  <c r="H4" i="32" s="1"/>
  <c r="C16" i="33"/>
  <c r="C13" i="33"/>
  <c r="H3" i="32"/>
  <c r="C49" i="32"/>
  <c r="I3" i="33"/>
  <c r="I9" i="33"/>
  <c r="G22" i="33"/>
  <c r="G20" i="33"/>
  <c r="G18" i="33"/>
  <c r="G16" i="33"/>
  <c r="G14" i="33"/>
  <c r="G12" i="33"/>
  <c r="G10" i="33"/>
  <c r="G9" i="33"/>
  <c r="G7" i="33"/>
  <c r="G5" i="33"/>
  <c r="G3" i="33"/>
  <c r="G21" i="33"/>
  <c r="G17" i="33"/>
  <c r="G11" i="33"/>
  <c r="G6" i="33"/>
  <c r="G19" i="33"/>
  <c r="G15" i="33"/>
  <c r="G13" i="33"/>
  <c r="G8" i="33"/>
  <c r="E54" i="33"/>
  <c r="E50" i="33"/>
  <c r="E49" i="33"/>
  <c r="E47" i="33"/>
  <c r="C57" i="33"/>
  <c r="C55" i="33"/>
  <c r="C58" i="33"/>
  <c r="C49" i="33"/>
  <c r="C54" i="33"/>
  <c r="C48" i="33"/>
  <c r="C44" i="33"/>
  <c r="E21" i="33"/>
  <c r="E19" i="33"/>
  <c r="E17" i="33"/>
  <c r="E15" i="33"/>
  <c r="E13" i="33"/>
  <c r="E11" i="33"/>
  <c r="E8" i="33"/>
  <c r="E6" i="33"/>
  <c r="E18" i="33"/>
  <c r="E10" i="33"/>
  <c r="E22" i="33"/>
  <c r="E14" i="33"/>
  <c r="E9" i="33"/>
  <c r="E5" i="33"/>
  <c r="E20" i="33"/>
  <c r="E16" i="33"/>
  <c r="E12" i="33"/>
  <c r="E7" i="33"/>
  <c r="E3" i="33"/>
  <c r="E40" i="32"/>
  <c r="G4" i="32"/>
  <c r="G3" i="32" s="1"/>
  <c r="E4" i="32"/>
  <c r="E3" i="32" s="1"/>
  <c r="C22" i="32"/>
  <c r="F22" i="32"/>
  <c r="F30" i="32" s="1"/>
  <c r="E31" i="32"/>
  <c r="C31" i="32"/>
  <c r="C35" i="32" s="1"/>
  <c r="H40" i="32"/>
  <c r="M3" i="30"/>
  <c r="N3" i="30"/>
  <c r="O3" i="30"/>
  <c r="P3" i="30"/>
  <c r="Q3" i="30"/>
  <c r="R3" i="30"/>
  <c r="S3" i="30"/>
  <c r="T3" i="30"/>
  <c r="U3" i="30"/>
  <c r="C3" i="30"/>
  <c r="D3" i="30"/>
  <c r="E3" i="30"/>
  <c r="F3" i="30"/>
  <c r="G3" i="30"/>
  <c r="H3" i="30"/>
  <c r="I3" i="30"/>
  <c r="J3" i="30"/>
  <c r="K3" i="30"/>
  <c r="L3" i="30"/>
  <c r="C39" i="32"/>
  <c r="C37" i="32"/>
  <c r="E35" i="32"/>
  <c r="E42" i="32"/>
  <c r="E45" i="32"/>
  <c r="G57" i="29"/>
  <c r="F57" i="29"/>
  <c r="E57" i="29"/>
  <c r="A57" i="29"/>
  <c r="G56" i="29"/>
  <c r="F56" i="29"/>
  <c r="E56" i="29"/>
  <c r="A56" i="29"/>
  <c r="I55" i="29"/>
  <c r="H55" i="29"/>
  <c r="G55" i="29"/>
  <c r="F55" i="29"/>
  <c r="E55" i="29"/>
  <c r="A55" i="29"/>
  <c r="H54" i="29"/>
  <c r="G54" i="29"/>
  <c r="F54" i="29"/>
  <c r="E54" i="29"/>
  <c r="A54" i="29"/>
  <c r="H53" i="29"/>
  <c r="G53" i="29"/>
  <c r="F53" i="29"/>
  <c r="E53" i="29"/>
  <c r="A53" i="29"/>
  <c r="H52" i="29"/>
  <c r="G52" i="29"/>
  <c r="F52" i="29"/>
  <c r="E52" i="29"/>
  <c r="A52" i="29"/>
  <c r="H51" i="29"/>
  <c r="G51" i="29"/>
  <c r="F51" i="29"/>
  <c r="E51" i="29"/>
  <c r="A51" i="29"/>
  <c r="H50" i="29"/>
  <c r="G50" i="29"/>
  <c r="F50" i="29"/>
  <c r="E50" i="29"/>
  <c r="A50" i="29"/>
  <c r="C49" i="29" a="1"/>
  <c r="C49" i="29" s="1"/>
  <c r="C56" i="29" s="1"/>
  <c r="A48" i="29"/>
  <c r="A47" i="29"/>
  <c r="A46" i="29"/>
  <c r="A45" i="29"/>
  <c r="A44" i="29"/>
  <c r="A43" i="29"/>
  <c r="A42" i="29"/>
  <c r="A41" i="29"/>
  <c r="C40" i="29" a="1"/>
  <c r="H40" i="29" s="1"/>
  <c r="A39" i="29"/>
  <c r="A38" i="29"/>
  <c r="A37" i="29"/>
  <c r="A36" i="29"/>
  <c r="A35" i="29"/>
  <c r="A34" i="29"/>
  <c r="A33" i="29"/>
  <c r="A32" i="29"/>
  <c r="C31" i="29" a="1"/>
  <c r="A30" i="29"/>
  <c r="A29" i="29"/>
  <c r="A28" i="29"/>
  <c r="A27" i="29"/>
  <c r="A26" i="29"/>
  <c r="A25" i="29"/>
  <c r="A24" i="29"/>
  <c r="A23" i="29"/>
  <c r="C22" i="29" a="1"/>
  <c r="I22" i="29" s="1"/>
  <c r="A21" i="29"/>
  <c r="A20" i="29"/>
  <c r="A19" i="29"/>
  <c r="A18" i="29"/>
  <c r="A17" i="29"/>
  <c r="A16" i="29"/>
  <c r="A15" i="29"/>
  <c r="A14" i="29"/>
  <c r="C13" i="29" a="1"/>
  <c r="C13" i="29" s="1"/>
  <c r="C18" i="29" s="1"/>
  <c r="A12" i="29"/>
  <c r="A11" i="29"/>
  <c r="A10" i="29"/>
  <c r="A9" i="29"/>
  <c r="A8" i="29"/>
  <c r="A7" i="29"/>
  <c r="A6" i="29"/>
  <c r="A5" i="29"/>
  <c r="C4" i="29" a="1"/>
  <c r="F4" i="29" s="1"/>
  <c r="F6" i="29" s="1"/>
  <c r="F2" i="29"/>
  <c r="G4" i="29"/>
  <c r="G12" i="29" s="1"/>
  <c r="E4" i="29"/>
  <c r="E10" i="29" s="1"/>
  <c r="G13" i="29"/>
  <c r="E13" i="29"/>
  <c r="E21" i="29" s="1"/>
  <c r="C22" i="29"/>
  <c r="F22" i="29"/>
  <c r="F26" i="29" s="1"/>
  <c r="E31" i="29"/>
  <c r="D4" i="29"/>
  <c r="D9" i="29" s="1"/>
  <c r="H4" i="29"/>
  <c r="H3" i="29" s="1"/>
  <c r="H13" i="29"/>
  <c r="H31" i="29"/>
  <c r="H39" i="29" s="1"/>
  <c r="G40" i="29"/>
  <c r="G45" i="29" s="1"/>
  <c r="E40" i="29"/>
  <c r="E47" i="29" s="1"/>
  <c r="C57" i="29"/>
  <c r="E48" i="29"/>
  <c r="E44" i="29"/>
  <c r="D11" i="29"/>
  <c r="D5" i="29"/>
  <c r="D3" i="29"/>
  <c r="D8" i="29"/>
  <c r="D6" i="29"/>
  <c r="C27" i="29"/>
  <c r="G10" i="29"/>
  <c r="G9" i="29"/>
  <c r="G47" i="29"/>
  <c r="G46" i="29"/>
  <c r="G43" i="29"/>
  <c r="G42" i="29"/>
  <c r="F30" i="29"/>
  <c r="F28" i="29"/>
  <c r="F29" i="29"/>
  <c r="F27" i="29"/>
  <c r="C21" i="29"/>
  <c r="C20" i="29"/>
  <c r="C19" i="29"/>
  <c r="C17" i="29"/>
  <c r="C16" i="29"/>
  <c r="C15" i="29"/>
  <c r="G16" i="29"/>
  <c r="G15" i="29"/>
  <c r="F10" i="29"/>
  <c r="F8" i="29"/>
  <c r="F9" i="29"/>
  <c r="F7" i="29"/>
  <c r="E11" i="29"/>
  <c r="E7" i="29"/>
  <c r="A14" i="14"/>
  <c r="A15" i="14"/>
  <c r="A16" i="14"/>
  <c r="A17" i="14"/>
  <c r="A18" i="14"/>
  <c r="A19" i="14"/>
  <c r="A20" i="14"/>
  <c r="A21" i="14"/>
  <c r="A22" i="14"/>
  <c r="A33" i="14"/>
  <c r="A34" i="14"/>
  <c r="A35" i="14"/>
  <c r="A36" i="14"/>
  <c r="A37" i="14"/>
  <c r="A38" i="14"/>
  <c r="A39" i="14"/>
  <c r="A40" i="14"/>
  <c r="A41" i="14"/>
  <c r="A52" i="14"/>
  <c r="A53" i="14"/>
  <c r="A54" i="14"/>
  <c r="A55" i="14"/>
  <c r="A56" i="14"/>
  <c r="A57" i="14"/>
  <c r="A58" i="14"/>
  <c r="A59" i="14"/>
  <c r="A60" i="14"/>
  <c r="A71" i="14"/>
  <c r="A72" i="14"/>
  <c r="A73" i="14"/>
  <c r="A74" i="14"/>
  <c r="A75" i="14"/>
  <c r="A76" i="14"/>
  <c r="A77" i="14"/>
  <c r="A78" i="14"/>
  <c r="A79" i="14"/>
  <c r="A90" i="14"/>
  <c r="A91" i="14"/>
  <c r="A92" i="14"/>
  <c r="A93" i="14"/>
  <c r="A94" i="14"/>
  <c r="A95" i="14"/>
  <c r="A96" i="14"/>
  <c r="A97" i="14"/>
  <c r="A98" i="14"/>
  <c r="A109" i="14"/>
  <c r="E109" i="14"/>
  <c r="F109" i="14"/>
  <c r="G109" i="14"/>
  <c r="A110" i="14"/>
  <c r="E110" i="14"/>
  <c r="F110" i="14"/>
  <c r="G110" i="14"/>
  <c r="A111" i="14"/>
  <c r="E111" i="14"/>
  <c r="F111" i="14"/>
  <c r="G111" i="14"/>
  <c r="A112" i="14"/>
  <c r="E112" i="14"/>
  <c r="F112" i="14"/>
  <c r="G112" i="14"/>
  <c r="A113" i="14"/>
  <c r="E113" i="14"/>
  <c r="F113" i="14"/>
  <c r="G113" i="14"/>
  <c r="A114" i="14"/>
  <c r="E114" i="14"/>
  <c r="F114" i="14"/>
  <c r="G114" i="14"/>
  <c r="A115" i="14"/>
  <c r="E115" i="14"/>
  <c r="F115" i="14"/>
  <c r="G115" i="14"/>
  <c r="A116" i="14"/>
  <c r="E116" i="14"/>
  <c r="F116" i="14"/>
  <c r="G116" i="14"/>
  <c r="A117" i="14"/>
  <c r="E117" i="14"/>
  <c r="F117" i="14"/>
  <c r="G117" i="14"/>
  <c r="A13" i="14"/>
  <c r="A32" i="14"/>
  <c r="A51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A108" i="14"/>
  <c r="A107" i="14"/>
  <c r="A106" i="14"/>
  <c r="A105" i="14"/>
  <c r="A104" i="14"/>
  <c r="A103" i="14"/>
  <c r="A102" i="14"/>
  <c r="A101" i="14"/>
  <c r="A100" i="14"/>
  <c r="A89" i="14"/>
  <c r="A88" i="14"/>
  <c r="A87" i="14"/>
  <c r="A86" i="14"/>
  <c r="A85" i="14"/>
  <c r="A84" i="14"/>
  <c r="A83" i="14"/>
  <c r="A82" i="14"/>
  <c r="A81" i="14"/>
  <c r="A70" i="14"/>
  <c r="A69" i="14"/>
  <c r="A68" i="14"/>
  <c r="A67" i="14"/>
  <c r="A66" i="14"/>
  <c r="A65" i="14"/>
  <c r="A64" i="14"/>
  <c r="A63" i="14"/>
  <c r="A62" i="14"/>
  <c r="A50" i="14"/>
  <c r="A49" i="14"/>
  <c r="A48" i="14"/>
  <c r="A47" i="14"/>
  <c r="A46" i="14"/>
  <c r="A45" i="14"/>
  <c r="A44" i="14"/>
  <c r="A43" i="14"/>
  <c r="A31" i="14"/>
  <c r="A30" i="14"/>
  <c r="A29" i="14"/>
  <c r="A28" i="14"/>
  <c r="A27" i="14"/>
  <c r="A26" i="14"/>
  <c r="A25" i="14"/>
  <c r="A24" i="14"/>
  <c r="F2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 s="1"/>
  <c r="C59" i="14" s="1"/>
  <c r="C61" i="14" a="1"/>
  <c r="C61" i="14"/>
  <c r="C80" i="14" a="1"/>
  <c r="C80" i="14" s="1"/>
  <c r="C57" i="14"/>
  <c r="C56" i="14"/>
  <c r="C58" i="14"/>
  <c r="C72" i="14"/>
  <c r="C74" i="14"/>
  <c r="C73" i="14"/>
  <c r="C75" i="14"/>
  <c r="C79" i="14"/>
  <c r="C94" i="14"/>
  <c r="C95" i="14"/>
  <c r="C89" i="14"/>
  <c r="C85" i="14"/>
  <c r="C67" i="14"/>
  <c r="C69" i="14"/>
  <c r="C64" i="14"/>
  <c r="C68" i="14"/>
  <c r="C66" i="14"/>
  <c r="C65" i="14"/>
  <c r="C70" i="14"/>
  <c r="C48" i="14"/>
  <c r="C44" i="14"/>
  <c r="C50" i="14"/>
  <c r="C46" i="14"/>
  <c r="I61" i="14"/>
  <c r="F61" i="14"/>
  <c r="F75" i="14" s="1"/>
  <c r="E42" i="14"/>
  <c r="E53" i="14" s="1"/>
  <c r="E61" i="14"/>
  <c r="D80" i="14"/>
  <c r="D97" i="14" s="1"/>
  <c r="H61" i="14"/>
  <c r="D61" i="14"/>
  <c r="D42" i="14"/>
  <c r="D55" i="14" s="1"/>
  <c r="G61" i="14"/>
  <c r="D53" i="14"/>
  <c r="D52" i="14"/>
  <c r="D60" i="14"/>
  <c r="E59" i="14"/>
  <c r="E60" i="14"/>
  <c r="G72" i="14"/>
  <c r="G74" i="14"/>
  <c r="G76" i="14"/>
  <c r="G78" i="14"/>
  <c r="G71" i="14"/>
  <c r="G73" i="14"/>
  <c r="G75" i="14"/>
  <c r="G77" i="14"/>
  <c r="G79" i="14"/>
  <c r="F73" i="14"/>
  <c r="F72" i="14"/>
  <c r="D72" i="14"/>
  <c r="D74" i="14"/>
  <c r="D76" i="14"/>
  <c r="D78" i="14"/>
  <c r="D71" i="14"/>
  <c r="D73" i="14"/>
  <c r="D75" i="14"/>
  <c r="D77" i="14"/>
  <c r="D79" i="14"/>
  <c r="E71" i="14"/>
  <c r="E73" i="14"/>
  <c r="E75" i="14"/>
  <c r="E79" i="14"/>
  <c r="E72" i="14"/>
  <c r="E74" i="14"/>
  <c r="E76" i="14"/>
  <c r="E78" i="14"/>
  <c r="E77" i="14"/>
  <c r="D95" i="14"/>
  <c r="D94" i="14"/>
  <c r="G70" i="14"/>
  <c r="G66" i="14"/>
  <c r="G62" i="14"/>
  <c r="G67" i="14"/>
  <c r="G63" i="14"/>
  <c r="G68" i="14"/>
  <c r="G64" i="14"/>
  <c r="G69" i="14"/>
  <c r="G65" i="14"/>
  <c r="D70" i="14"/>
  <c r="D69" i="14"/>
  <c r="D68" i="14"/>
  <c r="D67" i="14"/>
  <c r="D66" i="14"/>
  <c r="D65" i="14"/>
  <c r="D64" i="14"/>
  <c r="D63" i="14"/>
  <c r="D62" i="14"/>
  <c r="E68" i="14"/>
  <c r="E64" i="14"/>
  <c r="E69" i="14"/>
  <c r="E65" i="14"/>
  <c r="E70" i="14"/>
  <c r="E66" i="14"/>
  <c r="E62" i="14"/>
  <c r="E63" i="14"/>
  <c r="E67" i="14"/>
  <c r="D47" i="14"/>
  <c r="D43" i="14"/>
  <c r="D45" i="14"/>
  <c r="D49" i="14"/>
  <c r="D88" i="14"/>
  <c r="D84" i="14"/>
  <c r="D81" i="14"/>
  <c r="D86" i="14"/>
  <c r="E45" i="14"/>
  <c r="E50" i="14"/>
  <c r="E43" i="14"/>
  <c r="E44" i="14"/>
  <c r="F63" i="14"/>
  <c r="F68" i="14"/>
  <c r="F65" i="14"/>
  <c r="F62" i="14"/>
  <c r="C4" i="14" a="1"/>
  <c r="C4" i="14" s="1"/>
  <c r="C23" i="14" a="1"/>
  <c r="I23" i="14"/>
  <c r="I37" i="14"/>
  <c r="C99" i="14" a="1"/>
  <c r="G23" i="14"/>
  <c r="G36" i="14" s="1"/>
  <c r="C23" i="14"/>
  <c r="E23" i="14"/>
  <c r="D23" i="14"/>
  <c r="F23" i="14"/>
  <c r="F37" i="14" s="1"/>
  <c r="H23" i="14"/>
  <c r="H37" i="14"/>
  <c r="G4" i="14"/>
  <c r="G20" i="14" s="1"/>
  <c r="G14" i="14"/>
  <c r="G22" i="14"/>
  <c r="G21" i="14"/>
  <c r="D34" i="14"/>
  <c r="D36" i="14"/>
  <c r="D39" i="14"/>
  <c r="D41" i="14"/>
  <c r="D33" i="14"/>
  <c r="D35" i="14"/>
  <c r="D37" i="14"/>
  <c r="D38" i="14"/>
  <c r="D40" i="14"/>
  <c r="F33" i="14"/>
  <c r="F35" i="14"/>
  <c r="F38" i="14"/>
  <c r="F40" i="14"/>
  <c r="F34" i="14"/>
  <c r="F39" i="14"/>
  <c r="F41" i="14"/>
  <c r="G34" i="14"/>
  <c r="G39" i="14"/>
  <c r="G41" i="14"/>
  <c r="G33" i="14"/>
  <c r="G37" i="14"/>
  <c r="G38" i="14"/>
  <c r="G40" i="14"/>
  <c r="E36" i="14"/>
  <c r="C36" i="14"/>
  <c r="C39" i="14"/>
  <c r="C35" i="14"/>
  <c r="C37" i="14"/>
  <c r="D32" i="14"/>
  <c r="F32" i="14"/>
  <c r="G32" i="14"/>
  <c r="E31" i="14"/>
  <c r="F29" i="14"/>
  <c r="F28" i="14"/>
  <c r="F24" i="14"/>
  <c r="F31" i="14"/>
  <c r="F30" i="14"/>
  <c r="F26" i="14"/>
  <c r="G31" i="14"/>
  <c r="G29" i="14"/>
  <c r="G28" i="14"/>
  <c r="G27" i="14"/>
  <c r="G25" i="14"/>
  <c r="G24" i="14"/>
  <c r="D31" i="14"/>
  <c r="D30" i="14"/>
  <c r="D29" i="14"/>
  <c r="D28" i="14"/>
  <c r="D27" i="14"/>
  <c r="D26" i="14"/>
  <c r="D25" i="14"/>
  <c r="D24" i="14"/>
  <c r="C30" i="14"/>
  <c r="C25" i="14"/>
  <c r="C28" i="14"/>
  <c r="C27" i="14"/>
  <c r="G12" i="14"/>
  <c r="G6" i="14"/>
  <c r="G5" i="14"/>
  <c r="G10" i="14"/>
  <c r="C16" i="14" l="1"/>
  <c r="C15" i="14"/>
  <c r="C13" i="14"/>
  <c r="C11" i="14"/>
  <c r="C5" i="14"/>
  <c r="C18" i="14"/>
  <c r="C12" i="14"/>
  <c r="C17" i="14"/>
  <c r="C7" i="14"/>
  <c r="C14" i="14"/>
  <c r="C21" i="14"/>
  <c r="C6" i="14"/>
  <c r="C20" i="14"/>
  <c r="C8" i="14"/>
  <c r="C22" i="14"/>
  <c r="C9" i="14"/>
  <c r="C19" i="14"/>
  <c r="C10" i="14"/>
  <c r="E33" i="14"/>
  <c r="E40" i="14"/>
  <c r="E41" i="14"/>
  <c r="E30" i="14"/>
  <c r="E26" i="14"/>
  <c r="E29" i="14"/>
  <c r="E25" i="14"/>
  <c r="E35" i="14"/>
  <c r="E34" i="14"/>
  <c r="E24" i="14"/>
  <c r="E38" i="14"/>
  <c r="H4" i="14"/>
  <c r="C41" i="14"/>
  <c r="C38" i="14"/>
  <c r="C32" i="14"/>
  <c r="C26" i="14"/>
  <c r="C24" i="14"/>
  <c r="C29" i="14"/>
  <c r="C31" i="14"/>
  <c r="C34" i="14"/>
  <c r="C33" i="14"/>
  <c r="C40" i="14"/>
  <c r="C99" i="14"/>
  <c r="D99" i="14"/>
  <c r="E27" i="14"/>
  <c r="E37" i="14"/>
  <c r="G16" i="14"/>
  <c r="G15" i="14"/>
  <c r="G8" i="14"/>
  <c r="G11" i="14"/>
  <c r="G18" i="14"/>
  <c r="G17" i="14"/>
  <c r="G7" i="14"/>
  <c r="G3" i="14"/>
  <c r="G13" i="14"/>
  <c r="G9" i="14"/>
  <c r="I4" i="14"/>
  <c r="F4" i="14"/>
  <c r="D4" i="14"/>
  <c r="E28" i="14"/>
  <c r="E32" i="14"/>
  <c r="E39" i="14"/>
  <c r="G19" i="14"/>
  <c r="E4" i="14"/>
  <c r="C92" i="14"/>
  <c r="C91" i="14"/>
  <c r="C83" i="14"/>
  <c r="C81" i="14"/>
  <c r="C30" i="32"/>
  <c r="C26" i="32"/>
  <c r="C25" i="32"/>
  <c r="H13" i="32"/>
  <c r="G13" i="32"/>
  <c r="E13" i="32"/>
  <c r="D13" i="32"/>
  <c r="C13" i="32"/>
  <c r="F70" i="14"/>
  <c r="F67" i="14"/>
  <c r="E49" i="14"/>
  <c r="D44" i="14"/>
  <c r="D92" i="14"/>
  <c r="D93" i="14"/>
  <c r="F78" i="14"/>
  <c r="F79" i="14"/>
  <c r="F71" i="14"/>
  <c r="E56" i="14"/>
  <c r="E57" i="14"/>
  <c r="D58" i="14"/>
  <c r="D59" i="14"/>
  <c r="G42" i="14"/>
  <c r="H42" i="14"/>
  <c r="H80" i="14"/>
  <c r="F42" i="14"/>
  <c r="I80" i="14"/>
  <c r="C43" i="14"/>
  <c r="C45" i="14"/>
  <c r="C86" i="14"/>
  <c r="C84" i="14"/>
  <c r="C93" i="14"/>
  <c r="C90" i="14"/>
  <c r="C55" i="14"/>
  <c r="C52" i="14"/>
  <c r="C76" i="14"/>
  <c r="C77" i="14"/>
  <c r="C30" i="29"/>
  <c r="C23" i="29"/>
  <c r="F13" i="32"/>
  <c r="E43" i="32"/>
  <c r="E41" i="32"/>
  <c r="E44" i="32"/>
  <c r="E48" i="32"/>
  <c r="E46" i="32"/>
  <c r="C105" i="33"/>
  <c r="C102" i="33"/>
  <c r="C116" i="33"/>
  <c r="C108" i="33"/>
  <c r="C104" i="33"/>
  <c r="F69" i="14"/>
  <c r="E47" i="14"/>
  <c r="D85" i="14"/>
  <c r="D83" i="14"/>
  <c r="D46" i="14"/>
  <c r="G26" i="14"/>
  <c r="G30" i="14"/>
  <c r="F27" i="14"/>
  <c r="F25" i="14"/>
  <c r="G35" i="14"/>
  <c r="F36" i="14"/>
  <c r="F66" i="14"/>
  <c r="F64" i="14"/>
  <c r="E48" i="14"/>
  <c r="E46" i="14"/>
  <c r="D82" i="14"/>
  <c r="D89" i="14"/>
  <c r="D87" i="14"/>
  <c r="D48" i="14"/>
  <c r="D50" i="14"/>
  <c r="E51" i="14"/>
  <c r="D98" i="14"/>
  <c r="D90" i="14"/>
  <c r="D91" i="14"/>
  <c r="F76" i="14"/>
  <c r="F77" i="14"/>
  <c r="E54" i="14"/>
  <c r="E55" i="14"/>
  <c r="D56" i="14"/>
  <c r="D57" i="14"/>
  <c r="I42" i="14"/>
  <c r="C47" i="14"/>
  <c r="C49" i="14"/>
  <c r="C62" i="14"/>
  <c r="C63" i="14"/>
  <c r="C82" i="14"/>
  <c r="C88" i="14"/>
  <c r="C98" i="14"/>
  <c r="C78" i="14"/>
  <c r="C71" i="14"/>
  <c r="C60" i="14"/>
  <c r="C31" i="29"/>
  <c r="I31" i="29"/>
  <c r="I39" i="29" s="1"/>
  <c r="F31" i="29"/>
  <c r="G31" i="29"/>
  <c r="D31" i="29"/>
  <c r="E39" i="32"/>
  <c r="E34" i="32"/>
  <c r="E38" i="32"/>
  <c r="E32" i="32"/>
  <c r="E36" i="32"/>
  <c r="I13" i="32"/>
  <c r="C12" i="33"/>
  <c r="C8" i="33"/>
  <c r="C9" i="33"/>
  <c r="C15" i="33"/>
  <c r="C20" i="33"/>
  <c r="C5" i="33"/>
  <c r="C6" i="33"/>
  <c r="D51" i="14"/>
  <c r="D96" i="14"/>
  <c r="F74" i="14"/>
  <c r="E58" i="14"/>
  <c r="E52" i="14"/>
  <c r="D54" i="14"/>
  <c r="G80" i="14"/>
  <c r="E80" i="14"/>
  <c r="F80" i="14"/>
  <c r="C87" i="14"/>
  <c r="C97" i="14"/>
  <c r="C96" i="14"/>
  <c r="C54" i="14"/>
  <c r="C53" i="14"/>
  <c r="C51" i="14"/>
  <c r="E39" i="29"/>
  <c r="E36" i="29"/>
  <c r="E32" i="29"/>
  <c r="G18" i="29"/>
  <c r="G20" i="29"/>
  <c r="G19" i="29"/>
  <c r="C40" i="32"/>
  <c r="I40" i="32"/>
  <c r="F40" i="32"/>
  <c r="G40" i="32"/>
  <c r="D40" i="32"/>
  <c r="D99" i="33"/>
  <c r="E60" i="33"/>
  <c r="E52" i="33"/>
  <c r="E48" i="33"/>
  <c r="E51" i="33"/>
  <c r="E53" i="33"/>
  <c r="E58" i="33"/>
  <c r="E57" i="33"/>
  <c r="E46" i="33"/>
  <c r="E43" i="33"/>
  <c r="E45" i="33"/>
  <c r="E56" i="33"/>
  <c r="E55" i="33"/>
  <c r="E44" i="33"/>
  <c r="E59" i="33"/>
  <c r="F23" i="29"/>
  <c r="F24" i="29"/>
  <c r="G5" i="29"/>
  <c r="E14" i="29"/>
  <c r="G22" i="29"/>
  <c r="I13" i="29"/>
  <c r="C34" i="32"/>
  <c r="G31" i="32"/>
  <c r="F4" i="32"/>
  <c r="F3" i="32" s="1"/>
  <c r="I4" i="32"/>
  <c r="I3" i="32" s="1"/>
  <c r="C46" i="33"/>
  <c r="C45" i="33"/>
  <c r="C52" i="33"/>
  <c r="C59" i="33"/>
  <c r="H9" i="33"/>
  <c r="F25" i="29"/>
  <c r="G6" i="29"/>
  <c r="E18" i="29"/>
  <c r="D22" i="29"/>
  <c r="F31" i="32"/>
  <c r="C4" i="32"/>
  <c r="C50" i="33"/>
  <c r="C47" i="33"/>
  <c r="C60" i="33"/>
  <c r="D4" i="32"/>
  <c r="D3" i="32" s="1"/>
  <c r="D4" i="33"/>
  <c r="F4" i="33"/>
  <c r="E80" i="33"/>
  <c r="F25" i="32"/>
  <c r="F26" i="32"/>
  <c r="G23" i="33"/>
  <c r="C23" i="33"/>
  <c r="E23" i="33"/>
  <c r="H23" i="33"/>
  <c r="H37" i="33" s="1"/>
  <c r="D23" i="33"/>
  <c r="F23" i="33"/>
  <c r="I23" i="33"/>
  <c r="I37" i="33" s="1"/>
  <c r="E3" i="29"/>
  <c r="E8" i="29"/>
  <c r="E12" i="29"/>
  <c r="E15" i="29"/>
  <c r="E19" i="29"/>
  <c r="C24" i="29"/>
  <c r="C28" i="29"/>
  <c r="E33" i="29"/>
  <c r="E37" i="29"/>
  <c r="D33" i="29"/>
  <c r="D32" i="29"/>
  <c r="E41" i="29"/>
  <c r="E45" i="29"/>
  <c r="C51" i="29"/>
  <c r="C54" i="29"/>
  <c r="F23" i="32"/>
  <c r="G33" i="32"/>
  <c r="C27" i="32"/>
  <c r="C23" i="32"/>
  <c r="E19" i="32"/>
  <c r="E15" i="32"/>
  <c r="D22" i="32"/>
  <c r="H22" i="32"/>
  <c r="G22" i="32"/>
  <c r="G36" i="32"/>
  <c r="G32" i="32"/>
  <c r="G48" i="32"/>
  <c r="G44" i="32"/>
  <c r="E5" i="29"/>
  <c r="E9" i="29"/>
  <c r="F3" i="29"/>
  <c r="F11" i="29"/>
  <c r="F12" i="29"/>
  <c r="G17" i="29"/>
  <c r="G21" i="29"/>
  <c r="G35" i="29"/>
  <c r="G39" i="29"/>
  <c r="G44" i="29"/>
  <c r="G48" i="29"/>
  <c r="G7" i="29"/>
  <c r="G11" i="29"/>
  <c r="E16" i="29"/>
  <c r="E20" i="29"/>
  <c r="G25" i="29"/>
  <c r="G29" i="29"/>
  <c r="C25" i="29"/>
  <c r="C29" i="29"/>
  <c r="E34" i="29"/>
  <c r="E38" i="29"/>
  <c r="D10" i="29"/>
  <c r="D7" i="29"/>
  <c r="D26" i="29"/>
  <c r="D25" i="29"/>
  <c r="D35" i="29"/>
  <c r="D34" i="29"/>
  <c r="E42" i="29"/>
  <c r="E46" i="29"/>
  <c r="C53" i="29"/>
  <c r="I4" i="29"/>
  <c r="I3" i="29" s="1"/>
  <c r="D40" i="29"/>
  <c r="I40" i="29"/>
  <c r="F40" i="29"/>
  <c r="E17" i="32"/>
  <c r="F24" i="32"/>
  <c r="F27" i="32"/>
  <c r="G43" i="32"/>
  <c r="G41" i="32"/>
  <c r="C28" i="32"/>
  <c r="G34" i="32"/>
  <c r="G39" i="32"/>
  <c r="C36" i="32"/>
  <c r="C32" i="32"/>
  <c r="E22" i="32"/>
  <c r="C41" i="32"/>
  <c r="C45" i="32"/>
  <c r="E6" i="29"/>
  <c r="F5" i="29"/>
  <c r="G14" i="29"/>
  <c r="C14" i="29"/>
  <c r="G32" i="29"/>
  <c r="G41" i="29"/>
  <c r="G3" i="29"/>
  <c r="G8" i="29"/>
  <c r="E17" i="29"/>
  <c r="G26" i="29"/>
  <c r="C26" i="29"/>
  <c r="E35" i="29"/>
  <c r="D12" i="29"/>
  <c r="D28" i="29"/>
  <c r="D37" i="29"/>
  <c r="E43" i="29"/>
  <c r="C55" i="29"/>
  <c r="C40" i="29"/>
  <c r="D13" i="29"/>
  <c r="F13" i="29"/>
  <c r="C4" i="29"/>
  <c r="C52" i="29"/>
  <c r="D49" i="29"/>
  <c r="E22" i="29"/>
  <c r="H22" i="29"/>
  <c r="C50" i="29"/>
  <c r="E18" i="32"/>
  <c r="F28" i="32"/>
  <c r="F29" i="32"/>
  <c r="G45" i="32"/>
  <c r="G42" i="32"/>
  <c r="C48" i="32"/>
  <c r="C24" i="32"/>
  <c r="C29" i="32"/>
  <c r="G35" i="32"/>
  <c r="C33" i="32"/>
  <c r="C38" i="32"/>
  <c r="E37" i="32"/>
  <c r="E33" i="32"/>
  <c r="I22" i="32"/>
  <c r="F16" i="32"/>
  <c r="F17" i="32"/>
  <c r="E64" i="33"/>
  <c r="E75" i="33"/>
  <c r="E67" i="33"/>
  <c r="E74" i="33"/>
  <c r="E76" i="33"/>
  <c r="E70" i="33"/>
  <c r="E73" i="33"/>
  <c r="E65" i="33"/>
  <c r="E78" i="33"/>
  <c r="E77" i="33"/>
  <c r="E69" i="33"/>
  <c r="E66" i="33"/>
  <c r="E72" i="33"/>
  <c r="E68" i="33"/>
  <c r="E79" i="33"/>
  <c r="E62" i="33"/>
  <c r="E71" i="33"/>
  <c r="E47" i="32"/>
  <c r="C14" i="32"/>
  <c r="C56" i="33"/>
  <c r="C43" i="33"/>
  <c r="C51" i="33"/>
  <c r="C111" i="33"/>
  <c r="C112" i="33"/>
  <c r="C103" i="33"/>
  <c r="C101" i="33"/>
  <c r="C117" i="33"/>
  <c r="C109" i="33"/>
  <c r="C110" i="33"/>
  <c r="C107" i="33"/>
  <c r="C100" i="33"/>
  <c r="C113" i="33"/>
  <c r="C114" i="33"/>
  <c r="C106" i="33"/>
  <c r="C18" i="33"/>
  <c r="C10" i="33"/>
  <c r="C17" i="33"/>
  <c r="C19" i="33"/>
  <c r="C22" i="33"/>
  <c r="C14" i="33"/>
  <c r="C7" i="33"/>
  <c r="C21" i="33"/>
  <c r="C11" i="33"/>
  <c r="I42" i="33"/>
  <c r="D42" i="33"/>
  <c r="F42" i="33"/>
  <c r="G42" i="33"/>
  <c r="H42" i="33"/>
  <c r="H31" i="32"/>
  <c r="H39" i="32" s="1"/>
  <c r="D31" i="32"/>
  <c r="F61" i="33"/>
  <c r="D61" i="33"/>
  <c r="C61" i="33"/>
  <c r="H61" i="33"/>
  <c r="I61" i="33"/>
  <c r="G61" i="33"/>
  <c r="D80" i="33"/>
  <c r="C80" i="33"/>
  <c r="F13" i="33"/>
  <c r="F3" i="33"/>
  <c r="F20" i="33"/>
  <c r="F22" i="33"/>
  <c r="F18" i="33"/>
  <c r="E97" i="33"/>
  <c r="E95" i="33"/>
  <c r="E88" i="33"/>
  <c r="E96" i="33"/>
  <c r="F21" i="33"/>
  <c r="F14" i="33"/>
  <c r="F8" i="33"/>
  <c r="E85" i="33"/>
  <c r="F10" i="33"/>
  <c r="E81" i="33"/>
  <c r="E91" i="33"/>
  <c r="E84" i="33"/>
  <c r="U14" i="17"/>
  <c r="U15" i="17"/>
  <c r="U16" i="17" s="1"/>
  <c r="U13" i="17"/>
  <c r="G30" i="29" l="1"/>
  <c r="G23" i="29"/>
  <c r="G28" i="29"/>
  <c r="G27" i="29"/>
  <c r="G24" i="29"/>
  <c r="D48" i="32"/>
  <c r="D44" i="32"/>
  <c r="D47" i="32"/>
  <c r="D43" i="32"/>
  <c r="D46" i="32"/>
  <c r="D41" i="32"/>
  <c r="D45" i="32"/>
  <c r="D42" i="32"/>
  <c r="C47" i="32"/>
  <c r="C46" i="32"/>
  <c r="C43" i="32"/>
  <c r="C44" i="32"/>
  <c r="C42" i="32"/>
  <c r="G36" i="29"/>
  <c r="G34" i="29"/>
  <c r="G33" i="29"/>
  <c r="G37" i="29"/>
  <c r="G38" i="29"/>
  <c r="G56" i="14"/>
  <c r="G57" i="14"/>
  <c r="G49" i="14"/>
  <c r="G47" i="14"/>
  <c r="G55" i="14"/>
  <c r="G58" i="14"/>
  <c r="G59" i="14"/>
  <c r="G48" i="14"/>
  <c r="G45" i="14"/>
  <c r="G44" i="14"/>
  <c r="G50" i="14"/>
  <c r="G54" i="14"/>
  <c r="G52" i="14"/>
  <c r="G60" i="14"/>
  <c r="G53" i="14"/>
  <c r="G43" i="14"/>
  <c r="G51" i="14"/>
  <c r="G46" i="14"/>
  <c r="E14" i="32"/>
  <c r="E21" i="32"/>
  <c r="E20" i="32"/>
  <c r="E16" i="32"/>
  <c r="F20" i="14"/>
  <c r="F19" i="14"/>
  <c r="F13" i="14"/>
  <c r="F7" i="14"/>
  <c r="F11" i="14"/>
  <c r="F3" i="14"/>
  <c r="F14" i="14"/>
  <c r="F22" i="14"/>
  <c r="F6" i="14"/>
  <c r="F10" i="14"/>
  <c r="F21" i="14"/>
  <c r="F16" i="14"/>
  <c r="F5" i="14"/>
  <c r="F12" i="14"/>
  <c r="F18" i="14"/>
  <c r="F15" i="14"/>
  <c r="F9" i="14"/>
  <c r="F17" i="14"/>
  <c r="F8" i="14"/>
  <c r="E92" i="33"/>
  <c r="E90" i="33"/>
  <c r="E83" i="33"/>
  <c r="E93" i="33"/>
  <c r="E86" i="33"/>
  <c r="E89" i="33"/>
  <c r="E98" i="33"/>
  <c r="E82" i="33"/>
  <c r="E94" i="33"/>
  <c r="E87" i="33"/>
  <c r="F38" i="32"/>
  <c r="F39" i="32"/>
  <c r="F36" i="32"/>
  <c r="F37" i="32"/>
  <c r="F34" i="32"/>
  <c r="F35" i="32"/>
  <c r="F32" i="32"/>
  <c r="F33" i="32"/>
  <c r="G38" i="32"/>
  <c r="G37" i="32"/>
  <c r="G47" i="32"/>
  <c r="G46" i="32"/>
  <c r="F84" i="14"/>
  <c r="F81" i="14"/>
  <c r="F89" i="14"/>
  <c r="F98" i="14"/>
  <c r="F97" i="14"/>
  <c r="F86" i="14"/>
  <c r="F83" i="14"/>
  <c r="F92" i="14"/>
  <c r="F91" i="14"/>
  <c r="F82" i="14"/>
  <c r="F90" i="14"/>
  <c r="F88" i="14"/>
  <c r="F85" i="14"/>
  <c r="F94" i="14"/>
  <c r="F93" i="14"/>
  <c r="F87" i="14"/>
  <c r="F96" i="14"/>
  <c r="F95" i="14"/>
  <c r="F33" i="29"/>
  <c r="F32" i="29"/>
  <c r="F39" i="29"/>
  <c r="F38" i="29"/>
  <c r="F37" i="29"/>
  <c r="F36" i="29"/>
  <c r="F35" i="29"/>
  <c r="F34" i="29"/>
  <c r="F56" i="14"/>
  <c r="F55" i="14"/>
  <c r="F47" i="14"/>
  <c r="F43" i="14"/>
  <c r="F58" i="14"/>
  <c r="F57" i="14"/>
  <c r="F50" i="14"/>
  <c r="F46" i="14"/>
  <c r="F49" i="14"/>
  <c r="F54" i="14"/>
  <c r="F52" i="14"/>
  <c r="F60" i="14"/>
  <c r="F59" i="14"/>
  <c r="F51" i="14"/>
  <c r="F45" i="14"/>
  <c r="F53" i="14"/>
  <c r="F44" i="14"/>
  <c r="F48" i="14"/>
  <c r="G18" i="32"/>
  <c r="G14" i="32"/>
  <c r="G21" i="32"/>
  <c r="G17" i="32"/>
  <c r="G20" i="32"/>
  <c r="G16" i="32"/>
  <c r="G19" i="32"/>
  <c r="G15" i="32"/>
  <c r="I9" i="14"/>
  <c r="I3" i="14"/>
  <c r="F17" i="33"/>
  <c r="F19" i="33"/>
  <c r="F7" i="33"/>
  <c r="F15" i="33"/>
  <c r="F9" i="33"/>
  <c r="F12" i="33"/>
  <c r="F5" i="33"/>
  <c r="F16" i="33"/>
  <c r="F11" i="33"/>
  <c r="F6" i="33"/>
  <c r="D27" i="29"/>
  <c r="D29" i="29"/>
  <c r="D23" i="29"/>
  <c r="D30" i="29"/>
  <c r="D24" i="29"/>
  <c r="F47" i="32"/>
  <c r="F43" i="32"/>
  <c r="F46" i="32"/>
  <c r="F42" i="32"/>
  <c r="F45" i="32"/>
  <c r="F41" i="32"/>
  <c r="F48" i="32"/>
  <c r="F44" i="32"/>
  <c r="E87" i="14"/>
  <c r="E86" i="14"/>
  <c r="E97" i="14"/>
  <c r="E98" i="14"/>
  <c r="E81" i="14"/>
  <c r="E89" i="14"/>
  <c r="E88" i="14"/>
  <c r="E91" i="14"/>
  <c r="E92" i="14"/>
  <c r="E85" i="14"/>
  <c r="E84" i="14"/>
  <c r="E83" i="14"/>
  <c r="E82" i="14"/>
  <c r="E90" i="14"/>
  <c r="E93" i="14"/>
  <c r="E94" i="14"/>
  <c r="E95" i="14"/>
  <c r="E96" i="14"/>
  <c r="C18" i="32"/>
  <c r="C20" i="32"/>
  <c r="C15" i="32"/>
  <c r="C19" i="32"/>
  <c r="C17" i="32"/>
  <c r="C21" i="32"/>
  <c r="C16" i="32"/>
  <c r="E15" i="14"/>
  <c r="E14" i="14"/>
  <c r="E22" i="14"/>
  <c r="E5" i="14"/>
  <c r="E9" i="14"/>
  <c r="E16" i="14"/>
  <c r="E12" i="14"/>
  <c r="E7" i="14"/>
  <c r="E17" i="14"/>
  <c r="E18" i="14"/>
  <c r="E11" i="14"/>
  <c r="E10" i="14"/>
  <c r="E21" i="14"/>
  <c r="E20" i="14"/>
  <c r="E3" i="14"/>
  <c r="E19" i="14"/>
  <c r="E13" i="14"/>
  <c r="E6" i="14"/>
  <c r="E8" i="14"/>
  <c r="D101" i="14"/>
  <c r="D105" i="14"/>
  <c r="D109" i="14"/>
  <c r="D113" i="14"/>
  <c r="D117" i="14"/>
  <c r="D106" i="14"/>
  <c r="D110" i="14"/>
  <c r="D102" i="14"/>
  <c r="D114" i="14"/>
  <c r="D103" i="14"/>
  <c r="D111" i="14"/>
  <c r="D104" i="14"/>
  <c r="D112" i="14"/>
  <c r="D107" i="14"/>
  <c r="D115" i="14"/>
  <c r="D100" i="14"/>
  <c r="D108" i="14"/>
  <c r="D116" i="14"/>
  <c r="H3" i="14"/>
  <c r="H9" i="14"/>
  <c r="D18" i="33"/>
  <c r="D11" i="33"/>
  <c r="D21" i="33"/>
  <c r="D9" i="33"/>
  <c r="D3" i="33"/>
  <c r="D16" i="33"/>
  <c r="D6" i="33"/>
  <c r="D17" i="33"/>
  <c r="D8" i="33"/>
  <c r="D22" i="33"/>
  <c r="D19" i="33"/>
  <c r="D15" i="33"/>
  <c r="D14" i="33"/>
  <c r="D10" i="33"/>
  <c r="D13" i="33"/>
  <c r="D20" i="33"/>
  <c r="D5" i="33"/>
  <c r="D12" i="33"/>
  <c r="D7" i="33"/>
  <c r="D117" i="33"/>
  <c r="D109" i="33"/>
  <c r="D103" i="33"/>
  <c r="D114" i="33"/>
  <c r="D106" i="33"/>
  <c r="D115" i="33"/>
  <c r="D107" i="33"/>
  <c r="D102" i="33"/>
  <c r="D110" i="33"/>
  <c r="D112" i="33"/>
  <c r="D113" i="33"/>
  <c r="D105" i="33"/>
  <c r="D101" i="33"/>
  <c r="D116" i="33"/>
  <c r="D108" i="33"/>
  <c r="D111" i="33"/>
  <c r="D104" i="33"/>
  <c r="D100" i="33"/>
  <c r="G83" i="14"/>
  <c r="G82" i="14"/>
  <c r="G90" i="14"/>
  <c r="G98" i="14"/>
  <c r="G97" i="14"/>
  <c r="G85" i="14"/>
  <c r="G84" i="14"/>
  <c r="G92" i="14"/>
  <c r="G91" i="14"/>
  <c r="G81" i="14"/>
  <c r="G89" i="14"/>
  <c r="G87" i="14"/>
  <c r="G86" i="14"/>
  <c r="G94" i="14"/>
  <c r="G93" i="14"/>
  <c r="G88" i="14"/>
  <c r="G96" i="14"/>
  <c r="G95" i="14"/>
  <c r="D36" i="29"/>
  <c r="D38" i="29"/>
  <c r="D39" i="29"/>
  <c r="C37" i="29"/>
  <c r="C33" i="29"/>
  <c r="C36" i="29"/>
  <c r="C32" i="29"/>
  <c r="C38" i="29"/>
  <c r="C35" i="29"/>
  <c r="C34" i="29"/>
  <c r="C39" i="29"/>
  <c r="F18" i="32"/>
  <c r="F15" i="32"/>
  <c r="F14" i="32"/>
  <c r="F21" i="32"/>
  <c r="F20" i="32"/>
  <c r="F19" i="32"/>
  <c r="D21" i="32"/>
  <c r="D20" i="32"/>
  <c r="D15" i="32"/>
  <c r="D14" i="32"/>
  <c r="D17" i="32"/>
  <c r="D16" i="32"/>
  <c r="D19" i="32"/>
  <c r="D18" i="32"/>
  <c r="D19" i="14"/>
  <c r="D18" i="14"/>
  <c r="D11" i="14"/>
  <c r="D7" i="14"/>
  <c r="D21" i="14"/>
  <c r="D10" i="14"/>
  <c r="D6" i="14"/>
  <c r="D20" i="14"/>
  <c r="D15" i="14"/>
  <c r="D22" i="14"/>
  <c r="D9" i="14"/>
  <c r="D8" i="14"/>
  <c r="D16" i="14"/>
  <c r="D12" i="14"/>
  <c r="D17" i="14"/>
  <c r="D13" i="14"/>
  <c r="D14" i="14"/>
  <c r="D5" i="14"/>
  <c r="D3" i="14"/>
  <c r="C103" i="14"/>
  <c r="C107" i="14"/>
  <c r="C111" i="14"/>
  <c r="C115" i="14"/>
  <c r="C100" i="14"/>
  <c r="C108" i="14"/>
  <c r="C112" i="14"/>
  <c r="C104" i="14"/>
  <c r="C116" i="14"/>
  <c r="C102" i="14"/>
  <c r="C110" i="14"/>
  <c r="C109" i="14"/>
  <c r="C105" i="14"/>
  <c r="C113" i="14"/>
  <c r="C106" i="14"/>
  <c r="C114" i="14"/>
  <c r="C101" i="14"/>
  <c r="C117" i="14"/>
  <c r="C93" i="33"/>
  <c r="C85" i="33"/>
  <c r="C90" i="33"/>
  <c r="C92" i="33"/>
  <c r="C97" i="33"/>
  <c r="C87" i="33"/>
  <c r="C82" i="33"/>
  <c r="C88" i="33"/>
  <c r="C95" i="33"/>
  <c r="C83" i="33"/>
  <c r="C94" i="33"/>
  <c r="C96" i="33"/>
  <c r="C89" i="33"/>
  <c r="C98" i="33"/>
  <c r="C84" i="33"/>
  <c r="C91" i="33"/>
  <c r="C81" i="33"/>
  <c r="C86" i="33"/>
  <c r="D36" i="32"/>
  <c r="D39" i="32"/>
  <c r="D32" i="32"/>
  <c r="D34" i="32"/>
  <c r="D35" i="32"/>
  <c r="D38" i="32"/>
  <c r="D37" i="32"/>
  <c r="D33" i="32"/>
  <c r="F60" i="33"/>
  <c r="F48" i="33"/>
  <c r="F53" i="33"/>
  <c r="F58" i="33"/>
  <c r="F52" i="33"/>
  <c r="F57" i="33"/>
  <c r="F56" i="33"/>
  <c r="F46" i="33"/>
  <c r="F59" i="33"/>
  <c r="F43" i="33"/>
  <c r="F50" i="33"/>
  <c r="F54" i="33"/>
  <c r="F47" i="33"/>
  <c r="F45" i="33"/>
  <c r="F51" i="33"/>
  <c r="F44" i="33"/>
  <c r="F55" i="33"/>
  <c r="F49" i="33"/>
  <c r="E27" i="29"/>
  <c r="E23" i="29"/>
  <c r="E30" i="29"/>
  <c r="E26" i="29"/>
  <c r="E29" i="29"/>
  <c r="E25" i="29"/>
  <c r="E28" i="29"/>
  <c r="E24" i="29"/>
  <c r="F21" i="29"/>
  <c r="F20" i="29"/>
  <c r="F19" i="29"/>
  <c r="F18" i="29"/>
  <c r="F17" i="29"/>
  <c r="F16" i="29"/>
  <c r="F15" i="29"/>
  <c r="F14" i="29"/>
  <c r="F35" i="33"/>
  <c r="F40" i="33"/>
  <c r="F27" i="33"/>
  <c r="F36" i="33"/>
  <c r="F28" i="33"/>
  <c r="F25" i="33"/>
  <c r="F37" i="33"/>
  <c r="F34" i="33"/>
  <c r="F26" i="33"/>
  <c r="F33" i="33"/>
  <c r="F39" i="33"/>
  <c r="F30" i="33"/>
  <c r="F41" i="33"/>
  <c r="F31" i="33"/>
  <c r="F32" i="33"/>
  <c r="F38" i="33"/>
  <c r="F24" i="33"/>
  <c r="F29" i="33"/>
  <c r="D51" i="33"/>
  <c r="D43" i="33"/>
  <c r="D60" i="33"/>
  <c r="D52" i="33"/>
  <c r="D59" i="33"/>
  <c r="D47" i="33"/>
  <c r="D56" i="33"/>
  <c r="D44" i="33"/>
  <c r="D53" i="33"/>
  <c r="D58" i="33"/>
  <c r="D48" i="33"/>
  <c r="D50" i="33"/>
  <c r="D49" i="33"/>
  <c r="D55" i="33"/>
  <c r="D57" i="33"/>
  <c r="D45" i="33"/>
  <c r="D54" i="33"/>
  <c r="D46" i="33"/>
  <c r="F45" i="29"/>
  <c r="F47" i="29"/>
  <c r="F46" i="29"/>
  <c r="F43" i="29"/>
  <c r="F44" i="29"/>
  <c r="F41" i="29"/>
  <c r="F42" i="29"/>
  <c r="F48" i="29"/>
  <c r="D27" i="32"/>
  <c r="D30" i="32"/>
  <c r="D23" i="32"/>
  <c r="D24" i="32"/>
  <c r="D26" i="32"/>
  <c r="D29" i="32"/>
  <c r="D28" i="32"/>
  <c r="D25" i="32"/>
  <c r="D39" i="33"/>
  <c r="D32" i="33"/>
  <c r="D36" i="33"/>
  <c r="D35" i="33"/>
  <c r="D27" i="33"/>
  <c r="D30" i="33"/>
  <c r="D40" i="33"/>
  <c r="D33" i="33"/>
  <c r="D25" i="33"/>
  <c r="D41" i="33"/>
  <c r="D28" i="33"/>
  <c r="D37" i="33"/>
  <c r="D29" i="33"/>
  <c r="D26" i="33"/>
  <c r="D34" i="33"/>
  <c r="D24" i="33"/>
  <c r="D38" i="33"/>
  <c r="D31" i="33"/>
  <c r="G78" i="33"/>
  <c r="G70" i="33"/>
  <c r="G62" i="33"/>
  <c r="G67" i="33"/>
  <c r="G69" i="33"/>
  <c r="G74" i="33"/>
  <c r="G64" i="33"/>
  <c r="G73" i="33"/>
  <c r="G72" i="33"/>
  <c r="G79" i="33"/>
  <c r="G65" i="33"/>
  <c r="G76" i="33"/>
  <c r="G66" i="33"/>
  <c r="G75" i="33"/>
  <c r="G77" i="33"/>
  <c r="G68" i="33"/>
  <c r="G63" i="33"/>
  <c r="G71" i="33"/>
  <c r="D75" i="33"/>
  <c r="D72" i="33"/>
  <c r="D78" i="33"/>
  <c r="D62" i="33"/>
  <c r="D74" i="33"/>
  <c r="D66" i="33"/>
  <c r="D73" i="33"/>
  <c r="D68" i="33"/>
  <c r="D71" i="33"/>
  <c r="D77" i="33"/>
  <c r="D65" i="33"/>
  <c r="D76" i="33"/>
  <c r="D79" i="33"/>
  <c r="D63" i="33"/>
  <c r="D69" i="33"/>
  <c r="D64" i="33"/>
  <c r="D70" i="33"/>
  <c r="D67" i="33"/>
  <c r="C45" i="29"/>
  <c r="C41" i="29"/>
  <c r="C48" i="29"/>
  <c r="C44" i="29"/>
  <c r="C47" i="29"/>
  <c r="C43" i="29"/>
  <c r="C46" i="29"/>
  <c r="C42" i="29"/>
  <c r="E28" i="32"/>
  <c r="E24" i="32"/>
  <c r="E27" i="32"/>
  <c r="E26" i="32"/>
  <c r="E23" i="32"/>
  <c r="E30" i="32"/>
  <c r="E25" i="32"/>
  <c r="E29" i="32"/>
  <c r="C28" i="33"/>
  <c r="C40" i="33"/>
  <c r="C33" i="33"/>
  <c r="C25" i="33"/>
  <c r="C34" i="33"/>
  <c r="C39" i="33"/>
  <c r="C38" i="33"/>
  <c r="C31" i="33"/>
  <c r="C26" i="33"/>
  <c r="C41" i="33"/>
  <c r="C35" i="33"/>
  <c r="C27" i="33"/>
  <c r="C37" i="33"/>
  <c r="C32" i="33"/>
  <c r="C29" i="33"/>
  <c r="C30" i="33"/>
  <c r="C24" i="33"/>
  <c r="C36" i="33"/>
  <c r="D97" i="33"/>
  <c r="D81" i="33"/>
  <c r="D84" i="33"/>
  <c r="D83" i="33"/>
  <c r="D86" i="33"/>
  <c r="D89" i="33"/>
  <c r="D92" i="33"/>
  <c r="D91" i="33"/>
  <c r="D94" i="33"/>
  <c r="D96" i="33"/>
  <c r="D98" i="33"/>
  <c r="D87" i="33"/>
  <c r="D88" i="33"/>
  <c r="D90" i="33"/>
  <c r="D85" i="33"/>
  <c r="D95" i="33"/>
  <c r="D82" i="33"/>
  <c r="D93" i="33"/>
  <c r="C78" i="33"/>
  <c r="C70" i="33"/>
  <c r="C62" i="33"/>
  <c r="C65" i="33"/>
  <c r="C75" i="33"/>
  <c r="C74" i="33"/>
  <c r="C66" i="33"/>
  <c r="C69" i="33"/>
  <c r="C71" i="33"/>
  <c r="C64" i="33"/>
  <c r="C63" i="33"/>
  <c r="C76" i="33"/>
  <c r="C77" i="33"/>
  <c r="C67" i="33"/>
  <c r="C68" i="33"/>
  <c r="C72" i="33"/>
  <c r="C73" i="33"/>
  <c r="C79" i="33"/>
  <c r="D54" i="29"/>
  <c r="D56" i="29"/>
  <c r="D57" i="29"/>
  <c r="D52" i="29"/>
  <c r="D53" i="29"/>
  <c r="D50" i="29"/>
  <c r="D51" i="29"/>
  <c r="D55" i="29"/>
  <c r="D18" i="29"/>
  <c r="D19" i="29"/>
  <c r="D16" i="29"/>
  <c r="D17" i="29"/>
  <c r="D20" i="29"/>
  <c r="D21" i="29"/>
  <c r="D14" i="29"/>
  <c r="D15" i="29"/>
  <c r="G40" i="33"/>
  <c r="G33" i="33"/>
  <c r="G25" i="33"/>
  <c r="G36" i="33"/>
  <c r="G38" i="33"/>
  <c r="G31" i="33"/>
  <c r="G41" i="33"/>
  <c r="G28" i="33"/>
  <c r="G26" i="33"/>
  <c r="G32" i="33"/>
  <c r="G30" i="33"/>
  <c r="G35" i="33"/>
  <c r="G27" i="33"/>
  <c r="G24" i="33"/>
  <c r="G39" i="33"/>
  <c r="G29" i="33"/>
  <c r="G37" i="33"/>
  <c r="G34" i="33"/>
  <c r="F73" i="33"/>
  <c r="F70" i="33"/>
  <c r="F66" i="33"/>
  <c r="F75" i="33"/>
  <c r="F69" i="33"/>
  <c r="F72" i="33"/>
  <c r="F63" i="33"/>
  <c r="F77" i="33"/>
  <c r="F67" i="33"/>
  <c r="F78" i="33"/>
  <c r="F71" i="33"/>
  <c r="F64" i="33"/>
  <c r="F74" i="33"/>
  <c r="F68" i="33"/>
  <c r="F65" i="33"/>
  <c r="F79" i="33"/>
  <c r="F76" i="33"/>
  <c r="F62" i="33"/>
  <c r="G55" i="33"/>
  <c r="G60" i="33"/>
  <c r="G45" i="33"/>
  <c r="G50" i="33"/>
  <c r="G51" i="33"/>
  <c r="G47" i="33"/>
  <c r="G56" i="33"/>
  <c r="G59" i="33"/>
  <c r="G54" i="33"/>
  <c r="G43" i="33"/>
  <c r="G48" i="33"/>
  <c r="G53" i="33"/>
  <c r="G49" i="33"/>
  <c r="G46" i="33"/>
  <c r="G44" i="33"/>
  <c r="G57" i="33"/>
  <c r="G52" i="33"/>
  <c r="G58" i="33"/>
  <c r="C12" i="29"/>
  <c r="C8" i="29"/>
  <c r="C11" i="29"/>
  <c r="C7" i="29"/>
  <c r="C10" i="29"/>
  <c r="C6" i="29"/>
  <c r="C9" i="29"/>
  <c r="C5" i="29"/>
  <c r="D44" i="29"/>
  <c r="D47" i="29"/>
  <c r="D42" i="29"/>
  <c r="D41" i="29"/>
  <c r="D46" i="29"/>
  <c r="D48" i="29"/>
  <c r="D45" i="29"/>
  <c r="D43" i="29"/>
  <c r="G27" i="32"/>
  <c r="G23" i="32"/>
  <c r="G26" i="32"/>
  <c r="G30" i="32"/>
  <c r="G25" i="32"/>
  <c r="G28" i="32"/>
  <c r="G29" i="32"/>
  <c r="G24" i="32"/>
  <c r="E34" i="33"/>
  <c r="E26" i="33"/>
  <c r="E31" i="33"/>
  <c r="E35" i="33"/>
  <c r="E39" i="33"/>
  <c r="E30" i="33"/>
  <c r="E29" i="33"/>
  <c r="E25" i="33"/>
  <c r="E37" i="33"/>
  <c r="E28" i="33"/>
  <c r="E38" i="33"/>
  <c r="E41" i="33"/>
  <c r="E24" i="33"/>
  <c r="E27" i="33"/>
  <c r="E32" i="33"/>
  <c r="E33" i="33"/>
  <c r="E36" i="33"/>
  <c r="E40" i="33"/>
  <c r="U20" i="17"/>
  <c r="U21" i="17" s="1"/>
  <c r="U17" i="17"/>
  <c r="U19" i="17"/>
  <c r="U18" i="17"/>
  <c r="U25" i="17" l="1"/>
  <c r="U26" i="17" s="1"/>
  <c r="U22" i="17"/>
  <c r="U24" i="17"/>
  <c r="U23" i="17"/>
  <c r="U30" i="17" l="1"/>
  <c r="U31" i="17" s="1"/>
  <c r="U28" i="17"/>
  <c r="U27" i="17"/>
  <c r="U29" i="17"/>
  <c r="U33" i="17" l="1"/>
  <c r="U32" i="17"/>
  <c r="U34" i="17"/>
  <c r="U35" i="17"/>
  <c r="U36" i="17" s="1"/>
  <c r="U39" i="17" l="1"/>
  <c r="U40" i="17"/>
  <c r="U41" i="17" s="1"/>
  <c r="U38" i="17"/>
  <c r="U37" i="17"/>
  <c r="U45" i="17" l="1"/>
  <c r="U46" i="17" s="1"/>
  <c r="U42" i="17"/>
  <c r="U44" i="17"/>
  <c r="U43" i="17"/>
  <c r="U49" i="17" l="1"/>
  <c r="U50" i="17"/>
  <c r="U51" i="17" s="1"/>
  <c r="U48" i="17"/>
  <c r="U47" i="17"/>
  <c r="U53" i="17" l="1"/>
  <c r="U54" i="17"/>
  <c r="U55" i="17"/>
  <c r="U56" i="17" s="1"/>
  <c r="U52" i="17"/>
  <c r="U59" i="17" l="1"/>
  <c r="U60" i="17"/>
  <c r="U61" i="17" s="1"/>
  <c r="U58" i="17"/>
  <c r="U57" i="17"/>
  <c r="U65" i="17" l="1"/>
  <c r="U66" i="17" s="1"/>
  <c r="U64" i="17"/>
  <c r="U63" i="17"/>
  <c r="U62" i="17"/>
  <c r="U70" i="17" l="1"/>
  <c r="U71" i="17" s="1"/>
  <c r="U68" i="17"/>
  <c r="U67" i="17"/>
  <c r="U69" i="17"/>
  <c r="U72" i="17" l="1"/>
  <c r="U74" i="17"/>
  <c r="U73" i="17"/>
  <c r="U75" i="17"/>
  <c r="U76" i="17" s="1"/>
  <c r="U79" i="17" l="1"/>
  <c r="U80" i="17"/>
  <c r="U81" i="17" s="1"/>
  <c r="U78" i="17"/>
  <c r="U77" i="17"/>
  <c r="U85" i="17" l="1"/>
  <c r="U86" i="17" s="1"/>
  <c r="U82" i="17"/>
  <c r="U84" i="17"/>
  <c r="U83" i="17"/>
  <c r="U89" i="17" l="1"/>
  <c r="U90" i="17"/>
  <c r="U91" i="17" s="1"/>
  <c r="U88" i="17"/>
  <c r="U87" i="17"/>
  <c r="U92" i="17" l="1"/>
  <c r="U94" i="17"/>
  <c r="U95" i="17"/>
  <c r="U96" i="17" s="1"/>
  <c r="U93" i="17"/>
  <c r="U98" i="17" l="1"/>
  <c r="U97" i="17"/>
  <c r="U100" i="17"/>
  <c r="U101" i="17" s="1"/>
  <c r="U99" i="17"/>
  <c r="U103" i="17" l="1"/>
  <c r="U105" i="17"/>
  <c r="U106" i="17" s="1"/>
  <c r="U104" i="17"/>
  <c r="U102" i="17"/>
  <c r="U109" i="17" l="1"/>
  <c r="U107" i="17"/>
  <c r="U110" i="17"/>
  <c r="U111" i="17" s="1"/>
  <c r="U108" i="17"/>
  <c r="U112" i="17" l="1"/>
  <c r="U115" i="17"/>
  <c r="U116" i="17" s="1"/>
  <c r="U113" i="17"/>
  <c r="U114" i="17"/>
  <c r="U117" i="17" l="1"/>
  <c r="U120" i="17"/>
  <c r="U121" i="17" s="1"/>
  <c r="U119" i="17"/>
  <c r="U118" i="17"/>
  <c r="U123" i="17" l="1"/>
  <c r="U125" i="17"/>
  <c r="U126" i="17" s="1"/>
  <c r="U124" i="17"/>
  <c r="U122" i="17"/>
  <c r="U127" i="17" l="1"/>
  <c r="U130" i="17"/>
  <c r="U128" i="17"/>
  <c r="U129" i="17"/>
</calcChain>
</file>

<file path=xl/sharedStrings.xml><?xml version="1.0" encoding="utf-8"?>
<sst xmlns="http://schemas.openxmlformats.org/spreadsheetml/2006/main" count="2860" uniqueCount="215">
  <si>
    <t>Notes:</t>
  </si>
  <si>
    <t>MONDAY</t>
  </si>
  <si>
    <t>Monday</t>
  </si>
  <si>
    <t>Tuesday</t>
  </si>
  <si>
    <t>Wednesday</t>
  </si>
  <si>
    <t>Thursday</t>
  </si>
  <si>
    <t>Friday</t>
  </si>
  <si>
    <t>COVER</t>
  </si>
  <si>
    <t>Ron</t>
  </si>
  <si>
    <t>Tom</t>
  </si>
  <si>
    <t>Public Holiday</t>
  </si>
  <si>
    <t>March</t>
  </si>
  <si>
    <t>ANNUAL LEAVE</t>
  </si>
  <si>
    <t>LATE SHIFT</t>
  </si>
  <si>
    <t>TIME IN LIEU</t>
  </si>
  <si>
    <t>PROFESSIONAL DEVELOPMENT</t>
  </si>
  <si>
    <t>Hayley</t>
  </si>
  <si>
    <t>Huda</t>
  </si>
  <si>
    <t>qq</t>
  </si>
  <si>
    <t>Handover / Orientation / Support: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</si>
  <si>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</si>
  <si>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</si>
  <si>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</si>
  <si>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</si>
  <si>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</si>
  <si>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</si>
  <si>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</si>
  <si>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</si>
  <si>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</si>
  <si>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</si>
  <si>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</si>
  <si>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</si>
  <si>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</si>
  <si>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</si>
  <si>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</si>
  <si>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</si>
  <si>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</si>
  <si>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</si>
  <si>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</si>
  <si>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</si>
  <si>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</si>
  <si>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</si>
  <si>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</si>
  <si>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To delete a row on the calendar (not needed): highlight row; right click; select 'delete'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</si>
  <si>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</si>
  <si>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</si>
  <si>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</si>
  <si>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</si>
  <si>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</si>
  <si>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</si>
  <si>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</si>
  <si>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>J.Pynt</t>
  </si>
  <si>
    <t>RESP / CF</t>
  </si>
  <si>
    <t>NEURO / STROKE</t>
  </si>
  <si>
    <t>HAEM LEAD</t>
  </si>
  <si>
    <t>HEAM ASSIST</t>
  </si>
  <si>
    <t>RhEnDe</t>
  </si>
  <si>
    <t>Lily</t>
  </si>
  <si>
    <t>Claire</t>
  </si>
  <si>
    <t>Silvana</t>
  </si>
  <si>
    <t>Siang</t>
  </si>
  <si>
    <t>Stav</t>
  </si>
  <si>
    <t>KarenT</t>
  </si>
  <si>
    <t>Gol</t>
  </si>
  <si>
    <t>Kam</t>
  </si>
  <si>
    <t>V.Mai</t>
  </si>
  <si>
    <t>TB CLINICS</t>
  </si>
  <si>
    <t>HIV CLINICS</t>
  </si>
  <si>
    <t>NSURG</t>
  </si>
  <si>
    <t>PALL CARE</t>
  </si>
  <si>
    <t>Feb</t>
  </si>
  <si>
    <t>John</t>
  </si>
  <si>
    <t>Natalie</t>
  </si>
  <si>
    <t>Pharmacy Staff - Clinically orientated to provide clinical pharmacy service to specific practice area</t>
  </si>
  <si>
    <t>Special Medicine Team - Clinically orientated to provide clinical pharmacy service to specific practice area</t>
  </si>
  <si>
    <t>Amanda</t>
  </si>
  <si>
    <t>DS</t>
  </si>
  <si>
    <t>ID / HITH</t>
  </si>
  <si>
    <t>QQ</t>
  </si>
  <si>
    <t>TB / HIV SERVICES</t>
  </si>
  <si>
    <t>Sam</t>
  </si>
  <si>
    <t>February</t>
  </si>
  <si>
    <t>RHEUM / ENDO / DERM (RhEnDe)</t>
  </si>
  <si>
    <t>c/o</t>
  </si>
  <si>
    <t>Special medicine team</t>
  </si>
  <si>
    <t>LONG SERVICE LEAVE</t>
  </si>
  <si>
    <t>April</t>
  </si>
  <si>
    <t>May</t>
  </si>
  <si>
    <t>A.Tey</t>
  </si>
  <si>
    <t>NEURO/STROKE</t>
  </si>
  <si>
    <t>HAEM RED</t>
  </si>
  <si>
    <t>HAEM WHITE</t>
  </si>
  <si>
    <t>RhEnDe Services</t>
  </si>
  <si>
    <t>RESP/CF</t>
  </si>
  <si>
    <t>Phil</t>
  </si>
  <si>
    <t>Noor</t>
  </si>
  <si>
    <t>Diana</t>
  </si>
  <si>
    <t>Stav (HIV clinic &amp; prep)</t>
  </si>
  <si>
    <t>Stephanie</t>
  </si>
  <si>
    <t>Robbie</t>
  </si>
  <si>
    <t>A.Alex</t>
  </si>
  <si>
    <t>STUDENTS</t>
  </si>
  <si>
    <t>M.Lu</t>
  </si>
  <si>
    <t>Golriz</t>
  </si>
  <si>
    <t>NEUROSURG</t>
  </si>
  <si>
    <t>ID / IMMUNO / PALL CARE (8.30-5)</t>
  </si>
  <si>
    <t>Intern</t>
  </si>
  <si>
    <t>Silvana, Phil</t>
  </si>
  <si>
    <t>PROTOCOLS</t>
  </si>
  <si>
    <t>A.Tran</t>
  </si>
  <si>
    <t>`</t>
  </si>
  <si>
    <t>Bianca</t>
  </si>
  <si>
    <t>Li-Ling</t>
  </si>
  <si>
    <t>Paree</t>
  </si>
  <si>
    <t>Nelson</t>
  </si>
  <si>
    <t>Mark</t>
  </si>
  <si>
    <t>ADO/SUPPORT</t>
  </si>
  <si>
    <t>ADO SPECIAL MED &amp; JESSIE</t>
  </si>
  <si>
    <t>Jessie ADOs</t>
  </si>
  <si>
    <t>SPECIAL MED SUPPORT</t>
  </si>
  <si>
    <t>Nelson (Compassionate)</t>
  </si>
  <si>
    <t>Natalie &gt;2pm (Derm Clinic)</t>
  </si>
  <si>
    <t>Nelson &gt;2pm (SLE Clinic)</t>
  </si>
  <si>
    <t>Nelson &lt;11am (RA Clinic)</t>
  </si>
  <si>
    <t>Victoria</t>
  </si>
  <si>
    <t>Silvana (TB clinic &amp; prep)</t>
  </si>
  <si>
    <t>T.Le</t>
  </si>
  <si>
    <t>Diana (Compassionate)</t>
  </si>
  <si>
    <t>Diana &lt;11am (RA Clinic)</t>
  </si>
  <si>
    <t>BLANK</t>
  </si>
  <si>
    <t>A.Tran (HIV clinic &amp; prep)</t>
  </si>
  <si>
    <t>J.Yang</t>
  </si>
  <si>
    <t>Natalie (HIV clinic &amp; prep)</t>
  </si>
  <si>
    <t>Natalie / Nelson (Derm Clinic)</t>
  </si>
  <si>
    <t>ADO</t>
  </si>
  <si>
    <t>Nelson (3 only)</t>
  </si>
  <si>
    <t>A.Tran (Resp handover)</t>
  </si>
  <si>
    <t>Noor (TB clinic &amp; prep)</t>
  </si>
  <si>
    <t>blank &gt;2pm (Derm Clinic)</t>
  </si>
  <si>
    <t>Noor/Paree</t>
  </si>
  <si>
    <t>Diana/Nelson</t>
  </si>
  <si>
    <t>Nelson (RhEnDe handover)</t>
  </si>
  <si>
    <t>Stav (HIV clinic &amp; prep)/Paree</t>
  </si>
  <si>
    <t>Khoa (ID)</t>
  </si>
  <si>
    <t>NO CLINIC / &gt;2pm TB prep Noor</t>
  </si>
  <si>
    <t>A.Tey (Haem h/o)</t>
  </si>
  <si>
    <t>V.Koo</t>
  </si>
  <si>
    <t>TB Clinic H/OVER</t>
  </si>
  <si>
    <t>Nelson &lt;11am (RA Clinic) / Diana</t>
  </si>
  <si>
    <t>Phil &lt;3pm / Sam &gt;3pm</t>
  </si>
  <si>
    <t>Jesslyn (Neuro/stroke)</t>
  </si>
  <si>
    <t>V.Koo (TB clinic &amp; prep)</t>
  </si>
  <si>
    <t>Shivanai (ID/Pall)</t>
  </si>
  <si>
    <t>ClinCAT</t>
  </si>
  <si>
    <t>Week 1 to 4</t>
  </si>
  <si>
    <t>NO ADO</t>
  </si>
  <si>
    <t>Zainab (masters/Sam)</t>
  </si>
  <si>
    <t>Silvana (Compassionate)</t>
  </si>
  <si>
    <t>Week 5 to 8</t>
  </si>
  <si>
    <t>A.Tran &gt;2pm (SLE Clinic)</t>
  </si>
  <si>
    <t>T.Le (clincat)</t>
  </si>
  <si>
    <t>HIV CLINIC TRAINING</t>
  </si>
  <si>
    <t>Clark</t>
  </si>
  <si>
    <t>Ana (ID/pall)</t>
  </si>
  <si>
    <t>Natalie 9.30am-4.30pm</t>
  </si>
  <si>
    <t>Phil &lt;3pm / Robbie &gt;3pm</t>
  </si>
  <si>
    <t>Ana (Neuro/stroke)</t>
  </si>
  <si>
    <t>Roshny (Resp)</t>
  </si>
  <si>
    <t>V.Le (Neuro/stroke)</t>
  </si>
  <si>
    <t>Lauren (Resp)</t>
  </si>
  <si>
    <t>Jonathan (Neuro/stroke)</t>
  </si>
  <si>
    <t>Thao (Neuro/stroke)</t>
  </si>
  <si>
    <t>Roshny (ID/pall)</t>
  </si>
  <si>
    <t>Jonathan (Resp)</t>
  </si>
  <si>
    <t>Edward (Resp)</t>
  </si>
  <si>
    <t>Roshny (neuro/stroke)</t>
  </si>
  <si>
    <t>Lauren (Neuro/stroke)</t>
  </si>
  <si>
    <t>A.Tey (ClinCAT)</t>
  </si>
  <si>
    <t>Victoria (ClinCat)</t>
  </si>
  <si>
    <t>Silvana (ClinCat)</t>
  </si>
  <si>
    <t>Silvana (clincat)</t>
  </si>
  <si>
    <t>Bianca (clincat)</t>
  </si>
  <si>
    <t>Sarah (Neuro/stroke)</t>
  </si>
  <si>
    <t>Angus (Resp)</t>
  </si>
  <si>
    <t>Sandy (Neurosurg)</t>
  </si>
  <si>
    <t>no ado</t>
  </si>
  <si>
    <t>T.Le (ClinCAT)</t>
  </si>
  <si>
    <t>Silvana / Lucky</t>
  </si>
  <si>
    <t>blocked</t>
  </si>
  <si>
    <t>Phuong</t>
  </si>
  <si>
    <t>Silvana/ A.Tran</t>
  </si>
  <si>
    <t>C.McAvaney/A.Tran &gt;2pm (SLE Clinic)</t>
  </si>
  <si>
    <t>Silvana/ A.Tran &lt;11am (RA Clinic)</t>
  </si>
  <si>
    <t>Nelson/ A.Tran (Compassionate)</t>
  </si>
  <si>
    <t>A.Tran &lt;11am (RA Clinic)</t>
  </si>
  <si>
    <t>A.Tran (Compassionate)</t>
  </si>
  <si>
    <t>Meghana</t>
  </si>
  <si>
    <t>Brindha/Louise  (Neuro/stroke)</t>
  </si>
  <si>
    <t>Brindha/Louise  (Resp)</t>
  </si>
  <si>
    <t>Brindha/Louise (Neurosurg)</t>
  </si>
  <si>
    <t>Carina (Resp)</t>
  </si>
  <si>
    <t>Aisha (Neurosurg)</t>
  </si>
  <si>
    <t>Sam (Neuro/Stroke)</t>
  </si>
  <si>
    <t>Patrick (ID/pall)</t>
  </si>
  <si>
    <t>Louise</t>
  </si>
  <si>
    <t>Brindha</t>
  </si>
  <si>
    <t>blank</t>
  </si>
  <si>
    <t>Silvana (ClinCat + 2hrs EMR)</t>
  </si>
  <si>
    <t>Louise &gt;2pm (SLE Clinic)</t>
  </si>
  <si>
    <t>Paree (clincat)</t>
  </si>
  <si>
    <t>A.Tran / Louise &gt;2pm (SLE Clinic)</t>
  </si>
  <si>
    <t>Louise (+SLE clinic training)</t>
  </si>
  <si>
    <t>Clark (HIV clinic &amp; prep)</t>
  </si>
  <si>
    <t>A.Tey (+EMR 2hrs)</t>
  </si>
  <si>
    <t>Alison (haem)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</si>
</sst>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b/>
      <sz val="11"/>
      <name val="Trebuchet MS"/>
      <family val="2"/>
      <scheme val="minor"/>
    </font>
    <font>
      <sz val="8"/>
      <color theme="1"/>
      <name val="Arial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32">
    <xf numFmtId="0" fontId="0" fillId="0" borderId="0" xfId="0"/>
    <xf numFmtId="0" fontId="15" fillId="8" borderId="7" xfId="13" applyFont="1" applyFill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 wrapText="1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0" borderId="7" xfId="13" applyFont="1" applyFill="1" applyBorder="1" applyAlignment="1">
      <alignment horizontal="center" vertical="center" wrapText="1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0" fontId="0" fillId="0" borderId="7" xfId="0" applyBorder="1"/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0" fontId="15" fillId="9" borderId="7" xfId="13" applyFont="1" applyFill="1" applyBorder="1" applyAlignment="1">
      <alignment horizontal="center" vertical="center" wrapText="1"/>
    </xf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0" fontId="0" fillId="0" borderId="7" xfId="0" applyFill="1" applyBorder="1"/>
    <xf numFmtId="0" fontId="15" fillId="0" borderId="7" xfId="13" applyFont="1" applyFill="1" applyBorder="1" applyAlignment="1">
      <alignment horizontal="center" vertical="center"/>
    </xf>
    <xf numFmtId="0" fontId="19" fillId="0" borderId="7" xfId="0" applyFont="1" applyBorder="1"/>
    <xf numFmtId="0" fontId="0" fillId="11" borderId="7" xfId="0" applyFill="1" applyBorder="1"/>
    <xf numFmtId="0" fontId="0" fillId="12" borderId="7" xfId="0" applyFill="1" applyBorder="1"/>
    <xf numFmtId="0" fontId="19" fillId="0" borderId="7" xfId="0" applyFont="1" applyFill="1" applyBorder="1"/>
    <xf numFmtId="0" fontId="0" fillId="13" borderId="0" xfId="0" applyFill="1" applyBorder="1"/>
    <xf numFmtId="0" fontId="0" fillId="13" borderId="27" xfId="0" applyFill="1" applyBorder="1"/>
    <xf numFmtId="0" fontId="19" fillId="13" borderId="18" xfId="0" applyFont="1" applyFill="1" applyBorder="1"/>
    <xf numFmtId="0" fontId="0" fillId="13" borderId="18" xfId="0" applyFill="1" applyBorder="1"/>
    <xf numFmtId="0" fontId="13" fillId="0" borderId="17" xfId="6" applyNumberFormat="1" applyFill="1" applyBorder="1" applyAlignment="1">
      <alignment vertical="top" shrinkToFit="1"/>
    </xf>
    <xf numFmtId="0" fontId="20" fillId="0" borderId="17" xfId="6" applyNumberFormat="1" applyFont="1" applyFill="1" applyBorder="1" applyAlignment="1">
      <alignment vertical="top" wrapText="1" shrinkToFit="1"/>
    </xf>
    <xf numFmtId="0" fontId="0" fillId="0" borderId="12" xfId="0" applyBorder="1" applyAlignment="1">
      <alignment horizontal="right" vertical="top"/>
    </xf>
    <xf numFmtId="0" fontId="20" fillId="0" borderId="8" xfId="6" applyNumberFormat="1" applyFont="1" applyFill="1" applyBorder="1" applyAlignment="1">
      <alignment vertical="top" wrapText="1" shrinkToFit="1"/>
    </xf>
    <xf numFmtId="165" fontId="16" fillId="0" borderId="7" xfId="13" applyNumberFormat="1" applyFont="1" applyFill="1" applyBorder="1" applyAlignment="1">
      <alignment vertical="center"/>
    </xf>
    <xf numFmtId="0" fontId="17" fillId="0" borderId="0" xfId="0" applyFont="1" applyFill="1"/>
    <xf numFmtId="16" fontId="15" fillId="0" borderId="7" xfId="13" applyNumberFormat="1" applyFont="1" applyFill="1" applyBorder="1" applyAlignment="1">
      <alignment horizontal="center" vertical="center"/>
    </xf>
    <xf numFmtId="16" fontId="15" fillId="0" borderId="7" xfId="13" applyNumberFormat="1" applyFont="1" applyFill="1" applyBorder="1" applyAlignment="1">
      <alignment horizontal="center" vertical="center" wrapText="1"/>
    </xf>
    <xf numFmtId="0" fontId="0" fillId="14" borderId="7" xfId="0" applyFill="1" applyBorder="1"/>
    <xf numFmtId="0" fontId="20" fillId="0" borderId="8" xfId="6" applyNumberFormat="1" applyFont="1" applyFill="1" applyBorder="1" applyAlignment="1">
      <alignment horizontal="left" vertical="top" wrapText="1" indent="1" shrinkToFit="1"/>
    </xf>
    <xf numFmtId="0" fontId="20" fillId="0" borderId="17" xfId="6" applyNumberFormat="1" applyFont="1" applyFill="1" applyBorder="1" applyAlignment="1">
      <alignment horizontal="left" vertical="top" wrapText="1" indent="1" shrinkToFit="1"/>
    </xf>
    <xf numFmtId="165" fontId="16" fillId="12" borderId="7" xfId="13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13" applyNumberFormat="1" applyFont="1" applyFill="1" applyBorder="1" applyAlignment="1">
      <alignment horizontal="center" vertical="center"/>
    </xf>
    <xf numFmtId="0" fontId="16" fillId="0" borderId="0" xfId="13" applyNumberFormat="1" applyFont="1" applyFill="1" applyBorder="1" applyAlignment="1">
      <alignment horizontal="center" vertical="center"/>
    </xf>
    <xf numFmtId="0" fontId="0" fillId="0" borderId="0" xfId="0" applyNumberFormat="1" applyBorder="1"/>
    <xf numFmtId="14" fontId="16" fillId="15" borderId="7" xfId="13" applyNumberFormat="1" applyFont="1" applyFill="1" applyBorder="1" applyAlignment="1">
      <alignment horizontal="center" vertical="center"/>
    </xf>
    <xf numFmtId="165" fontId="16" fillId="15" borderId="7" xfId="13" applyNumberFormat="1" applyFont="1" applyFill="1" applyBorder="1" applyAlignment="1">
      <alignment vertical="center"/>
    </xf>
    <xf numFmtId="14" fontId="16" fillId="17" borderId="7" xfId="13" applyNumberFormat="1" applyFont="1" applyFill="1" applyBorder="1" applyAlignment="1">
      <alignment horizontal="center" vertical="center"/>
    </xf>
    <xf numFmtId="165" fontId="16" fillId="17" borderId="7" xfId="13" applyNumberFormat="1" applyFont="1" applyFill="1" applyBorder="1" applyAlignment="1">
      <alignment vertical="center"/>
    </xf>
    <xf numFmtId="14" fontId="16" fillId="18" borderId="7" xfId="13" applyNumberFormat="1" applyFont="1" applyFill="1" applyBorder="1" applyAlignment="1">
      <alignment horizontal="center" vertical="center"/>
    </xf>
    <xf numFmtId="165" fontId="16" fillId="18" borderId="7" xfId="13" applyNumberFormat="1" applyFont="1" applyFill="1" applyBorder="1" applyAlignment="1">
      <alignment vertical="center"/>
    </xf>
    <xf numFmtId="14" fontId="16" fillId="19" borderId="7" xfId="13" applyNumberFormat="1" applyFont="1" applyFill="1" applyBorder="1" applyAlignment="1">
      <alignment horizontal="center" vertical="center"/>
    </xf>
    <xf numFmtId="165" fontId="16" fillId="19" borderId="7" xfId="13" applyNumberFormat="1" applyFont="1" applyFill="1" applyBorder="1" applyAlignment="1">
      <alignment vertical="center"/>
    </xf>
    <xf numFmtId="165" fontId="16" fillId="16" borderId="7" xfId="13" applyNumberFormat="1" applyFont="1" applyFill="1" applyBorder="1" applyAlignment="1">
      <alignment horizontal="center" vertical="center"/>
    </xf>
    <xf numFmtId="0" fontId="0" fillId="0" borderId="0" xfId="0" applyNumberFormat="1" applyFill="1"/>
    <xf numFmtId="166" fontId="16" fillId="12" borderId="7" xfId="13" applyNumberFormat="1" applyFont="1" applyFill="1" applyBorder="1" applyAlignment="1">
      <alignment horizontal="center" vertical="center"/>
    </xf>
    <xf numFmtId="14" fontId="0" fillId="0" borderId="22" xfId="8" applyNumberFormat="1" applyFont="1" applyBorder="1" applyAlignment="1">
      <alignment vertical="center" wrapText="1"/>
    </xf>
    <xf numFmtId="14" fontId="0" fillId="0" borderId="0" xfId="8" applyNumberFormat="1" applyFont="1" applyBorder="1" applyAlignment="1">
      <alignment vertical="center" wrapText="1"/>
    </xf>
    <xf numFmtId="14" fontId="0" fillId="0" borderId="13" xfId="8" applyNumberFormat="1" applyFont="1" applyBorder="1" applyAlignment="1">
      <alignment vertical="center" wrapTex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0" fillId="0" borderId="22" xfId="8" applyNumberFormat="1" applyFont="1" applyBorder="1">
      <alignment horizontal="left" vertical="center" wrapText="1" indent="1"/>
    </xf>
    <xf numFmtId="14" fontId="12" fillId="0" borderId="0" xfId="8" applyNumberFormat="1" applyBorder="1">
      <alignment horizontal="left" vertical="center" wrapText="1" indent="1"/>
    </xf>
    <xf numFmtId="14" fontId="12" fillId="0" borderId="13" xfId="8" applyNumberFormat="1" applyBorder="1">
      <alignment horizontal="left" vertical="center" wrapText="1" indent="1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1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Jessie%20McPherson_BAU_MHTR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definedNames>
      <definedName name="DailyRoster" refersTo="='Daily Roster'!$1:$1048576"/>
    </definedNames>
    <sheetDataSet>
      <sheetData sheetId="0">
        <row r="1">
          <cell r="C1" t="str">
            <v>31 NORTH</v>
          </cell>
          <cell r="D1" t="str">
            <v>31 SOUTH</v>
          </cell>
          <cell r="E1" t="str">
            <v>51 NORTH &amp; SOUTH</v>
          </cell>
          <cell r="F1" t="str">
            <v>BAU</v>
          </cell>
          <cell r="G1" t="str">
            <v>BAU</v>
          </cell>
          <cell r="H1" t="str">
            <v>BAU/PBS training</v>
          </cell>
          <cell r="I1" t="str">
            <v>e-PRESCRIBING LEAD</v>
          </cell>
          <cell r="J1" t="str">
            <v>SIR JOHN MONASH</v>
          </cell>
          <cell r="K1" t="str">
            <v>MHTRP MANAGER</v>
          </cell>
          <cell r="L1" t="str">
            <v>MHTRP</v>
          </cell>
          <cell r="M1" t="str">
            <v>MHTRP</v>
          </cell>
          <cell r="N1" t="str">
            <v>MHTRP</v>
          </cell>
          <cell r="O1" t="str">
            <v>MHTRP TECH</v>
          </cell>
          <cell r="P1" t="str">
            <v>MHTP training</v>
          </cell>
          <cell r="Q1" t="str">
            <v>[PHARMACY ROLE]</v>
          </cell>
          <cell r="R1" t="str">
            <v>[PHARMACY ROLE]</v>
          </cell>
          <cell r="S1" t="str">
            <v>[PHARMACY ROLE]</v>
          </cell>
          <cell r="T1" t="str">
            <v>[PHARMACY ROLE]</v>
          </cell>
          <cell r="V1" t="str">
            <v>COVER</v>
          </cell>
          <cell r="W1" t="str">
            <v>ANNUAL LEAVE</v>
          </cell>
          <cell r="X1" t="str">
            <v>BAU ADOs</v>
          </cell>
          <cell r="Y1" t="str">
            <v>JESSIE  MC ADOS</v>
          </cell>
          <cell r="AA1" t="str">
            <v>LATE SHIFT</v>
          </cell>
          <cell r="AB1" t="str">
            <v>TIME IN LIEU</v>
          </cell>
          <cell r="AC1" t="str">
            <v>LONG SERVICE LEAVE</v>
          </cell>
          <cell r="AD1" t="str">
            <v>PROFESSIONAL DEVELOPMENT</v>
          </cell>
          <cell r="AE1" t="str">
            <v>ROSTERED SICK/CARERS LEAVE</v>
          </cell>
          <cell r="AG1" t="str">
            <v>PHARMACY ROTATION</v>
          </cell>
        </row>
        <row r="2">
          <cell r="A2">
            <v>43466</v>
          </cell>
          <cell r="B2" t="str">
            <v>Tuesday</v>
          </cell>
          <cell r="C2" t="str">
            <v>PUBLIC HOLIDAY</v>
          </cell>
          <cell r="D2" t="str">
            <v>PUBLIC HOLIDAY</v>
          </cell>
          <cell r="E2" t="str">
            <v>PUBLIC HOLIDAY</v>
          </cell>
          <cell r="F2" t="str">
            <v>PUBLIC HOLIDAY</v>
          </cell>
          <cell r="G2" t="str">
            <v>PUBLIC HOLIDAY</v>
          </cell>
          <cell r="H2" t="str">
            <v>PUBLIC HOLIDAY</v>
          </cell>
          <cell r="I2" t="str">
            <v>PUBLIC HOLIDAY</v>
          </cell>
          <cell r="J2" t="str">
            <v>PUBLIC HOLIDAY</v>
          </cell>
          <cell r="K2" t="str">
            <v>PUBLIC HOLIDAY</v>
          </cell>
          <cell r="L2" t="str">
            <v>PUBLIC HOLIDAY</v>
          </cell>
          <cell r="M2" t="str">
            <v>PUBLIC HOLIDAY</v>
          </cell>
          <cell r="N2" t="str">
            <v>PUBLIC HOLIDAY</v>
          </cell>
          <cell r="O2" t="str">
            <v>PUBLIC HOLIDAY</v>
          </cell>
          <cell r="P2" t="str">
            <v>PUBLIC HOLIDAY</v>
          </cell>
          <cell r="Q2" t="str">
            <v>PUBLIC HOLIDAY</v>
          </cell>
          <cell r="R2" t="str">
            <v>PUBLIC HOLIDAY</v>
          </cell>
          <cell r="S2" t="str">
            <v>PUBLIC HOLIDAY</v>
          </cell>
          <cell r="T2" t="str">
            <v>PUBLIC HOLIDAY</v>
          </cell>
        </row>
        <row r="3">
          <cell r="A3">
            <v>43467</v>
          </cell>
          <cell r="B3" t="str">
            <v>Wednesday</v>
          </cell>
          <cell r="C3" t="str">
            <v>Mark</v>
          </cell>
          <cell r="D3" t="str">
            <v>J.Yang</v>
          </cell>
          <cell r="E3" t="str">
            <v>closed</v>
          </cell>
          <cell r="F3" t="str">
            <v>MichaelL</v>
          </cell>
          <cell r="G3" t="str">
            <v>qq</v>
          </cell>
          <cell r="I3" t="str">
            <v>J.Hunter</v>
          </cell>
          <cell r="J3" t="str">
            <v>qq</v>
          </cell>
          <cell r="K3" t="str">
            <v>Helen</v>
          </cell>
          <cell r="L3" t="str">
            <v>C.Vosk</v>
          </cell>
          <cell r="M3" t="str">
            <v>Renise</v>
          </cell>
          <cell r="N3" t="str">
            <v>Sandra</v>
          </cell>
          <cell r="O3" t="str">
            <v>V.Shen</v>
          </cell>
        </row>
        <row r="4">
          <cell r="A4">
            <v>43468</v>
          </cell>
          <cell r="B4" t="str">
            <v>Thursday</v>
          </cell>
          <cell r="C4" t="str">
            <v>Mark</v>
          </cell>
          <cell r="D4" t="str">
            <v>J.Yang/Mohammed</v>
          </cell>
          <cell r="E4" t="str">
            <v>closed</v>
          </cell>
          <cell r="F4" t="str">
            <v>MichaelL</v>
          </cell>
          <cell r="G4" t="str">
            <v>qq</v>
          </cell>
          <cell r="I4" t="str">
            <v>J.Hunter</v>
          </cell>
          <cell r="J4" t="str">
            <v>qq</v>
          </cell>
          <cell r="K4" t="str">
            <v>Helen</v>
          </cell>
          <cell r="L4" t="str">
            <v>C.Vosk</v>
          </cell>
          <cell r="M4" t="str">
            <v>Renise</v>
          </cell>
          <cell r="N4" t="str">
            <v>Sandra</v>
          </cell>
          <cell r="O4" t="str">
            <v>Dalia</v>
          </cell>
        </row>
        <row r="5">
          <cell r="A5">
            <v>43469</v>
          </cell>
          <cell r="B5" t="str">
            <v>Friday</v>
          </cell>
          <cell r="C5" t="str">
            <v>Mark</v>
          </cell>
          <cell r="D5" t="str">
            <v>V.Mai</v>
          </cell>
          <cell r="E5" t="str">
            <v>closed</v>
          </cell>
          <cell r="F5" t="str">
            <v>MichaelL</v>
          </cell>
          <cell r="G5" t="str">
            <v>qq</v>
          </cell>
          <cell r="I5" t="str">
            <v>J.Hunter</v>
          </cell>
          <cell r="J5" t="str">
            <v>qq</v>
          </cell>
          <cell r="K5" t="str">
            <v>Helen</v>
          </cell>
          <cell r="L5" t="str">
            <v>C.Vosk</v>
          </cell>
          <cell r="M5" t="str">
            <v>Renise</v>
          </cell>
          <cell r="N5" t="str">
            <v>Sandra</v>
          </cell>
          <cell r="O5" t="str">
            <v>Dalia</v>
          </cell>
        </row>
        <row r="6">
          <cell r="A6">
            <v>43472</v>
          </cell>
          <cell r="B6" t="str">
            <v>Monday</v>
          </cell>
          <cell r="C6" t="str">
            <v>Mark</v>
          </cell>
          <cell r="D6" t="str">
            <v>M.Lu</v>
          </cell>
          <cell r="E6" t="str">
            <v>J.Yang</v>
          </cell>
          <cell r="F6" t="str">
            <v>MichaelL</v>
          </cell>
          <cell r="G6" t="str">
            <v>Meng</v>
          </cell>
          <cell r="I6" t="str">
            <v>J.Hunter</v>
          </cell>
          <cell r="J6" t="str">
            <v>qq</v>
          </cell>
          <cell r="K6" t="str">
            <v>Helen</v>
          </cell>
          <cell r="L6" t="str">
            <v>C.Vosk</v>
          </cell>
          <cell r="M6" t="str">
            <v>V.Shen</v>
          </cell>
          <cell r="N6" t="str">
            <v>Sandra</v>
          </cell>
          <cell r="O6" t="str">
            <v>Dalia</v>
          </cell>
        </row>
        <row r="7">
          <cell r="A7">
            <v>43473</v>
          </cell>
          <cell r="B7" t="str">
            <v>Tuesday</v>
          </cell>
          <cell r="C7" t="str">
            <v>Mark</v>
          </cell>
          <cell r="D7" t="str">
            <v>M.Lu</v>
          </cell>
          <cell r="E7" t="str">
            <v>J.Yang</v>
          </cell>
          <cell r="F7" t="str">
            <v>MichaelL</v>
          </cell>
          <cell r="G7" t="str">
            <v>qq</v>
          </cell>
          <cell r="I7" t="str">
            <v>J.Hunter</v>
          </cell>
          <cell r="J7" t="str">
            <v>Vivienne</v>
          </cell>
          <cell r="K7" t="str">
            <v>Helen</v>
          </cell>
          <cell r="L7" t="str">
            <v>C.Vosk</v>
          </cell>
          <cell r="M7" t="str">
            <v>Monique</v>
          </cell>
          <cell r="N7" t="str">
            <v>Sandra</v>
          </cell>
          <cell r="O7" t="str">
            <v>Dalia</v>
          </cell>
        </row>
        <row r="8">
          <cell r="A8">
            <v>43474</v>
          </cell>
          <cell r="B8" t="str">
            <v>Wednesday</v>
          </cell>
          <cell r="C8" t="str">
            <v>Mark</v>
          </cell>
          <cell r="D8" t="str">
            <v>M.Lu</v>
          </cell>
          <cell r="E8" t="str">
            <v>J.Yang</v>
          </cell>
          <cell r="F8" t="str">
            <v>MichaelL</v>
          </cell>
          <cell r="G8" t="str">
            <v>qq</v>
          </cell>
          <cell r="I8" t="str">
            <v>J.Hunter</v>
          </cell>
          <cell r="J8" t="str">
            <v>qq</v>
          </cell>
          <cell r="K8" t="str">
            <v>Helen</v>
          </cell>
          <cell r="L8" t="str">
            <v>C.Vosk</v>
          </cell>
          <cell r="M8" t="str">
            <v>Monique</v>
          </cell>
          <cell r="N8" t="str">
            <v>Sandra</v>
          </cell>
          <cell r="O8" t="str">
            <v>Dalia</v>
          </cell>
        </row>
        <row r="9">
          <cell r="A9">
            <v>43475</v>
          </cell>
          <cell r="B9" t="str">
            <v>Thursday</v>
          </cell>
          <cell r="C9" t="str">
            <v>Mark</v>
          </cell>
          <cell r="D9" t="str">
            <v>V.Shen</v>
          </cell>
          <cell r="E9" t="str">
            <v>J.Yang</v>
          </cell>
          <cell r="F9" t="str">
            <v>MichaelL</v>
          </cell>
          <cell r="G9" t="str">
            <v>qq</v>
          </cell>
          <cell r="I9" t="str">
            <v>J.Hunter</v>
          </cell>
          <cell r="J9" t="str">
            <v>qq</v>
          </cell>
          <cell r="K9" t="str">
            <v>Helen</v>
          </cell>
          <cell r="L9" t="str">
            <v>C.Vosk</v>
          </cell>
          <cell r="M9" t="str">
            <v>Vivienne</v>
          </cell>
          <cell r="N9" t="str">
            <v>Sandra</v>
          </cell>
          <cell r="O9" t="str">
            <v>Dalia</v>
          </cell>
          <cell r="Y9" t="str">
            <v>M.Lu</v>
          </cell>
        </row>
        <row r="10">
          <cell r="A10">
            <v>43476</v>
          </cell>
          <cell r="B10" t="str">
            <v>Friday</v>
          </cell>
          <cell r="C10" t="str">
            <v>Mark</v>
          </cell>
          <cell r="D10" t="str">
            <v>Mohammed</v>
          </cell>
          <cell r="E10" t="str">
            <v>J.Yang</v>
          </cell>
          <cell r="F10" t="str">
            <v>MichaelL</v>
          </cell>
          <cell r="G10" t="str">
            <v>qq</v>
          </cell>
          <cell r="I10" t="str">
            <v>J.Hunter</v>
          </cell>
          <cell r="J10" t="str">
            <v>qq</v>
          </cell>
          <cell r="K10" t="str">
            <v>Helen</v>
          </cell>
          <cell r="L10" t="str">
            <v>C.Vosk</v>
          </cell>
          <cell r="M10" t="str">
            <v>V.Shen</v>
          </cell>
          <cell r="N10" t="str">
            <v>Sandra</v>
          </cell>
          <cell r="O10" t="str">
            <v>Dalia</v>
          </cell>
          <cell r="Y10" t="str">
            <v>M.Lu</v>
          </cell>
        </row>
        <row r="11">
          <cell r="A11">
            <v>43479</v>
          </cell>
          <cell r="B11" t="str">
            <v>Monday</v>
          </cell>
          <cell r="C11" t="str">
            <v>Mark</v>
          </cell>
          <cell r="D11" t="str">
            <v>A.Tran</v>
          </cell>
          <cell r="E11" t="str">
            <v xml:space="preserve">J.Yang  </v>
          </cell>
          <cell r="F11" t="str">
            <v>qq</v>
          </cell>
          <cell r="G11" t="str">
            <v>qq</v>
          </cell>
          <cell r="I11" t="str">
            <v>J.Hunter</v>
          </cell>
          <cell r="J11" t="str">
            <v>qq</v>
          </cell>
          <cell r="K11" t="str">
            <v>Helen</v>
          </cell>
          <cell r="L11" t="str">
            <v>K.Tiong</v>
          </cell>
          <cell r="M11" t="str">
            <v>V.Shen</v>
          </cell>
          <cell r="N11" t="str">
            <v>Sandra</v>
          </cell>
          <cell r="O11" t="str">
            <v>Dalia</v>
          </cell>
        </row>
        <row r="12">
          <cell r="A12">
            <v>43480</v>
          </cell>
          <cell r="B12" t="str">
            <v>Tuesday</v>
          </cell>
          <cell r="C12" t="str">
            <v>Mark</v>
          </cell>
          <cell r="D12" t="str">
            <v>A.Tran</v>
          </cell>
          <cell r="E12" t="str">
            <v>J.Yang</v>
          </cell>
          <cell r="F12" t="str">
            <v>qq</v>
          </cell>
          <cell r="G12" t="str">
            <v>qq</v>
          </cell>
          <cell r="I12" t="str">
            <v>J.Hunter</v>
          </cell>
          <cell r="J12" t="str">
            <v>Vivienne</v>
          </cell>
          <cell r="K12" t="str">
            <v>Helen</v>
          </cell>
          <cell r="L12" t="str">
            <v>C.Vosk</v>
          </cell>
          <cell r="M12" t="str">
            <v>Monique</v>
          </cell>
          <cell r="N12" t="str">
            <v>Sandra</v>
          </cell>
          <cell r="O12" t="str">
            <v>Dalia</v>
          </cell>
        </row>
        <row r="13">
          <cell r="A13">
            <v>43481</v>
          </cell>
          <cell r="B13" t="str">
            <v>Wednesday</v>
          </cell>
          <cell r="C13" t="str">
            <v>Mark</v>
          </cell>
          <cell r="D13" t="str">
            <v>A.Tran</v>
          </cell>
          <cell r="E13" t="str">
            <v>J.Yang</v>
          </cell>
          <cell r="F13" t="str">
            <v>qq</v>
          </cell>
          <cell r="G13" t="str">
            <v>qq</v>
          </cell>
          <cell r="I13" t="str">
            <v>J.Hunter</v>
          </cell>
          <cell r="J13" t="str">
            <v>qq</v>
          </cell>
          <cell r="K13" t="str">
            <v>Helen</v>
          </cell>
          <cell r="L13" t="str">
            <v>C.Vosk</v>
          </cell>
          <cell r="M13" t="str">
            <v>Monique</v>
          </cell>
          <cell r="N13" t="str">
            <v>Sandra</v>
          </cell>
          <cell r="O13" t="str">
            <v>Dalia</v>
          </cell>
        </row>
        <row r="14">
          <cell r="A14">
            <v>43482</v>
          </cell>
          <cell r="B14" t="str">
            <v>Thursday</v>
          </cell>
          <cell r="C14" t="str">
            <v>Mark</v>
          </cell>
          <cell r="D14" t="str">
            <v>A.Tran</v>
          </cell>
          <cell r="E14" t="str">
            <v>J.Yang</v>
          </cell>
          <cell r="F14" t="str">
            <v>qq</v>
          </cell>
          <cell r="G14" t="str">
            <v>qq</v>
          </cell>
          <cell r="I14" t="str">
            <v>J.Hunter</v>
          </cell>
          <cell r="J14" t="str">
            <v>qq</v>
          </cell>
          <cell r="K14" t="str">
            <v>Helen</v>
          </cell>
          <cell r="L14" t="str">
            <v>C.Vosk</v>
          </cell>
          <cell r="M14" t="str">
            <v>Vivienne</v>
          </cell>
          <cell r="N14" t="str">
            <v>Sandra</v>
          </cell>
          <cell r="O14" t="str">
            <v>Dalia</v>
          </cell>
        </row>
        <row r="15">
          <cell r="A15">
            <v>43483</v>
          </cell>
          <cell r="B15" t="str">
            <v>Friday</v>
          </cell>
          <cell r="C15" t="str">
            <v>Mark</v>
          </cell>
          <cell r="D15" t="str">
            <v>M.Lu</v>
          </cell>
          <cell r="E15" t="str">
            <v>J.Yang</v>
          </cell>
          <cell r="F15" t="str">
            <v>MichaelL</v>
          </cell>
          <cell r="G15" t="str">
            <v>qq</v>
          </cell>
          <cell r="I15" t="str">
            <v>J.Hunter</v>
          </cell>
          <cell r="J15" t="str">
            <v>qq</v>
          </cell>
          <cell r="K15" t="str">
            <v>K.Tiong</v>
          </cell>
          <cell r="L15" t="str">
            <v>C.Vosk</v>
          </cell>
          <cell r="M15" t="str">
            <v>V.Shen</v>
          </cell>
          <cell r="N15" t="str">
            <v>Sandra</v>
          </cell>
          <cell r="O15" t="str">
            <v>Dalia</v>
          </cell>
        </row>
        <row r="16">
          <cell r="A16">
            <v>43486</v>
          </cell>
          <cell r="B16" t="str">
            <v>Monday</v>
          </cell>
          <cell r="C16" t="str">
            <v>Mark</v>
          </cell>
          <cell r="D16" t="str">
            <v>M.Lu</v>
          </cell>
          <cell r="E16" t="str">
            <v>J.Yang (ClinCAT)</v>
          </cell>
          <cell r="F16" t="str">
            <v>MichaelL</v>
          </cell>
          <cell r="G16" t="str">
            <v>blank</v>
          </cell>
          <cell r="I16" t="str">
            <v>J.Hunter</v>
          </cell>
          <cell r="J16" t="str">
            <v>qq</v>
          </cell>
          <cell r="K16" t="str">
            <v>Helen</v>
          </cell>
          <cell r="L16" t="str">
            <v>C.Vosk</v>
          </cell>
          <cell r="M16" t="str">
            <v>Renise</v>
          </cell>
          <cell r="N16" t="str">
            <v>K.Tiong</v>
          </cell>
          <cell r="O16" t="str">
            <v>Dalia</v>
          </cell>
        </row>
        <row r="17">
          <cell r="A17">
            <v>43487</v>
          </cell>
          <cell r="B17" t="str">
            <v>Tuesday</v>
          </cell>
          <cell r="C17" t="str">
            <v>Mark</v>
          </cell>
          <cell r="D17" t="str">
            <v>M.Lu</v>
          </cell>
          <cell r="E17" t="str">
            <v>J.Yang</v>
          </cell>
          <cell r="F17" t="str">
            <v>MichaelL</v>
          </cell>
          <cell r="G17" t="str">
            <v>blank</v>
          </cell>
          <cell r="I17" t="str">
            <v>J.Hunter</v>
          </cell>
          <cell r="J17" t="str">
            <v>Vivienne</v>
          </cell>
          <cell r="K17" t="str">
            <v>Helen</v>
          </cell>
          <cell r="L17" t="str">
            <v>C.Vosk</v>
          </cell>
          <cell r="M17" t="str">
            <v>Renise</v>
          </cell>
          <cell r="N17" t="str">
            <v>Monique</v>
          </cell>
          <cell r="O17" t="str">
            <v>Dalia</v>
          </cell>
        </row>
        <row r="18">
          <cell r="A18">
            <v>43488</v>
          </cell>
          <cell r="B18" t="str">
            <v>Wednesday</v>
          </cell>
          <cell r="C18" t="str">
            <v>Mark</v>
          </cell>
          <cell r="D18" t="str">
            <v>M.Lu</v>
          </cell>
          <cell r="E18" t="str">
            <v>J.Yang</v>
          </cell>
          <cell r="F18" t="str">
            <v>MichaelL</v>
          </cell>
          <cell r="G18" t="str">
            <v>blank</v>
          </cell>
          <cell r="I18" t="str">
            <v>J.Hunter</v>
          </cell>
          <cell r="J18" t="str">
            <v>qq</v>
          </cell>
          <cell r="K18" t="str">
            <v>Helen</v>
          </cell>
          <cell r="L18" t="str">
            <v>C.Vosk</v>
          </cell>
          <cell r="M18" t="str">
            <v>Renise</v>
          </cell>
          <cell r="N18" t="str">
            <v>Monique</v>
          </cell>
          <cell r="O18" t="str">
            <v>Dalia</v>
          </cell>
        </row>
        <row r="19">
          <cell r="A19">
            <v>43489</v>
          </cell>
          <cell r="B19" t="str">
            <v>Thursday</v>
          </cell>
          <cell r="C19" t="str">
            <v>Mark</v>
          </cell>
          <cell r="D19" t="str">
            <v>M.Lu</v>
          </cell>
          <cell r="E19" t="str">
            <v>J.Yang</v>
          </cell>
          <cell r="F19" t="str">
            <v>MichaelL</v>
          </cell>
          <cell r="G19" t="str">
            <v>blank</v>
          </cell>
          <cell r="I19" t="str">
            <v>J.Hunter</v>
          </cell>
          <cell r="J19" t="str">
            <v>qq</v>
          </cell>
          <cell r="K19" t="str">
            <v>Helen</v>
          </cell>
          <cell r="L19" t="str">
            <v>C.Vosk</v>
          </cell>
          <cell r="M19" t="str">
            <v>Renise</v>
          </cell>
          <cell r="N19" t="str">
            <v>Vivienne</v>
          </cell>
          <cell r="O19" t="str">
            <v>K.Tiong</v>
          </cell>
        </row>
        <row r="20">
          <cell r="A20">
            <v>43490</v>
          </cell>
          <cell r="B20" t="str">
            <v>Friday</v>
          </cell>
          <cell r="C20" t="str">
            <v>Mark</v>
          </cell>
          <cell r="D20" t="str">
            <v>M.Lu</v>
          </cell>
          <cell r="E20" t="str">
            <v>qq</v>
          </cell>
          <cell r="F20" t="str">
            <v>MichaelL</v>
          </cell>
          <cell r="G20" t="str">
            <v>blank</v>
          </cell>
          <cell r="I20" t="str">
            <v>J.Hunter</v>
          </cell>
          <cell r="J20" t="str">
            <v>qq</v>
          </cell>
          <cell r="K20" t="str">
            <v>Helen</v>
          </cell>
          <cell r="L20" t="str">
            <v>C.Vosk</v>
          </cell>
          <cell r="M20" t="str">
            <v>Renise</v>
          </cell>
          <cell r="N20" t="str">
            <v>K.Tiong</v>
          </cell>
          <cell r="O20" t="str">
            <v>Dalia</v>
          </cell>
          <cell r="Y20" t="str">
            <v>J.Yang</v>
          </cell>
        </row>
        <row r="21">
          <cell r="A21">
            <v>43493</v>
          </cell>
          <cell r="B21" t="str">
            <v>Monday</v>
          </cell>
          <cell r="C21" t="str">
            <v>PUBLIC HOLIDAY</v>
          </cell>
          <cell r="D21" t="str">
            <v>PUBLIC HOLIDAY</v>
          </cell>
          <cell r="E21" t="str">
            <v>PUBLIC HOLIDAY</v>
          </cell>
          <cell r="F21" t="str">
            <v>PUBLIC HOLIDAY</v>
          </cell>
          <cell r="G21" t="str">
            <v>PUBLIC HOLIDAY</v>
          </cell>
          <cell r="H21" t="str">
            <v>PUBLIC HOLIDAY</v>
          </cell>
          <cell r="I21" t="str">
            <v>PUBLIC HOLIDAY</v>
          </cell>
          <cell r="J21" t="str">
            <v>qq</v>
          </cell>
          <cell r="K21" t="str">
            <v>PUBLIC HOLIDAY</v>
          </cell>
          <cell r="L21" t="str">
            <v>PUBLIC HOLIDAY</v>
          </cell>
          <cell r="M21" t="str">
            <v>PUBLIC HOLIDAY</v>
          </cell>
          <cell r="N21" t="str">
            <v>PUBLIC HOLIDAY</v>
          </cell>
          <cell r="O21" t="str">
            <v>PUBLIC HOLIDAY</v>
          </cell>
          <cell r="P21" t="str">
            <v>PUBLIC HOLIDAY</v>
          </cell>
          <cell r="Q21" t="str">
            <v>PUBLIC HOLIDAY</v>
          </cell>
          <cell r="R21" t="str">
            <v>PUBLIC HOLIDAY</v>
          </cell>
          <cell r="S21" t="str">
            <v>PUBLIC HOLIDAY</v>
          </cell>
          <cell r="T21" t="str">
            <v>PUBLIC HOLIDAY</v>
          </cell>
        </row>
        <row r="22">
          <cell r="A22">
            <v>43494</v>
          </cell>
          <cell r="B22" t="str">
            <v>Tuesday</v>
          </cell>
          <cell r="C22" t="str">
            <v>Mark</v>
          </cell>
          <cell r="D22" t="str">
            <v>M.Lu</v>
          </cell>
          <cell r="E22" t="str">
            <v>J.Yang</v>
          </cell>
          <cell r="F22" t="str">
            <v>blank</v>
          </cell>
          <cell r="G22" t="str">
            <v>blank</v>
          </cell>
          <cell r="I22" t="str">
            <v>J.Hunter</v>
          </cell>
          <cell r="J22" t="str">
            <v>Monique</v>
          </cell>
          <cell r="K22" t="str">
            <v>Helen</v>
          </cell>
          <cell r="L22" t="str">
            <v>C.Vosk</v>
          </cell>
          <cell r="M22" t="str">
            <v>Renise</v>
          </cell>
          <cell r="N22" t="str">
            <v>Phuong</v>
          </cell>
          <cell r="O22" t="str">
            <v>Dalia</v>
          </cell>
          <cell r="X22" t="str">
            <v>Michael</v>
          </cell>
        </row>
        <row r="23">
          <cell r="A23">
            <v>43495</v>
          </cell>
          <cell r="B23" t="str">
            <v>Wednesday</v>
          </cell>
          <cell r="C23" t="str">
            <v>A.Tran</v>
          </cell>
          <cell r="D23" t="str">
            <v>M.Lu</v>
          </cell>
          <cell r="E23" t="str">
            <v>J.Yang</v>
          </cell>
          <cell r="F23" t="str">
            <v>MichaelL</v>
          </cell>
          <cell r="G23" t="str">
            <v>blank</v>
          </cell>
          <cell r="I23" t="str">
            <v>J.Hunter</v>
          </cell>
          <cell r="J23" t="str">
            <v>qq</v>
          </cell>
          <cell r="K23" t="str">
            <v>Helen</v>
          </cell>
          <cell r="L23" t="str">
            <v>Monique</v>
          </cell>
          <cell r="M23" t="str">
            <v>Renise</v>
          </cell>
          <cell r="N23" t="str">
            <v>Sandra</v>
          </cell>
          <cell r="O23" t="str">
            <v>Dalia</v>
          </cell>
          <cell r="Y23" t="str">
            <v>Mark</v>
          </cell>
        </row>
        <row r="24">
          <cell r="A24">
            <v>43496</v>
          </cell>
          <cell r="B24" t="str">
            <v>Thursday</v>
          </cell>
          <cell r="C24" t="str">
            <v>Mark</v>
          </cell>
          <cell r="D24" t="str">
            <v>M.Lu</v>
          </cell>
          <cell r="E24" t="str">
            <v>J.Yang</v>
          </cell>
          <cell r="F24" t="str">
            <v>MichaelL</v>
          </cell>
          <cell r="G24" t="str">
            <v>blank</v>
          </cell>
          <cell r="I24" t="str">
            <v>J.Hunter</v>
          </cell>
          <cell r="J24" t="str">
            <v>qq</v>
          </cell>
          <cell r="K24" t="str">
            <v>Helen</v>
          </cell>
          <cell r="L24" t="str">
            <v>C.Vosk</v>
          </cell>
          <cell r="M24" t="str">
            <v>Renise</v>
          </cell>
          <cell r="N24" t="str">
            <v>Sandra</v>
          </cell>
          <cell r="O24" t="str">
            <v>Dalia</v>
          </cell>
        </row>
        <row r="25">
          <cell r="A25">
            <v>43497</v>
          </cell>
          <cell r="B25" t="str">
            <v>Friday</v>
          </cell>
          <cell r="C25" t="str">
            <v>Mark</v>
          </cell>
          <cell r="D25" t="str">
            <v>M.Lu</v>
          </cell>
          <cell r="E25" t="str">
            <v>J.Yang</v>
          </cell>
          <cell r="F25" t="str">
            <v>MichaelL</v>
          </cell>
          <cell r="G25" t="str">
            <v>blank</v>
          </cell>
          <cell r="I25" t="str">
            <v>J.Hunter</v>
          </cell>
          <cell r="J25" t="str">
            <v>qq</v>
          </cell>
          <cell r="K25" t="str">
            <v>Helen</v>
          </cell>
          <cell r="L25" t="str">
            <v>C.Vosk</v>
          </cell>
          <cell r="M25" t="str">
            <v>Renise</v>
          </cell>
          <cell r="N25" t="str">
            <v>Sandra</v>
          </cell>
          <cell r="O25" t="str">
            <v>Dalia</v>
          </cell>
        </row>
        <row r="26">
          <cell r="A26">
            <v>43500</v>
          </cell>
          <cell r="B26" t="str">
            <v>Monday</v>
          </cell>
          <cell r="C26" t="str">
            <v>Mark</v>
          </cell>
          <cell r="D26" t="str">
            <v>M.Lu</v>
          </cell>
          <cell r="E26" t="str">
            <v>J.Yang</v>
          </cell>
          <cell r="F26" t="str">
            <v>MichaelL</v>
          </cell>
          <cell r="G26" t="str">
            <v>blank</v>
          </cell>
          <cell r="I26" t="str">
            <v>J.Hunter</v>
          </cell>
          <cell r="J26" t="str">
            <v>qq</v>
          </cell>
          <cell r="K26" t="str">
            <v>Helen</v>
          </cell>
          <cell r="L26" t="str">
            <v>C.Vosk</v>
          </cell>
          <cell r="M26" t="str">
            <v>Renise</v>
          </cell>
          <cell r="N26" t="str">
            <v>Sandra</v>
          </cell>
          <cell r="O26" t="str">
            <v>Dalia</v>
          </cell>
        </row>
        <row r="27">
          <cell r="A27">
            <v>43501</v>
          </cell>
          <cell r="B27" t="str">
            <v>Tuesday</v>
          </cell>
          <cell r="C27" t="str">
            <v>Mark</v>
          </cell>
          <cell r="D27" t="str">
            <v>M.Lu</v>
          </cell>
          <cell r="E27" t="str">
            <v>J.Yang</v>
          </cell>
          <cell r="F27" t="str">
            <v>MichaelL</v>
          </cell>
          <cell r="G27" t="str">
            <v>blank</v>
          </cell>
          <cell r="I27" t="str">
            <v>J.Hunter</v>
          </cell>
          <cell r="J27" t="str">
            <v>Monique</v>
          </cell>
          <cell r="K27" t="str">
            <v>Helen</v>
          </cell>
          <cell r="L27" t="str">
            <v>C.Vosk</v>
          </cell>
          <cell r="M27" t="str">
            <v>Renise</v>
          </cell>
          <cell r="N27" t="str">
            <v>Sandra</v>
          </cell>
          <cell r="O27" t="str">
            <v>Dalia</v>
          </cell>
        </row>
        <row r="28">
          <cell r="A28">
            <v>43502</v>
          </cell>
          <cell r="B28" t="str">
            <v>Wednesday</v>
          </cell>
          <cell r="C28" t="str">
            <v>Mark</v>
          </cell>
          <cell r="D28" t="str">
            <v>A.Tran</v>
          </cell>
          <cell r="E28" t="str">
            <v>J.Yang</v>
          </cell>
          <cell r="F28" t="str">
            <v>MichaelL</v>
          </cell>
          <cell r="G28" t="str">
            <v>blank</v>
          </cell>
          <cell r="I28" t="str">
            <v>J.Hunter</v>
          </cell>
          <cell r="J28" t="str">
            <v>qq</v>
          </cell>
          <cell r="K28" t="str">
            <v>Helen</v>
          </cell>
          <cell r="L28" t="str">
            <v>C.Vosk</v>
          </cell>
          <cell r="M28" t="str">
            <v>Renise</v>
          </cell>
          <cell r="N28" t="str">
            <v>Sandra</v>
          </cell>
          <cell r="O28" t="str">
            <v>Dalia</v>
          </cell>
          <cell r="Y28" t="str">
            <v>M.Lu</v>
          </cell>
        </row>
        <row r="29">
          <cell r="A29">
            <v>43503</v>
          </cell>
          <cell r="B29" t="str">
            <v>Thursday</v>
          </cell>
          <cell r="C29" t="str">
            <v>Mark</v>
          </cell>
          <cell r="D29" t="str">
            <v>M.Lu</v>
          </cell>
          <cell r="E29" t="str">
            <v>J.Yang</v>
          </cell>
          <cell r="F29" t="str">
            <v>MichaelL</v>
          </cell>
          <cell r="G29" t="str">
            <v>blank</v>
          </cell>
          <cell r="I29" t="str">
            <v>J.Hunter</v>
          </cell>
          <cell r="J29" t="str">
            <v>qq</v>
          </cell>
          <cell r="K29" t="str">
            <v>Helen</v>
          </cell>
          <cell r="L29" t="str">
            <v>C.Vosk</v>
          </cell>
          <cell r="M29" t="str">
            <v>Renise</v>
          </cell>
          <cell r="N29" t="str">
            <v>Sandra</v>
          </cell>
          <cell r="O29" t="str">
            <v>Dalia</v>
          </cell>
        </row>
        <row r="30">
          <cell r="A30">
            <v>43504</v>
          </cell>
          <cell r="B30" t="str">
            <v>Friday</v>
          </cell>
          <cell r="C30" t="str">
            <v>Mark</v>
          </cell>
          <cell r="D30" t="str">
            <v>M.Lu</v>
          </cell>
          <cell r="E30" t="str">
            <v>J.Yang</v>
          </cell>
          <cell r="F30" t="str">
            <v>MichaelL</v>
          </cell>
          <cell r="G30" t="str">
            <v>blank</v>
          </cell>
          <cell r="I30" t="str">
            <v>J.Hunter</v>
          </cell>
          <cell r="J30" t="str">
            <v>qq</v>
          </cell>
          <cell r="K30" t="str">
            <v>Helen</v>
          </cell>
          <cell r="L30" t="str">
            <v>C.Vosk</v>
          </cell>
          <cell r="M30" t="str">
            <v>Renise</v>
          </cell>
          <cell r="N30" t="str">
            <v>Sandra</v>
          </cell>
          <cell r="O30" t="str">
            <v>Dalia</v>
          </cell>
        </row>
        <row r="31">
          <cell r="A31">
            <v>43507</v>
          </cell>
          <cell r="B31" t="str">
            <v>Monday</v>
          </cell>
          <cell r="C31" t="str">
            <v>Mark</v>
          </cell>
          <cell r="D31" t="str">
            <v>M.Lu</v>
          </cell>
          <cell r="E31" t="str">
            <v>J.Yang</v>
          </cell>
          <cell r="F31" t="str">
            <v>MichaelL</v>
          </cell>
          <cell r="G31" t="str">
            <v>blank</v>
          </cell>
          <cell r="I31" t="str">
            <v>J.Hunter</v>
          </cell>
          <cell r="J31" t="str">
            <v>qq</v>
          </cell>
          <cell r="K31" t="str">
            <v>Helen</v>
          </cell>
          <cell r="L31" t="str">
            <v>C.Vosk</v>
          </cell>
          <cell r="M31" t="str">
            <v>Renise</v>
          </cell>
          <cell r="N31" t="str">
            <v>Sandra</v>
          </cell>
          <cell r="O31" t="str">
            <v>Dalia</v>
          </cell>
        </row>
        <row r="32">
          <cell r="A32">
            <v>43508</v>
          </cell>
          <cell r="B32" t="str">
            <v>Tuesday</v>
          </cell>
          <cell r="C32" t="str">
            <v>Mark</v>
          </cell>
          <cell r="D32" t="str">
            <v>M.Lu</v>
          </cell>
          <cell r="E32" t="str">
            <v>J.Yang</v>
          </cell>
          <cell r="F32" t="str">
            <v>MichaelL</v>
          </cell>
          <cell r="G32" t="str">
            <v>blank</v>
          </cell>
          <cell r="I32" t="str">
            <v>J.Hunter</v>
          </cell>
          <cell r="J32" t="str">
            <v>Monique</v>
          </cell>
          <cell r="K32" t="str">
            <v xml:space="preserve"> Helen</v>
          </cell>
          <cell r="L32" t="str">
            <v>C.Vosk</v>
          </cell>
          <cell r="M32" t="str">
            <v>Renise</v>
          </cell>
          <cell r="N32" t="str">
            <v>Sandra</v>
          </cell>
          <cell r="O32" t="str">
            <v>Dalia</v>
          </cell>
        </row>
        <row r="33">
          <cell r="A33">
            <v>43509</v>
          </cell>
          <cell r="B33" t="str">
            <v>Wednesday</v>
          </cell>
          <cell r="C33" t="str">
            <v>Mark</v>
          </cell>
          <cell r="D33" t="str">
            <v>M.Lu</v>
          </cell>
          <cell r="E33" t="str">
            <v>A.Tran</v>
          </cell>
          <cell r="F33" t="str">
            <v>MichaelL</v>
          </cell>
          <cell r="G33" t="str">
            <v>blank</v>
          </cell>
          <cell r="I33" t="str">
            <v>J.Hunter</v>
          </cell>
          <cell r="J33" t="str">
            <v>qq</v>
          </cell>
          <cell r="K33" t="str">
            <v>Helen</v>
          </cell>
          <cell r="L33" t="str">
            <v>C.Vosk</v>
          </cell>
          <cell r="M33" t="str">
            <v>Monique</v>
          </cell>
          <cell r="N33" t="str">
            <v>Sandra</v>
          </cell>
          <cell r="O33" t="str">
            <v>Dalia</v>
          </cell>
          <cell r="Y33" t="str">
            <v>J.Yang</v>
          </cell>
        </row>
        <row r="34">
          <cell r="A34">
            <v>43510</v>
          </cell>
          <cell r="B34" t="str">
            <v>Thursday</v>
          </cell>
          <cell r="C34" t="str">
            <v>Mark</v>
          </cell>
          <cell r="D34" t="str">
            <v>M.Lu</v>
          </cell>
          <cell r="E34" t="str">
            <v>J.Yang</v>
          </cell>
          <cell r="F34" t="str">
            <v>MichaelL</v>
          </cell>
          <cell r="G34" t="str">
            <v>blank</v>
          </cell>
          <cell r="I34" t="str">
            <v>J.Hunter</v>
          </cell>
          <cell r="J34" t="str">
            <v>qq</v>
          </cell>
          <cell r="K34" t="str">
            <v>Helen</v>
          </cell>
          <cell r="L34" t="str">
            <v>C.Vosk</v>
          </cell>
          <cell r="M34" t="str">
            <v>Renise</v>
          </cell>
          <cell r="N34" t="str">
            <v>Sandra</v>
          </cell>
          <cell r="O34" t="str">
            <v>Dalia</v>
          </cell>
        </row>
        <row r="35">
          <cell r="A35">
            <v>43511</v>
          </cell>
          <cell r="B35" t="str">
            <v>Friday</v>
          </cell>
          <cell r="C35" t="str">
            <v>A.Tran</v>
          </cell>
          <cell r="D35" t="str">
            <v>M.Lu</v>
          </cell>
          <cell r="E35" t="str">
            <v>J.Yang</v>
          </cell>
          <cell r="F35" t="str">
            <v>MichaelL</v>
          </cell>
          <cell r="G35" t="str">
            <v>blank</v>
          </cell>
          <cell r="I35" t="str">
            <v>J.Hunter</v>
          </cell>
          <cell r="J35" t="str">
            <v>qq</v>
          </cell>
          <cell r="K35" t="str">
            <v>Helen</v>
          </cell>
          <cell r="L35" t="str">
            <v>C.Vosk</v>
          </cell>
          <cell r="M35" t="str">
            <v>Renise</v>
          </cell>
          <cell r="N35" t="str">
            <v>Sandra</v>
          </cell>
          <cell r="O35" t="str">
            <v>Dalia</v>
          </cell>
          <cell r="Y35" t="str">
            <v>Mark</v>
          </cell>
        </row>
        <row r="36">
          <cell r="A36">
            <v>43514</v>
          </cell>
          <cell r="B36" t="str">
            <v>Monday</v>
          </cell>
          <cell r="C36" t="str">
            <v>Mark</v>
          </cell>
          <cell r="D36" t="str">
            <v>M.Lu</v>
          </cell>
          <cell r="E36" t="str">
            <v>Mohammed</v>
          </cell>
          <cell r="F36" t="str">
            <v>qq</v>
          </cell>
          <cell r="G36" t="str">
            <v>qq</v>
          </cell>
          <cell r="H36" t="str">
            <v>qq</v>
          </cell>
          <cell r="I36" t="str">
            <v>J.Hunter</v>
          </cell>
          <cell r="J36" t="str">
            <v>qq</v>
          </cell>
          <cell r="K36" t="str">
            <v>Helen</v>
          </cell>
          <cell r="L36" t="str">
            <v>C.Vosk</v>
          </cell>
          <cell r="M36" t="str">
            <v>Renise</v>
          </cell>
          <cell r="N36" t="str">
            <v>Sandra</v>
          </cell>
          <cell r="O36" t="str">
            <v>Dalia</v>
          </cell>
          <cell r="X36" t="str">
            <v>MichaelL</v>
          </cell>
          <cell r="Y36" t="str">
            <v>Lucky</v>
          </cell>
        </row>
        <row r="37">
          <cell r="A37">
            <v>43515</v>
          </cell>
          <cell r="B37" t="str">
            <v>Tuesday</v>
          </cell>
          <cell r="C37" t="str">
            <v>Mark</v>
          </cell>
          <cell r="D37" t="str">
            <v>M.Lu</v>
          </cell>
          <cell r="E37" t="str">
            <v>Mohammed</v>
          </cell>
          <cell r="F37" t="str">
            <v>MichaelL</v>
          </cell>
          <cell r="G37" t="str">
            <v>qq</v>
          </cell>
          <cell r="H37" t="str">
            <v>Lucky</v>
          </cell>
          <cell r="I37" t="str">
            <v>J.Hunter</v>
          </cell>
          <cell r="J37" t="str">
            <v>Monique</v>
          </cell>
          <cell r="K37" t="str">
            <v>Helen</v>
          </cell>
          <cell r="L37" t="str">
            <v>C.Vosk</v>
          </cell>
          <cell r="M37" t="str">
            <v>Renise</v>
          </cell>
          <cell r="N37" t="str">
            <v>Sandra</v>
          </cell>
          <cell r="O37" t="str">
            <v>Dalia</v>
          </cell>
        </row>
        <row r="38">
          <cell r="A38">
            <v>43516</v>
          </cell>
          <cell r="B38" t="str">
            <v>Wednesday</v>
          </cell>
          <cell r="C38" t="str">
            <v>Mark</v>
          </cell>
          <cell r="D38" t="str">
            <v>M.Lu</v>
          </cell>
          <cell r="E38" t="str">
            <v>Mohammed</v>
          </cell>
          <cell r="F38" t="str">
            <v>MichaelL</v>
          </cell>
          <cell r="G38" t="str">
            <v>qq</v>
          </cell>
          <cell r="H38" t="str">
            <v>qq</v>
          </cell>
          <cell r="I38" t="str">
            <v>J.Hunter</v>
          </cell>
          <cell r="J38" t="str">
            <v>qq</v>
          </cell>
          <cell r="K38" t="str">
            <v>Helen / Monique</v>
          </cell>
          <cell r="L38" t="str">
            <v>C.Vosk</v>
          </cell>
          <cell r="M38" t="str">
            <v>Renise</v>
          </cell>
          <cell r="N38" t="str">
            <v>Sandra</v>
          </cell>
          <cell r="O38" t="str">
            <v>Dalia</v>
          </cell>
        </row>
        <row r="39">
          <cell r="A39">
            <v>43517</v>
          </cell>
          <cell r="B39" t="str">
            <v>Thursday</v>
          </cell>
          <cell r="C39" t="str">
            <v>Mark</v>
          </cell>
          <cell r="D39" t="str">
            <v>M.Lu</v>
          </cell>
          <cell r="E39" t="str">
            <v>Mohammed</v>
          </cell>
          <cell r="F39" t="str">
            <v>MichaelL</v>
          </cell>
          <cell r="G39" t="str">
            <v>qq</v>
          </cell>
          <cell r="H39" t="str">
            <v>qq</v>
          </cell>
          <cell r="I39" t="str">
            <v>J.Hunter</v>
          </cell>
          <cell r="J39" t="str">
            <v>qq</v>
          </cell>
          <cell r="K39" t="str">
            <v>Helen</v>
          </cell>
          <cell r="L39" t="str">
            <v>C.Vosk</v>
          </cell>
          <cell r="M39" t="str">
            <v>Renise</v>
          </cell>
          <cell r="N39" t="str">
            <v>Sandra</v>
          </cell>
          <cell r="O39" t="str">
            <v>Dalia</v>
          </cell>
        </row>
        <row r="40">
          <cell r="A40">
            <v>43518</v>
          </cell>
          <cell r="B40" t="str">
            <v>Friday</v>
          </cell>
          <cell r="C40" t="str">
            <v>Mark</v>
          </cell>
          <cell r="D40" t="str">
            <v>M.Lu</v>
          </cell>
          <cell r="E40" t="str">
            <v>Mohammed</v>
          </cell>
          <cell r="F40" t="str">
            <v>MichaelL</v>
          </cell>
          <cell r="G40" t="str">
            <v>qq</v>
          </cell>
          <cell r="H40" t="str">
            <v>Lucky</v>
          </cell>
          <cell r="I40" t="str">
            <v>J.Hunter</v>
          </cell>
          <cell r="J40" t="str">
            <v>qq</v>
          </cell>
          <cell r="K40" t="str">
            <v>Helen</v>
          </cell>
          <cell r="L40" t="str">
            <v>C.Vosk</v>
          </cell>
          <cell r="M40" t="str">
            <v>Renise</v>
          </cell>
          <cell r="N40" t="str">
            <v>Sandra</v>
          </cell>
          <cell r="O40" t="str">
            <v>Phuong</v>
          </cell>
        </row>
        <row r="41">
          <cell r="A41">
            <v>43521</v>
          </cell>
          <cell r="B41" t="str">
            <v>Monday</v>
          </cell>
          <cell r="C41" t="str">
            <v>Mark</v>
          </cell>
          <cell r="D41" t="str">
            <v>Mohammed</v>
          </cell>
          <cell r="E41" t="str">
            <v>J.Yang</v>
          </cell>
          <cell r="F41" t="str">
            <v>MichaelL</v>
          </cell>
          <cell r="G41" t="str">
            <v>qq</v>
          </cell>
          <cell r="H41" t="str">
            <v>Lucky</v>
          </cell>
          <cell r="I41" t="str">
            <v>J.Hunter</v>
          </cell>
          <cell r="J41" t="str">
            <v>qq</v>
          </cell>
          <cell r="K41" t="str">
            <v>Helen</v>
          </cell>
          <cell r="L41" t="str">
            <v>C.Vosk</v>
          </cell>
          <cell r="M41" t="str">
            <v>Renise</v>
          </cell>
          <cell r="N41" t="str">
            <v>Sandra</v>
          </cell>
          <cell r="O41" t="str">
            <v>Dalia</v>
          </cell>
          <cell r="P41" t="str">
            <v>Sam</v>
          </cell>
        </row>
        <row r="42">
          <cell r="A42">
            <v>43522</v>
          </cell>
          <cell r="B42" t="str">
            <v>Tuesday</v>
          </cell>
          <cell r="C42" t="str">
            <v>Mark/A.Truong</v>
          </cell>
          <cell r="D42" t="str">
            <v>Mohammed</v>
          </cell>
          <cell r="E42" t="str">
            <v>J.Yang</v>
          </cell>
          <cell r="F42" t="str">
            <v>MichaelL</v>
          </cell>
          <cell r="G42" t="str">
            <v>qq</v>
          </cell>
          <cell r="H42" t="str">
            <v>Lucky</v>
          </cell>
          <cell r="I42" t="str">
            <v>J.Hunter</v>
          </cell>
          <cell r="J42" t="str">
            <v>Vivienne</v>
          </cell>
          <cell r="K42" t="str">
            <v>Helen</v>
          </cell>
          <cell r="L42" t="str">
            <v>Monique</v>
          </cell>
          <cell r="M42" t="str">
            <v>Renise</v>
          </cell>
          <cell r="N42" t="str">
            <v>Sandra</v>
          </cell>
          <cell r="O42" t="str">
            <v>Dalia</v>
          </cell>
          <cell r="P42" t="str">
            <v>qq</v>
          </cell>
        </row>
        <row r="43">
          <cell r="A43">
            <v>43523</v>
          </cell>
          <cell r="B43" t="str">
            <v>Wednesday</v>
          </cell>
          <cell r="C43" t="str">
            <v>Mark</v>
          </cell>
          <cell r="D43" t="str">
            <v>M.Lu</v>
          </cell>
          <cell r="E43" t="str">
            <v>J.Yang</v>
          </cell>
          <cell r="F43" t="str">
            <v>MichaelL</v>
          </cell>
          <cell r="G43" t="str">
            <v>qq</v>
          </cell>
          <cell r="H43" t="str">
            <v>Lucky</v>
          </cell>
          <cell r="I43" t="str">
            <v>J.Hunter</v>
          </cell>
          <cell r="J43" t="str">
            <v>qq</v>
          </cell>
          <cell r="K43" t="str">
            <v>Monique</v>
          </cell>
          <cell r="L43" t="str">
            <v>C.Vosk</v>
          </cell>
          <cell r="M43" t="str">
            <v>Renise</v>
          </cell>
          <cell r="N43" t="str">
            <v>Sandra</v>
          </cell>
          <cell r="O43" t="str">
            <v>Dalia</v>
          </cell>
          <cell r="P43" t="str">
            <v>qq</v>
          </cell>
        </row>
        <row r="44">
          <cell r="A44">
            <v>43524</v>
          </cell>
          <cell r="B44" t="str">
            <v>Thursday</v>
          </cell>
          <cell r="C44" t="str">
            <v>Mark</v>
          </cell>
          <cell r="D44" t="str">
            <v>M.Lu/Tatyana</v>
          </cell>
          <cell r="E44" t="str">
            <v>J.Yang</v>
          </cell>
          <cell r="F44" t="str">
            <v>MichaelL</v>
          </cell>
          <cell r="G44" t="str">
            <v>qq</v>
          </cell>
          <cell r="H44" t="str">
            <v>Lucky</v>
          </cell>
          <cell r="I44" t="str">
            <v>J.Hunter</v>
          </cell>
          <cell r="J44" t="str">
            <v>qq</v>
          </cell>
          <cell r="K44" t="str">
            <v>Helen</v>
          </cell>
          <cell r="L44" t="str">
            <v>C.Vosk</v>
          </cell>
          <cell r="M44" t="str">
            <v>Renise</v>
          </cell>
          <cell r="N44" t="str">
            <v>Vivienne</v>
          </cell>
          <cell r="O44" t="str">
            <v>Dalia</v>
          </cell>
          <cell r="P44" t="str">
            <v>qq</v>
          </cell>
        </row>
        <row r="45">
          <cell r="A45">
            <v>43525</v>
          </cell>
          <cell r="B45" t="str">
            <v>Friday</v>
          </cell>
          <cell r="C45" t="str">
            <v>Mark</v>
          </cell>
          <cell r="D45" t="str">
            <v>M.Lu</v>
          </cell>
          <cell r="E45" t="str">
            <v>J.Yang</v>
          </cell>
          <cell r="F45" t="str">
            <v>MichaelL</v>
          </cell>
          <cell r="G45" t="str">
            <v>qq</v>
          </cell>
          <cell r="H45" t="str">
            <v>Lucky</v>
          </cell>
          <cell r="I45" t="str">
            <v>J.Hunter</v>
          </cell>
          <cell r="J45" t="str">
            <v>qq</v>
          </cell>
          <cell r="K45" t="str">
            <v>Helen</v>
          </cell>
          <cell r="L45" t="str">
            <v>C.Vosk</v>
          </cell>
          <cell r="M45" t="str">
            <v>Renise</v>
          </cell>
          <cell r="N45" t="str">
            <v>Sandra</v>
          </cell>
          <cell r="O45" t="str">
            <v>Dalia</v>
          </cell>
          <cell r="P45" t="str">
            <v>qq</v>
          </cell>
        </row>
        <row r="46">
          <cell r="A46">
            <v>43528</v>
          </cell>
          <cell r="B46" t="str">
            <v>Monday</v>
          </cell>
          <cell r="C46" t="str">
            <v>Mark</v>
          </cell>
          <cell r="D46" t="str">
            <v>M.Lu</v>
          </cell>
          <cell r="E46" t="str">
            <v>J.Yang</v>
          </cell>
          <cell r="F46" t="str">
            <v>MichaelL</v>
          </cell>
          <cell r="G46" t="str">
            <v>Lucky</v>
          </cell>
          <cell r="I46" t="str">
            <v>J.Hunter</v>
          </cell>
          <cell r="J46" t="str">
            <v>qq</v>
          </cell>
          <cell r="K46" t="str">
            <v>Helen</v>
          </cell>
          <cell r="L46" t="str">
            <v>C.Vosk</v>
          </cell>
          <cell r="M46" t="str">
            <v>Renise</v>
          </cell>
          <cell r="N46" t="str">
            <v>Sandra</v>
          </cell>
          <cell r="O46" t="str">
            <v>Monique</v>
          </cell>
          <cell r="P46" t="str">
            <v>qq</v>
          </cell>
        </row>
        <row r="47">
          <cell r="A47">
            <v>43529</v>
          </cell>
          <cell r="B47" t="str">
            <v>Tuesday</v>
          </cell>
          <cell r="C47" t="str">
            <v>Mark</v>
          </cell>
          <cell r="D47" t="str">
            <v>J.Yang</v>
          </cell>
          <cell r="E47" t="str">
            <v>J.Yang</v>
          </cell>
          <cell r="F47" t="str">
            <v>MichaelL</v>
          </cell>
          <cell r="G47" t="str">
            <v>Lucky &gt;1.15pm</v>
          </cell>
          <cell r="I47" t="str">
            <v>J.Hunter</v>
          </cell>
          <cell r="J47" t="str">
            <v>qq</v>
          </cell>
          <cell r="K47" t="str">
            <v>Helen</v>
          </cell>
          <cell r="L47" t="str">
            <v>C.Vosk</v>
          </cell>
          <cell r="M47" t="str">
            <v>Renise</v>
          </cell>
          <cell r="N47" t="str">
            <v>Sandra</v>
          </cell>
          <cell r="O47" t="str">
            <v>Monique</v>
          </cell>
          <cell r="P47" t="str">
            <v>qq</v>
          </cell>
        </row>
        <row r="48">
          <cell r="A48">
            <v>43530</v>
          </cell>
          <cell r="B48" t="str">
            <v>Wednesday</v>
          </cell>
          <cell r="C48" t="str">
            <v>Mark / A.Truong</v>
          </cell>
          <cell r="D48" t="str">
            <v>M.Lu</v>
          </cell>
          <cell r="E48" t="str">
            <v>J.Yang</v>
          </cell>
          <cell r="F48" t="str">
            <v>MichaelL</v>
          </cell>
          <cell r="G48" t="str">
            <v>Lucky</v>
          </cell>
          <cell r="I48" t="str">
            <v>J.Hunter</v>
          </cell>
          <cell r="J48" t="str">
            <v>qq</v>
          </cell>
          <cell r="K48" t="str">
            <v>Helen</v>
          </cell>
          <cell r="L48" t="str">
            <v>C.Vosk</v>
          </cell>
          <cell r="M48" t="str">
            <v>Monique</v>
          </cell>
          <cell r="N48" t="str">
            <v>Sandra</v>
          </cell>
          <cell r="O48" t="str">
            <v>Dalia</v>
          </cell>
          <cell r="P48" t="str">
            <v>qq</v>
          </cell>
        </row>
        <row r="49">
          <cell r="A49">
            <v>43531</v>
          </cell>
          <cell r="B49" t="str">
            <v>Thursday</v>
          </cell>
          <cell r="C49" t="str">
            <v>Mark</v>
          </cell>
          <cell r="D49" t="str">
            <v>M.Lu</v>
          </cell>
          <cell r="E49" t="str">
            <v>J.Yang</v>
          </cell>
          <cell r="F49" t="str">
            <v>MichaelL</v>
          </cell>
          <cell r="G49" t="str">
            <v>Lucky</v>
          </cell>
          <cell r="I49" t="str">
            <v>J.Hunter</v>
          </cell>
          <cell r="J49" t="str">
            <v>qq</v>
          </cell>
          <cell r="K49" t="str">
            <v>Helen</v>
          </cell>
          <cell r="L49" t="str">
            <v>C.Vosk</v>
          </cell>
          <cell r="M49" t="str">
            <v>Renise &lt;1pm</v>
          </cell>
          <cell r="N49" t="str">
            <v>Sandra</v>
          </cell>
          <cell r="O49" t="str">
            <v>Dalia</v>
          </cell>
          <cell r="P49" t="str">
            <v>Sam</v>
          </cell>
        </row>
        <row r="50">
          <cell r="A50">
            <v>43532</v>
          </cell>
          <cell r="B50" t="str">
            <v>Friday</v>
          </cell>
          <cell r="C50" t="str">
            <v>A.Tran</v>
          </cell>
          <cell r="D50" t="str">
            <v>M.Lu</v>
          </cell>
          <cell r="E50" t="str">
            <v>J.Yang</v>
          </cell>
          <cell r="F50" t="str">
            <v>MichaelL</v>
          </cell>
          <cell r="G50" t="str">
            <v>qq</v>
          </cell>
          <cell r="I50" t="str">
            <v>J.Hunter</v>
          </cell>
          <cell r="J50" t="str">
            <v>qq</v>
          </cell>
          <cell r="K50" t="str">
            <v>Helen</v>
          </cell>
          <cell r="L50" t="str">
            <v>Monique (8.30-2.30)</v>
          </cell>
          <cell r="M50" t="str">
            <v>Renise</v>
          </cell>
          <cell r="N50" t="str">
            <v>Sandra</v>
          </cell>
          <cell r="O50" t="str">
            <v>Dalia</v>
          </cell>
          <cell r="P50" t="str">
            <v>qq</v>
          </cell>
          <cell r="X50" t="str">
            <v>Lucky</v>
          </cell>
          <cell r="Y50" t="str">
            <v>Mark</v>
          </cell>
        </row>
        <row r="51">
          <cell r="A51">
            <v>43535</v>
          </cell>
          <cell r="B51" t="str">
            <v>Monday</v>
          </cell>
          <cell r="C51" t="str">
            <v>PUBLIC HOLIDAY</v>
          </cell>
          <cell r="D51" t="str">
            <v>PUBLIC HOLIDAY</v>
          </cell>
          <cell r="E51" t="str">
            <v>PUBLIC HOLIDAY</v>
          </cell>
          <cell r="F51" t="str">
            <v>PUBLIC HOLIDAY</v>
          </cell>
          <cell r="G51" t="str">
            <v>PUBLIC HOLIDAY</v>
          </cell>
          <cell r="H51" t="str">
            <v>PUBLIC HOLIDAY</v>
          </cell>
          <cell r="I51" t="str">
            <v>PUBLIC HOLIDAY</v>
          </cell>
          <cell r="J51" t="str">
            <v>PUBLIC HOLIDAY</v>
          </cell>
          <cell r="K51" t="str">
            <v>PUBLIC HOLIDAY</v>
          </cell>
          <cell r="L51" t="str">
            <v>PUBLIC HOLIDAY</v>
          </cell>
          <cell r="M51" t="str">
            <v>PUBLIC HOLIDAY</v>
          </cell>
          <cell r="N51" t="str">
            <v>PUBLIC HOLIDAY</v>
          </cell>
          <cell r="O51" t="str">
            <v>PUBLIC HOLIDAY</v>
          </cell>
          <cell r="P51" t="str">
            <v>PUBLIC HOLIDAY</v>
          </cell>
          <cell r="Q51" t="str">
            <v>PUBLIC HOLIDAY</v>
          </cell>
          <cell r="R51" t="str">
            <v>PUBLIC HOLIDAY</v>
          </cell>
          <cell r="S51" t="str">
            <v>PUBLIC HOLIDAY</v>
          </cell>
          <cell r="T51" t="str">
            <v>PUBLIC HOLIDAY</v>
          </cell>
        </row>
        <row r="52">
          <cell r="A52">
            <v>43536</v>
          </cell>
          <cell r="B52" t="str">
            <v>Tuesday</v>
          </cell>
          <cell r="C52" t="str">
            <v>Mohammed</v>
          </cell>
          <cell r="D52" t="str">
            <v>M.Lu</v>
          </cell>
          <cell r="E52" t="str">
            <v>M.Lu</v>
          </cell>
          <cell r="F52" t="str">
            <v>blank</v>
          </cell>
          <cell r="G52" t="str">
            <v>Lucky</v>
          </cell>
          <cell r="I52" t="str">
            <v>J.Hunter</v>
          </cell>
          <cell r="J52" t="str">
            <v>Monique</v>
          </cell>
          <cell r="K52" t="str">
            <v>Helen</v>
          </cell>
          <cell r="L52" t="str">
            <v>blank</v>
          </cell>
          <cell r="M52" t="str">
            <v>Renise</v>
          </cell>
          <cell r="N52" t="str">
            <v>Sandra</v>
          </cell>
          <cell r="O52" t="str">
            <v>Dalia</v>
          </cell>
        </row>
        <row r="53">
          <cell r="A53">
            <v>43537</v>
          </cell>
          <cell r="B53" t="str">
            <v>Wednesday</v>
          </cell>
          <cell r="C53" t="str">
            <v>Mohammed</v>
          </cell>
          <cell r="D53" t="str">
            <v>J.Yang</v>
          </cell>
          <cell r="E53" t="str">
            <v>J.Yang</v>
          </cell>
          <cell r="F53" t="str">
            <v>MichaelL</v>
          </cell>
          <cell r="G53" t="str">
            <v>Lucky</v>
          </cell>
          <cell r="I53" t="str">
            <v>J.Hunter</v>
          </cell>
          <cell r="J53" t="str">
            <v>qq</v>
          </cell>
          <cell r="K53" t="str">
            <v>Helen</v>
          </cell>
          <cell r="L53" t="str">
            <v>Monique</v>
          </cell>
          <cell r="M53" t="str">
            <v>Renise</v>
          </cell>
          <cell r="N53" t="str">
            <v>Sandra</v>
          </cell>
          <cell r="O53" t="str">
            <v>Dalia</v>
          </cell>
          <cell r="Y53" t="str">
            <v>J.Yang</v>
          </cell>
        </row>
        <row r="54">
          <cell r="A54">
            <v>43538</v>
          </cell>
          <cell r="B54" t="str">
            <v>Thursday</v>
          </cell>
          <cell r="C54" t="str">
            <v>Mohammed</v>
          </cell>
          <cell r="D54" t="str">
            <v>M.Lu</v>
          </cell>
          <cell r="E54" t="str">
            <v>J.Yang</v>
          </cell>
          <cell r="F54" t="str">
            <v>MichaelL</v>
          </cell>
          <cell r="G54" t="str">
            <v>Lucky</v>
          </cell>
          <cell r="I54" t="str">
            <v>J.Hunter</v>
          </cell>
          <cell r="J54" t="str">
            <v>qq</v>
          </cell>
          <cell r="K54" t="str">
            <v>Helen</v>
          </cell>
          <cell r="L54" t="str">
            <v>C.Vosk</v>
          </cell>
          <cell r="M54" t="str">
            <v>Renise</v>
          </cell>
          <cell r="N54" t="str">
            <v>Sandra</v>
          </cell>
          <cell r="O54" t="str">
            <v>Dalia</v>
          </cell>
        </row>
        <row r="55">
          <cell r="A55">
            <v>43539</v>
          </cell>
          <cell r="B55" t="str">
            <v>Friday</v>
          </cell>
          <cell r="C55" t="str">
            <v>Mohammed</v>
          </cell>
          <cell r="D55" t="str">
            <v>M.Lu</v>
          </cell>
          <cell r="E55" t="str">
            <v>J.Yang</v>
          </cell>
          <cell r="F55" t="str">
            <v>qq</v>
          </cell>
          <cell r="G55" t="str">
            <v>Lucky</v>
          </cell>
          <cell r="I55" t="str">
            <v>J.Hunter</v>
          </cell>
          <cell r="J55" t="str">
            <v>qq</v>
          </cell>
          <cell r="K55" t="str">
            <v>Helen</v>
          </cell>
          <cell r="L55" t="str">
            <v>C.Vosk</v>
          </cell>
          <cell r="M55" t="str">
            <v>Renise</v>
          </cell>
          <cell r="N55" t="str">
            <v>Sandra</v>
          </cell>
          <cell r="O55" t="str">
            <v>Dalia</v>
          </cell>
          <cell r="X55" t="str">
            <v>MichaelL</v>
          </cell>
          <cell r="Y55" t="str">
            <v>M.Lu</v>
          </cell>
        </row>
        <row r="56">
          <cell r="A56">
            <v>43542</v>
          </cell>
          <cell r="B56" t="str">
            <v>Monday</v>
          </cell>
          <cell r="C56" t="str">
            <v>Mohammed</v>
          </cell>
          <cell r="D56" t="str">
            <v>M.Lu</v>
          </cell>
          <cell r="E56" t="str">
            <v>J.Yang</v>
          </cell>
          <cell r="F56" t="str">
            <v>MichaelL</v>
          </cell>
          <cell r="G56" t="str">
            <v>Lucky</v>
          </cell>
          <cell r="I56" t="str">
            <v>J.Hunter</v>
          </cell>
          <cell r="J56" t="str">
            <v>qq</v>
          </cell>
          <cell r="K56" t="str">
            <v>blank</v>
          </cell>
          <cell r="L56" t="str">
            <v>C.Vosk</v>
          </cell>
          <cell r="M56" t="str">
            <v>Renise</v>
          </cell>
          <cell r="N56" t="str">
            <v>Sandra</v>
          </cell>
          <cell r="O56" t="str">
            <v>Dalia</v>
          </cell>
        </row>
        <row r="57">
          <cell r="A57">
            <v>43543</v>
          </cell>
          <cell r="B57" t="str">
            <v>Tuesday</v>
          </cell>
          <cell r="C57" t="str">
            <v>Mohammed</v>
          </cell>
          <cell r="D57" t="str">
            <v>M.Lu</v>
          </cell>
          <cell r="E57" t="str">
            <v>J.Yang</v>
          </cell>
          <cell r="F57" t="str">
            <v>MichaelL</v>
          </cell>
          <cell r="G57" t="str">
            <v>Lucky &gt;1.15pm</v>
          </cell>
          <cell r="I57" t="str">
            <v>J.Hunter</v>
          </cell>
          <cell r="J57" t="str">
            <v>Vivienne</v>
          </cell>
          <cell r="K57" t="str">
            <v>Monique</v>
          </cell>
          <cell r="L57" t="str">
            <v>C.Vosk</v>
          </cell>
          <cell r="M57" t="str">
            <v>Renise</v>
          </cell>
          <cell r="N57" t="str">
            <v>Sandra</v>
          </cell>
          <cell r="O57" t="str">
            <v>Dalia</v>
          </cell>
        </row>
        <row r="58">
          <cell r="A58">
            <v>43544</v>
          </cell>
          <cell r="B58" t="str">
            <v>Wednesday</v>
          </cell>
          <cell r="C58" t="str">
            <v>Mohammed</v>
          </cell>
          <cell r="D58" t="str">
            <v>M.Lu</v>
          </cell>
          <cell r="E58" t="str">
            <v>J.Yang</v>
          </cell>
          <cell r="F58" t="str">
            <v>MichaelL</v>
          </cell>
          <cell r="G58" t="str">
            <v>Lucky</v>
          </cell>
          <cell r="I58" t="str">
            <v>J.Hunter</v>
          </cell>
          <cell r="J58" t="str">
            <v>qq</v>
          </cell>
          <cell r="K58" t="str">
            <v>Monique</v>
          </cell>
          <cell r="L58" t="str">
            <v>C.Vosk</v>
          </cell>
          <cell r="M58" t="str">
            <v>Renise</v>
          </cell>
          <cell r="N58" t="str">
            <v>Sandra</v>
          </cell>
          <cell r="O58" t="str">
            <v>Dalia</v>
          </cell>
        </row>
        <row r="59">
          <cell r="A59">
            <v>43545</v>
          </cell>
          <cell r="B59" t="str">
            <v>Thursday</v>
          </cell>
          <cell r="C59" t="str">
            <v>Mohammed</v>
          </cell>
          <cell r="D59" t="str">
            <v>M.Lu</v>
          </cell>
          <cell r="E59" t="str">
            <v>J.Yang</v>
          </cell>
          <cell r="F59" t="str">
            <v>MichaelL</v>
          </cell>
          <cell r="G59" t="str">
            <v>Lucky</v>
          </cell>
          <cell r="I59" t="str">
            <v>J.Hunter</v>
          </cell>
          <cell r="J59" t="str">
            <v>qq</v>
          </cell>
          <cell r="K59" t="str">
            <v>Phuong</v>
          </cell>
          <cell r="L59" t="str">
            <v>C.Vosk</v>
          </cell>
          <cell r="M59" t="str">
            <v>Renise</v>
          </cell>
          <cell r="N59" t="str">
            <v>Sandra</v>
          </cell>
          <cell r="O59" t="str">
            <v xml:space="preserve"> Vivienne</v>
          </cell>
        </row>
        <row r="60">
          <cell r="A60">
            <v>43546</v>
          </cell>
          <cell r="B60" t="str">
            <v>Friday</v>
          </cell>
          <cell r="C60" t="str">
            <v>Mohammed</v>
          </cell>
          <cell r="D60" t="str">
            <v>M.Lu</v>
          </cell>
          <cell r="E60" t="str">
            <v>J.Yang</v>
          </cell>
          <cell r="F60" t="str">
            <v>MichaelL</v>
          </cell>
          <cell r="G60" t="str">
            <v>Lucky</v>
          </cell>
          <cell r="I60" t="str">
            <v>J.Hunter</v>
          </cell>
          <cell r="J60" t="str">
            <v>qq</v>
          </cell>
          <cell r="K60" t="str">
            <v>Phuong</v>
          </cell>
          <cell r="L60" t="str">
            <v>C.Vosk</v>
          </cell>
          <cell r="M60" t="str">
            <v>Renise</v>
          </cell>
          <cell r="N60" t="str">
            <v>Sandra</v>
          </cell>
          <cell r="O60" t="str">
            <v>Dalia</v>
          </cell>
        </row>
        <row r="61">
          <cell r="A61">
            <v>43549</v>
          </cell>
          <cell r="B61" t="str">
            <v>Monday</v>
          </cell>
          <cell r="C61" t="str">
            <v>Mohammed</v>
          </cell>
          <cell r="D61" t="str">
            <v>M.Lu</v>
          </cell>
          <cell r="E61" t="str">
            <v>J.Yang</v>
          </cell>
          <cell r="F61" t="str">
            <v>MichaelL</v>
          </cell>
          <cell r="G61" t="str">
            <v>Lucky</v>
          </cell>
          <cell r="I61" t="str">
            <v>J.Hunter</v>
          </cell>
          <cell r="J61" t="str">
            <v>qq</v>
          </cell>
          <cell r="K61" t="str">
            <v>Helen</v>
          </cell>
          <cell r="L61" t="str">
            <v>C.Vosk</v>
          </cell>
          <cell r="M61" t="str">
            <v>Renise</v>
          </cell>
          <cell r="N61" t="str">
            <v>Sandra</v>
          </cell>
          <cell r="O61" t="str">
            <v>Dalia</v>
          </cell>
        </row>
        <row r="62">
          <cell r="A62">
            <v>43550</v>
          </cell>
          <cell r="B62" t="str">
            <v>Tuesday</v>
          </cell>
          <cell r="C62" t="str">
            <v>Mohammed</v>
          </cell>
          <cell r="D62" t="str">
            <v>M.Lu</v>
          </cell>
          <cell r="E62" t="str">
            <v>J.Yang</v>
          </cell>
          <cell r="F62" t="str">
            <v>MichaelL</v>
          </cell>
          <cell r="G62" t="str">
            <v>Lucky &gt;1.15pm</v>
          </cell>
          <cell r="I62" t="str">
            <v>J.Hunter</v>
          </cell>
          <cell r="J62" t="str">
            <v>Vivienne</v>
          </cell>
          <cell r="K62" t="str">
            <v>Helen</v>
          </cell>
          <cell r="L62" t="str">
            <v>C.Vosk</v>
          </cell>
          <cell r="M62" t="str">
            <v>Renise</v>
          </cell>
          <cell r="N62" t="str">
            <v>Sandra</v>
          </cell>
          <cell r="O62" t="str">
            <v>Dalia</v>
          </cell>
        </row>
        <row r="63">
          <cell r="A63">
            <v>43551</v>
          </cell>
          <cell r="B63" t="str">
            <v>Wednesday</v>
          </cell>
          <cell r="C63" t="str">
            <v>Mohammed</v>
          </cell>
          <cell r="D63" t="str">
            <v>M.Lu</v>
          </cell>
          <cell r="E63" t="str">
            <v>J.Yang</v>
          </cell>
          <cell r="F63" t="str">
            <v>MichaelL</v>
          </cell>
          <cell r="G63" t="str">
            <v>Lucky</v>
          </cell>
          <cell r="I63" t="str">
            <v>J.Hunter</v>
          </cell>
          <cell r="J63" t="str">
            <v>qq</v>
          </cell>
          <cell r="K63" t="str">
            <v>Helen</v>
          </cell>
          <cell r="L63" t="str">
            <v>C.Vosk</v>
          </cell>
          <cell r="M63" t="str">
            <v>Renise</v>
          </cell>
          <cell r="N63" t="str">
            <v>Sandra</v>
          </cell>
          <cell r="O63" t="str">
            <v>Dalia</v>
          </cell>
        </row>
        <row r="64">
          <cell r="A64">
            <v>43552</v>
          </cell>
          <cell r="B64" t="str">
            <v>Thursday</v>
          </cell>
          <cell r="C64" t="str">
            <v>Mohammed</v>
          </cell>
          <cell r="D64" t="str">
            <v>M.Lu</v>
          </cell>
          <cell r="E64" t="str">
            <v>J.Yang</v>
          </cell>
          <cell r="F64" t="str">
            <v>MichaelL</v>
          </cell>
          <cell r="G64" t="str">
            <v>Lucky</v>
          </cell>
          <cell r="I64" t="str">
            <v>J.Hunter</v>
          </cell>
          <cell r="J64" t="str">
            <v>qq</v>
          </cell>
          <cell r="K64" t="str">
            <v>Helen</v>
          </cell>
          <cell r="L64" t="str">
            <v>C.Vosk</v>
          </cell>
          <cell r="M64" t="str">
            <v>Renise</v>
          </cell>
          <cell r="N64" t="str">
            <v>Sandra</v>
          </cell>
          <cell r="O64" t="str">
            <v>Dalia</v>
          </cell>
        </row>
        <row r="65">
          <cell r="A65">
            <v>43553</v>
          </cell>
          <cell r="B65" t="str">
            <v>Friday</v>
          </cell>
          <cell r="C65" t="str">
            <v>Mohammed</v>
          </cell>
          <cell r="D65" t="str">
            <v>M.Lu</v>
          </cell>
          <cell r="E65" t="str">
            <v>J.Yang</v>
          </cell>
          <cell r="F65" t="str">
            <v>MichaelL</v>
          </cell>
          <cell r="G65" t="str">
            <v>Lucky</v>
          </cell>
          <cell r="I65" t="str">
            <v>J.Hunter</v>
          </cell>
          <cell r="J65" t="str">
            <v>qq</v>
          </cell>
          <cell r="K65" t="str">
            <v>Helen</v>
          </cell>
          <cell r="L65" t="str">
            <v>C.Vosk</v>
          </cell>
          <cell r="M65" t="str">
            <v>Renise</v>
          </cell>
          <cell r="N65" t="str">
            <v>Sandra</v>
          </cell>
          <cell r="O65" t="str">
            <v>Dalia</v>
          </cell>
        </row>
        <row r="66">
          <cell r="A66">
            <v>43556</v>
          </cell>
          <cell r="B66" t="str">
            <v>Monday</v>
          </cell>
          <cell r="C66" t="str">
            <v>Mohammed</v>
          </cell>
          <cell r="D66" t="str">
            <v>M.Lu</v>
          </cell>
          <cell r="E66" t="str">
            <v>J.Yang</v>
          </cell>
          <cell r="F66" t="str">
            <v>MichaelL</v>
          </cell>
          <cell r="G66" t="str">
            <v>Lucky</v>
          </cell>
          <cell r="I66" t="str">
            <v>J.Hunter</v>
          </cell>
          <cell r="J66" t="str">
            <v>qq</v>
          </cell>
          <cell r="K66" t="str">
            <v>Helen</v>
          </cell>
          <cell r="L66" t="str">
            <v>C.Vosk</v>
          </cell>
          <cell r="M66" t="str">
            <v>Renise</v>
          </cell>
          <cell r="N66" t="str">
            <v>Sandra</v>
          </cell>
          <cell r="O66" t="str">
            <v>Dalia</v>
          </cell>
        </row>
        <row r="67">
          <cell r="A67">
            <v>43557</v>
          </cell>
          <cell r="B67" t="str">
            <v>Tuesday</v>
          </cell>
          <cell r="C67" t="str">
            <v>Mohammed</v>
          </cell>
          <cell r="D67" t="str">
            <v>M.Lu</v>
          </cell>
          <cell r="E67" t="str">
            <v>J.Yang</v>
          </cell>
          <cell r="F67" t="str">
            <v>MichaelL</v>
          </cell>
          <cell r="G67" t="str">
            <v>Lucky</v>
          </cell>
          <cell r="I67" t="str">
            <v>J.Hunter</v>
          </cell>
          <cell r="J67" t="str">
            <v>Vivienne</v>
          </cell>
          <cell r="K67" t="str">
            <v>Helen</v>
          </cell>
          <cell r="L67" t="str">
            <v>C.Vosk</v>
          </cell>
          <cell r="M67" t="str">
            <v>Renise</v>
          </cell>
          <cell r="N67" t="str">
            <v>Monique</v>
          </cell>
          <cell r="O67" t="str">
            <v>Dalia</v>
          </cell>
        </row>
        <row r="68">
          <cell r="A68">
            <v>43558</v>
          </cell>
          <cell r="B68" t="str">
            <v>Wednesday</v>
          </cell>
          <cell r="C68" t="str">
            <v>Mohammed</v>
          </cell>
          <cell r="D68" t="str">
            <v>M.Lu</v>
          </cell>
          <cell r="E68" t="str">
            <v>J.Yang</v>
          </cell>
          <cell r="F68" t="str">
            <v>MichaelL</v>
          </cell>
          <cell r="G68" t="str">
            <v>Lucky</v>
          </cell>
          <cell r="I68" t="str">
            <v>J.Hunter</v>
          </cell>
          <cell r="J68" t="str">
            <v>qq</v>
          </cell>
          <cell r="K68" t="str">
            <v>Helen</v>
          </cell>
          <cell r="L68" t="str">
            <v>C.Vosk</v>
          </cell>
          <cell r="M68" t="str">
            <v>Monique</v>
          </cell>
          <cell r="N68" t="str">
            <v>Sandra</v>
          </cell>
          <cell r="O68" t="str">
            <v>Dalia</v>
          </cell>
        </row>
        <row r="69">
          <cell r="A69">
            <v>43559</v>
          </cell>
          <cell r="B69" t="str">
            <v>Thursday</v>
          </cell>
          <cell r="C69" t="str">
            <v>Mohammed</v>
          </cell>
          <cell r="D69" t="str">
            <v>M.Lu</v>
          </cell>
          <cell r="E69" t="str">
            <v>J.Yang</v>
          </cell>
          <cell r="F69" t="str">
            <v>MichaelL</v>
          </cell>
          <cell r="G69" t="str">
            <v>Lucky</v>
          </cell>
          <cell r="I69" t="str">
            <v>J.Hunter</v>
          </cell>
          <cell r="J69" t="str">
            <v>qq</v>
          </cell>
          <cell r="K69" t="str">
            <v>Helen</v>
          </cell>
          <cell r="L69" t="str">
            <v>C.Vosk</v>
          </cell>
          <cell r="M69" t="str">
            <v>Renise</v>
          </cell>
          <cell r="N69" t="str">
            <v>Sandra</v>
          </cell>
          <cell r="O69" t="str">
            <v>Dalia</v>
          </cell>
        </row>
        <row r="70">
          <cell r="A70">
            <v>43560</v>
          </cell>
          <cell r="B70" t="str">
            <v>Friday</v>
          </cell>
          <cell r="C70" t="str">
            <v>Mohammed</v>
          </cell>
          <cell r="D70" t="str">
            <v>M.Lu</v>
          </cell>
          <cell r="E70" t="str">
            <v>J.Yang</v>
          </cell>
          <cell r="F70" t="str">
            <v>MichaelL</v>
          </cell>
          <cell r="G70" t="str">
            <v>Lucky</v>
          </cell>
          <cell r="I70" t="str">
            <v>J.Hunter</v>
          </cell>
          <cell r="J70" t="str">
            <v>qq</v>
          </cell>
          <cell r="K70" t="str">
            <v>Helen</v>
          </cell>
          <cell r="L70" t="str">
            <v>C.Vosk</v>
          </cell>
          <cell r="M70" t="str">
            <v>Renise</v>
          </cell>
          <cell r="N70" t="str">
            <v>Sandra</v>
          </cell>
          <cell r="O70" t="str">
            <v>Dalia</v>
          </cell>
        </row>
        <row r="71">
          <cell r="A71">
            <v>43563</v>
          </cell>
          <cell r="B71" t="str">
            <v>Monday</v>
          </cell>
          <cell r="C71" t="str">
            <v>Mark</v>
          </cell>
          <cell r="D71" t="str">
            <v>M.Lu</v>
          </cell>
          <cell r="E71" t="str">
            <v>J.Yang</v>
          </cell>
          <cell r="F71" t="str">
            <v>MichaelL</v>
          </cell>
          <cell r="G71" t="str">
            <v>Lucky</v>
          </cell>
          <cell r="I71" t="str">
            <v>J.Hunter</v>
          </cell>
          <cell r="J71" t="str">
            <v>qq</v>
          </cell>
          <cell r="K71" t="str">
            <v>Helen</v>
          </cell>
          <cell r="L71" t="str">
            <v>C.Vosk</v>
          </cell>
          <cell r="M71" t="str">
            <v>Renise</v>
          </cell>
          <cell r="N71" t="str">
            <v>Sandra</v>
          </cell>
          <cell r="O71" t="str">
            <v>Dalia</v>
          </cell>
        </row>
        <row r="72">
          <cell r="A72">
            <v>43564</v>
          </cell>
          <cell r="B72" t="str">
            <v>Tuesday</v>
          </cell>
          <cell r="C72" t="str">
            <v>Mark</v>
          </cell>
          <cell r="D72" t="str">
            <v>M.Lu</v>
          </cell>
          <cell r="E72" t="str">
            <v>A.Tran</v>
          </cell>
          <cell r="F72" t="str">
            <v>MichaelL</v>
          </cell>
          <cell r="G72" t="str">
            <v>Lucky</v>
          </cell>
          <cell r="I72" t="str">
            <v>J.Hunter</v>
          </cell>
          <cell r="J72" t="str">
            <v>Vivienne</v>
          </cell>
          <cell r="K72" t="str">
            <v>Helen</v>
          </cell>
          <cell r="L72" t="str">
            <v>Monique</v>
          </cell>
          <cell r="M72" t="str">
            <v>Renise</v>
          </cell>
          <cell r="N72" t="str">
            <v>Sandra</v>
          </cell>
          <cell r="O72" t="str">
            <v>Dalia</v>
          </cell>
          <cell r="Y72" t="str">
            <v>J.Yang</v>
          </cell>
        </row>
        <row r="73">
          <cell r="A73">
            <v>43565</v>
          </cell>
          <cell r="B73" t="str">
            <v>Wednesday</v>
          </cell>
          <cell r="C73" t="str">
            <v>Mark</v>
          </cell>
          <cell r="D73" t="str">
            <v>A.Tran</v>
          </cell>
          <cell r="E73" t="str">
            <v>J.Yang</v>
          </cell>
          <cell r="F73" t="str">
            <v>MichaelL</v>
          </cell>
          <cell r="G73" t="str">
            <v>Lucky</v>
          </cell>
          <cell r="I73" t="str">
            <v>J.Hunter</v>
          </cell>
          <cell r="J73" t="str">
            <v>qq</v>
          </cell>
          <cell r="K73" t="str">
            <v>Monique</v>
          </cell>
          <cell r="L73" t="str">
            <v>C.Vosk</v>
          </cell>
          <cell r="M73" t="str">
            <v>Renise</v>
          </cell>
          <cell r="N73" t="str">
            <v>Sandra</v>
          </cell>
          <cell r="O73" t="str">
            <v>Dalia</v>
          </cell>
          <cell r="Y73" t="str">
            <v>M.Lu</v>
          </cell>
        </row>
        <row r="74">
          <cell r="A74">
            <v>43566</v>
          </cell>
          <cell r="B74" t="str">
            <v>Thursday</v>
          </cell>
          <cell r="C74" t="str">
            <v>Mark</v>
          </cell>
          <cell r="D74" t="str">
            <v>M.Lu</v>
          </cell>
          <cell r="E74" t="str">
            <v>J.Yang</v>
          </cell>
          <cell r="F74" t="str">
            <v>MichaelL</v>
          </cell>
          <cell r="G74" t="str">
            <v>Lucky</v>
          </cell>
          <cell r="I74" t="str">
            <v>J.Hunter</v>
          </cell>
          <cell r="J74" t="str">
            <v>qq</v>
          </cell>
          <cell r="K74" t="str">
            <v>Helen</v>
          </cell>
          <cell r="L74" t="str">
            <v>C.Vosk</v>
          </cell>
          <cell r="M74" t="str">
            <v>Renise</v>
          </cell>
          <cell r="N74" t="str">
            <v>Sandra</v>
          </cell>
          <cell r="O74" t="str">
            <v>Dalia</v>
          </cell>
        </row>
        <row r="75">
          <cell r="A75">
            <v>43567</v>
          </cell>
          <cell r="B75" t="str">
            <v>Friday</v>
          </cell>
          <cell r="C75" t="str">
            <v>Mark</v>
          </cell>
          <cell r="D75" t="str">
            <v>M.Lu</v>
          </cell>
          <cell r="E75" t="str">
            <v>J.Yang</v>
          </cell>
          <cell r="F75" t="str">
            <v>MichaelL</v>
          </cell>
          <cell r="G75" t="str">
            <v>Lucky</v>
          </cell>
          <cell r="I75" t="str">
            <v>J.Hunter</v>
          </cell>
          <cell r="J75" t="str">
            <v>qq</v>
          </cell>
          <cell r="K75" t="str">
            <v>Helen</v>
          </cell>
          <cell r="L75" t="str">
            <v>C.Vosk</v>
          </cell>
          <cell r="M75" t="str">
            <v>Renise</v>
          </cell>
          <cell r="N75" t="str">
            <v>Sandra</v>
          </cell>
          <cell r="O75" t="str">
            <v>Dalia</v>
          </cell>
        </row>
        <row r="76">
          <cell r="A76">
            <v>43570</v>
          </cell>
          <cell r="B76" t="str">
            <v>Monday</v>
          </cell>
          <cell r="C76" t="str">
            <v>Mark</v>
          </cell>
          <cell r="D76" t="str">
            <v>M.Lu</v>
          </cell>
          <cell r="E76" t="str">
            <v>J.Yang</v>
          </cell>
          <cell r="F76" t="str">
            <v>MichaelL</v>
          </cell>
          <cell r="G76" t="str">
            <v>Lucky</v>
          </cell>
          <cell r="I76" t="str">
            <v>J.Hunter</v>
          </cell>
          <cell r="J76" t="str">
            <v>qq</v>
          </cell>
          <cell r="K76" t="str">
            <v>Helen</v>
          </cell>
          <cell r="L76" t="str">
            <v>C.Vosk</v>
          </cell>
          <cell r="M76" t="str">
            <v>Renise</v>
          </cell>
          <cell r="N76" t="str">
            <v>Sandra</v>
          </cell>
          <cell r="O76" t="str">
            <v>Dalia</v>
          </cell>
        </row>
        <row r="77">
          <cell r="A77">
            <v>43571</v>
          </cell>
          <cell r="B77" t="str">
            <v>Tuesday</v>
          </cell>
          <cell r="C77" t="str">
            <v>Mark</v>
          </cell>
          <cell r="D77" t="str">
            <v>M.Lu</v>
          </cell>
          <cell r="E77" t="str">
            <v>J.Yang</v>
          </cell>
          <cell r="F77" t="str">
            <v>MichaelL</v>
          </cell>
          <cell r="G77" t="str">
            <v>Lucky</v>
          </cell>
          <cell r="I77" t="str">
            <v>J.Hunter</v>
          </cell>
          <cell r="J77" t="str">
            <v>Vivienne</v>
          </cell>
          <cell r="K77" t="str">
            <v>Helen</v>
          </cell>
          <cell r="L77" t="str">
            <v>C.Vosk</v>
          </cell>
          <cell r="M77" t="str">
            <v>Renise</v>
          </cell>
          <cell r="N77" t="str">
            <v>Sandra</v>
          </cell>
          <cell r="O77" t="str">
            <v>Dalia</v>
          </cell>
        </row>
        <row r="78">
          <cell r="A78">
            <v>43572</v>
          </cell>
          <cell r="B78" t="str">
            <v>Wednesday</v>
          </cell>
          <cell r="C78" t="str">
            <v>Mark</v>
          </cell>
          <cell r="D78" t="str">
            <v>M.Lu</v>
          </cell>
          <cell r="E78" t="str">
            <v>J.Yang</v>
          </cell>
          <cell r="F78" t="str">
            <v>MichaelL</v>
          </cell>
          <cell r="G78" t="str">
            <v>Lucky</v>
          </cell>
          <cell r="I78" t="str">
            <v>J.Hunter</v>
          </cell>
          <cell r="J78" t="str">
            <v>qq</v>
          </cell>
          <cell r="K78" t="str">
            <v>Helen</v>
          </cell>
          <cell r="L78" t="str">
            <v>C.Vosk</v>
          </cell>
          <cell r="M78" t="str">
            <v>Renise</v>
          </cell>
          <cell r="N78" t="str">
            <v>Sandra</v>
          </cell>
          <cell r="O78" t="str">
            <v xml:space="preserve"> Monique</v>
          </cell>
        </row>
        <row r="79">
          <cell r="A79">
            <v>43573</v>
          </cell>
          <cell r="B79" t="str">
            <v>Thursday</v>
          </cell>
          <cell r="C79" t="str">
            <v>Mark</v>
          </cell>
          <cell r="D79" t="str">
            <v>M.Lu</v>
          </cell>
          <cell r="E79" t="str">
            <v>J.Yang</v>
          </cell>
          <cell r="F79" t="str">
            <v>MichaelL</v>
          </cell>
          <cell r="G79" t="str">
            <v>Lucky</v>
          </cell>
          <cell r="I79" t="str">
            <v>J.Hunter</v>
          </cell>
          <cell r="J79" t="str">
            <v>qq</v>
          </cell>
          <cell r="K79" t="str">
            <v>Helen</v>
          </cell>
          <cell r="L79" t="str">
            <v>C.Vosk</v>
          </cell>
          <cell r="M79" t="str">
            <v>Renise</v>
          </cell>
          <cell r="N79" t="str">
            <v>Sandra</v>
          </cell>
          <cell r="O79" t="str">
            <v>Dalia</v>
          </cell>
        </row>
        <row r="80">
          <cell r="A80">
            <v>43574</v>
          </cell>
          <cell r="B80" t="str">
            <v>Friday</v>
          </cell>
          <cell r="C80" t="str">
            <v>Mark</v>
          </cell>
          <cell r="D80" t="str">
            <v>M.Lu</v>
          </cell>
          <cell r="E80" t="str">
            <v>J.Yang</v>
          </cell>
          <cell r="F80" t="str">
            <v>MichaelL</v>
          </cell>
          <cell r="G80" t="str">
            <v>Lucky</v>
          </cell>
          <cell r="I80" t="str">
            <v>J.Hunter</v>
          </cell>
          <cell r="J80" t="str">
            <v>qq</v>
          </cell>
          <cell r="K80" t="str">
            <v>Helen</v>
          </cell>
          <cell r="L80" t="str">
            <v>C.Vosk</v>
          </cell>
          <cell r="M80" t="str">
            <v>Renise</v>
          </cell>
          <cell r="N80" t="str">
            <v>Sandra</v>
          </cell>
          <cell r="O80" t="str">
            <v>Dalia</v>
          </cell>
        </row>
        <row r="81">
          <cell r="A81">
            <v>43577</v>
          </cell>
          <cell r="B81" t="str">
            <v>Monday</v>
          </cell>
          <cell r="C81" t="str">
            <v>Mark</v>
          </cell>
          <cell r="D81" t="str">
            <v>M.Lu</v>
          </cell>
          <cell r="E81" t="str">
            <v>J.Yang</v>
          </cell>
          <cell r="F81" t="str">
            <v>MichaelL</v>
          </cell>
          <cell r="G81" t="str">
            <v>Lucky</v>
          </cell>
          <cell r="I81" t="str">
            <v>J.Hunter</v>
          </cell>
          <cell r="J81" t="str">
            <v>qq</v>
          </cell>
          <cell r="K81" t="str">
            <v>blank</v>
          </cell>
          <cell r="L81" t="str">
            <v>C.Vosk</v>
          </cell>
          <cell r="M81" t="str">
            <v>Renise</v>
          </cell>
          <cell r="N81" t="str">
            <v>Sandra</v>
          </cell>
          <cell r="O81" t="str">
            <v>Dalia</v>
          </cell>
          <cell r="Y81" t="str">
            <v>public holiday</v>
          </cell>
        </row>
        <row r="82">
          <cell r="A82">
            <v>43578</v>
          </cell>
          <cell r="B82" t="str">
            <v>Tuesday</v>
          </cell>
          <cell r="C82" t="str">
            <v>Mark</v>
          </cell>
          <cell r="D82" t="str">
            <v>M.Lu</v>
          </cell>
          <cell r="E82" t="str">
            <v>J.Yang</v>
          </cell>
          <cell r="F82" t="str">
            <v>MichaelL</v>
          </cell>
          <cell r="G82" t="str">
            <v>Lucky</v>
          </cell>
          <cell r="I82" t="str">
            <v>J.Hunter</v>
          </cell>
          <cell r="J82" t="str">
            <v>Vivienne</v>
          </cell>
          <cell r="K82" t="str">
            <v>blank</v>
          </cell>
          <cell r="L82" t="str">
            <v>C.Vosk</v>
          </cell>
          <cell r="M82" t="str">
            <v>Renise</v>
          </cell>
          <cell r="N82" t="str">
            <v>Sandra</v>
          </cell>
          <cell r="O82" t="str">
            <v>Dalia</v>
          </cell>
          <cell r="Y82" t="str">
            <v>blocked</v>
          </cell>
        </row>
        <row r="83">
          <cell r="A83">
            <v>43579</v>
          </cell>
          <cell r="B83" t="str">
            <v>Wednesday</v>
          </cell>
          <cell r="C83" t="str">
            <v>A.Tran</v>
          </cell>
          <cell r="D83" t="str">
            <v>M.Lu</v>
          </cell>
          <cell r="E83" t="str">
            <v>J.Yang</v>
          </cell>
          <cell r="F83" t="str">
            <v>MichaelL</v>
          </cell>
          <cell r="G83" t="str">
            <v>Lucky</v>
          </cell>
          <cell r="I83" t="str">
            <v>J.Hunter</v>
          </cell>
          <cell r="J83" t="str">
            <v>qq</v>
          </cell>
          <cell r="K83" t="str">
            <v>blank</v>
          </cell>
          <cell r="L83" t="str">
            <v>C.Vosk</v>
          </cell>
          <cell r="M83" t="str">
            <v>Renise</v>
          </cell>
          <cell r="N83" t="str">
            <v>Sandra</v>
          </cell>
          <cell r="O83" t="str">
            <v>Dalia</v>
          </cell>
          <cell r="Y83" t="str">
            <v>Mark</v>
          </cell>
        </row>
        <row r="84">
          <cell r="A84">
            <v>43580</v>
          </cell>
          <cell r="B84" t="str">
            <v>Thursday</v>
          </cell>
          <cell r="C84" t="str">
            <v>Mark</v>
          </cell>
          <cell r="D84" t="str">
            <v>M.Lu</v>
          </cell>
          <cell r="E84" t="str">
            <v>J.Yang</v>
          </cell>
          <cell r="F84" t="str">
            <v>MichaelL</v>
          </cell>
          <cell r="G84" t="str">
            <v>Lucky</v>
          </cell>
          <cell r="I84" t="str">
            <v>J.Hunter</v>
          </cell>
          <cell r="J84" t="str">
            <v>qq</v>
          </cell>
          <cell r="K84" t="str">
            <v>blank</v>
          </cell>
          <cell r="L84" t="str">
            <v>C.Vosk</v>
          </cell>
          <cell r="M84" t="str">
            <v>Renise</v>
          </cell>
          <cell r="N84" t="str">
            <v>Sandra</v>
          </cell>
          <cell r="O84" t="str">
            <v>Dalia</v>
          </cell>
          <cell r="Y84" t="str">
            <v>public holiday</v>
          </cell>
        </row>
        <row r="85">
          <cell r="A85">
            <v>43581</v>
          </cell>
          <cell r="B85" t="str">
            <v>Friday</v>
          </cell>
          <cell r="C85" t="str">
            <v>Mark</v>
          </cell>
          <cell r="D85" t="str">
            <v>M.Lu</v>
          </cell>
          <cell r="E85" t="str">
            <v>J.Yang</v>
          </cell>
          <cell r="F85" t="str">
            <v>MichaelL</v>
          </cell>
          <cell r="G85" t="str">
            <v>Lucky</v>
          </cell>
          <cell r="I85" t="str">
            <v>J.Hunter</v>
          </cell>
          <cell r="J85" t="str">
            <v>qq</v>
          </cell>
          <cell r="K85" t="str">
            <v>blank</v>
          </cell>
          <cell r="L85" t="str">
            <v>C.Vosk</v>
          </cell>
          <cell r="M85" t="str">
            <v>Renise</v>
          </cell>
          <cell r="N85" t="str">
            <v>Sandra</v>
          </cell>
          <cell r="O85" t="str">
            <v>Dalia</v>
          </cell>
          <cell r="Y85" t="str">
            <v>blocked</v>
          </cell>
        </row>
        <row r="86">
          <cell r="A86">
            <v>43584</v>
          </cell>
          <cell r="B86" t="str">
            <v>Monday</v>
          </cell>
          <cell r="C86" t="str">
            <v>Mark</v>
          </cell>
          <cell r="D86" t="str">
            <v>M.Lu</v>
          </cell>
          <cell r="E86" t="str">
            <v>J.Yang</v>
          </cell>
          <cell r="F86" t="str">
            <v>MichaelL</v>
          </cell>
          <cell r="G86" t="str">
            <v>Lucky</v>
          </cell>
          <cell r="I86" t="str">
            <v>J.Hunter</v>
          </cell>
          <cell r="J86" t="str">
            <v>qq</v>
          </cell>
          <cell r="K86" t="str">
            <v>blank</v>
          </cell>
          <cell r="L86" t="str">
            <v>C.Vosk</v>
          </cell>
          <cell r="M86" t="str">
            <v>Renise</v>
          </cell>
          <cell r="N86" t="str">
            <v>Sandra</v>
          </cell>
          <cell r="O86" t="str">
            <v>Dalia</v>
          </cell>
        </row>
        <row r="87">
          <cell r="A87">
            <v>43585</v>
          </cell>
          <cell r="B87" t="str">
            <v>Tuesday</v>
          </cell>
          <cell r="C87" t="str">
            <v>Mark</v>
          </cell>
          <cell r="D87" t="str">
            <v>M.Lu</v>
          </cell>
          <cell r="E87" t="str">
            <v>J.Yang</v>
          </cell>
          <cell r="F87" t="str">
            <v>MichaelL</v>
          </cell>
          <cell r="G87" t="str">
            <v>Lucky</v>
          </cell>
          <cell r="I87" t="str">
            <v>J.Hunter</v>
          </cell>
          <cell r="J87" t="str">
            <v>Vivienne</v>
          </cell>
          <cell r="K87" t="str">
            <v>blank</v>
          </cell>
          <cell r="L87" t="str">
            <v>C.Vosk</v>
          </cell>
          <cell r="M87" t="str">
            <v>Renise</v>
          </cell>
          <cell r="N87" t="str">
            <v>Sandra</v>
          </cell>
          <cell r="O87" t="str">
            <v>Dalia</v>
          </cell>
        </row>
        <row r="88">
          <cell r="A88">
            <v>43586</v>
          </cell>
          <cell r="B88" t="str">
            <v>Wednesday</v>
          </cell>
          <cell r="C88" t="str">
            <v>Mark</v>
          </cell>
          <cell r="D88" t="str">
            <v>M.Lu</v>
          </cell>
          <cell r="E88" t="str">
            <v>J.Yang</v>
          </cell>
          <cell r="F88" t="str">
            <v>MichaelL</v>
          </cell>
          <cell r="G88" t="str">
            <v>Lucky</v>
          </cell>
          <cell r="I88" t="str">
            <v>J.Hunter</v>
          </cell>
          <cell r="J88" t="str">
            <v>qq</v>
          </cell>
          <cell r="K88" t="str">
            <v>blank</v>
          </cell>
          <cell r="L88" t="str">
            <v>C.Vosk</v>
          </cell>
          <cell r="M88" t="str">
            <v>Renise</v>
          </cell>
          <cell r="N88" t="str">
            <v>Sandra</v>
          </cell>
          <cell r="O88" t="str">
            <v xml:space="preserve"> Monique</v>
          </cell>
        </row>
        <row r="89">
          <cell r="A89">
            <v>43587</v>
          </cell>
          <cell r="B89" t="str">
            <v>Thursday</v>
          </cell>
          <cell r="C89" t="str">
            <v>Mark</v>
          </cell>
          <cell r="D89" t="str">
            <v>M.Lu</v>
          </cell>
          <cell r="E89" t="str">
            <v>J.Yang</v>
          </cell>
          <cell r="F89" t="str">
            <v>MichaelL</v>
          </cell>
          <cell r="G89" t="str">
            <v>Lucky</v>
          </cell>
          <cell r="I89" t="str">
            <v>J.Hunter</v>
          </cell>
          <cell r="J89" t="str">
            <v>qq</v>
          </cell>
          <cell r="K89" t="str">
            <v>blank</v>
          </cell>
          <cell r="L89" t="str">
            <v>C.Vosk</v>
          </cell>
          <cell r="M89" t="str">
            <v>Renise</v>
          </cell>
          <cell r="N89" t="str">
            <v>Sandra</v>
          </cell>
          <cell r="O89" t="str">
            <v>Dalia</v>
          </cell>
        </row>
        <row r="90">
          <cell r="A90">
            <v>43588</v>
          </cell>
          <cell r="B90" t="str">
            <v>Friday</v>
          </cell>
          <cell r="C90" t="str">
            <v>Mark</v>
          </cell>
          <cell r="D90" t="str">
            <v>M.Lu</v>
          </cell>
          <cell r="E90" t="str">
            <v>J.Yang</v>
          </cell>
          <cell r="F90" t="str">
            <v>MichaelL</v>
          </cell>
          <cell r="G90" t="str">
            <v>Lucky</v>
          </cell>
          <cell r="I90" t="str">
            <v>J.Hunter</v>
          </cell>
          <cell r="J90" t="str">
            <v>qq</v>
          </cell>
          <cell r="K90" t="str">
            <v>blank</v>
          </cell>
          <cell r="L90" t="str">
            <v>C.Vosk</v>
          </cell>
          <cell r="M90" t="str">
            <v>Renise</v>
          </cell>
          <cell r="N90" t="str">
            <v>Sandra</v>
          </cell>
          <cell r="O90" t="str">
            <v>Dalia</v>
          </cell>
        </row>
        <row r="91">
          <cell r="A91">
            <v>43591</v>
          </cell>
          <cell r="B91" t="str">
            <v>Monday</v>
          </cell>
          <cell r="C91" t="str">
            <v>Mark</v>
          </cell>
          <cell r="D91" t="str">
            <v>M.Lu</v>
          </cell>
          <cell r="E91" t="str">
            <v>J.Yang</v>
          </cell>
          <cell r="F91" t="str">
            <v>MichaelL</v>
          </cell>
          <cell r="G91" t="str">
            <v>Lucky</v>
          </cell>
          <cell r="I91" t="str">
            <v>J.Hunter</v>
          </cell>
          <cell r="J91" t="str">
            <v>qq</v>
          </cell>
          <cell r="K91" t="str">
            <v>blank</v>
          </cell>
          <cell r="L91" t="str">
            <v>C.Vosk</v>
          </cell>
          <cell r="M91" t="str">
            <v>Renise</v>
          </cell>
          <cell r="N91" t="str">
            <v>Sandra</v>
          </cell>
          <cell r="O91" t="str">
            <v>Dalia</v>
          </cell>
        </row>
        <row r="92">
          <cell r="A92">
            <v>43592</v>
          </cell>
          <cell r="B92" t="str">
            <v>Tuesday</v>
          </cell>
          <cell r="C92" t="str">
            <v>Mark</v>
          </cell>
          <cell r="D92" t="str">
            <v>M.Lu</v>
          </cell>
          <cell r="E92" t="str">
            <v>A.Tran</v>
          </cell>
          <cell r="F92" t="str">
            <v>MichaelL</v>
          </cell>
          <cell r="G92" t="str">
            <v>Lucky</v>
          </cell>
          <cell r="I92" t="str">
            <v>J.Hunter</v>
          </cell>
          <cell r="J92" t="str">
            <v>Vivienne</v>
          </cell>
          <cell r="K92" t="str">
            <v>blank</v>
          </cell>
          <cell r="L92" t="str">
            <v>C.Vosk</v>
          </cell>
          <cell r="M92" t="str">
            <v>Renise</v>
          </cell>
          <cell r="N92" t="str">
            <v>Sandra</v>
          </cell>
          <cell r="O92" t="str">
            <v>Dalia</v>
          </cell>
          <cell r="Y92" t="str">
            <v>J.Yang</v>
          </cell>
        </row>
        <row r="93">
          <cell r="A93">
            <v>43593</v>
          </cell>
          <cell r="B93" t="str">
            <v>Wednesday</v>
          </cell>
          <cell r="C93" t="str">
            <v>Mark</v>
          </cell>
          <cell r="D93" t="str">
            <v>A.Tran</v>
          </cell>
          <cell r="E93" t="str">
            <v>J.Yang</v>
          </cell>
          <cell r="F93" t="str">
            <v>MichaelL</v>
          </cell>
          <cell r="G93" t="str">
            <v>Lucky</v>
          </cell>
          <cell r="I93" t="str">
            <v>J.Hunter</v>
          </cell>
          <cell r="J93" t="str">
            <v>qq</v>
          </cell>
          <cell r="K93" t="str">
            <v>blank</v>
          </cell>
          <cell r="L93" t="str">
            <v>C.Vosk</v>
          </cell>
          <cell r="M93" t="str">
            <v>Renise</v>
          </cell>
          <cell r="N93" t="str">
            <v>Sandra</v>
          </cell>
          <cell r="O93" t="str">
            <v>Dalia</v>
          </cell>
          <cell r="Y93" t="str">
            <v>M.Lu</v>
          </cell>
        </row>
        <row r="94">
          <cell r="A94">
            <v>43594</v>
          </cell>
          <cell r="B94" t="str">
            <v>Thursday</v>
          </cell>
          <cell r="C94" t="str">
            <v>Mark</v>
          </cell>
          <cell r="D94" t="str">
            <v>M.Lu</v>
          </cell>
          <cell r="E94" t="str">
            <v>J.Yang</v>
          </cell>
          <cell r="F94" t="str">
            <v>MichaelL</v>
          </cell>
          <cell r="G94" t="str">
            <v>Lucky</v>
          </cell>
          <cell r="I94" t="str">
            <v>J.Hunter</v>
          </cell>
          <cell r="J94" t="str">
            <v>qq</v>
          </cell>
          <cell r="K94" t="str">
            <v>blank</v>
          </cell>
          <cell r="L94" t="str">
            <v>C.Vosk</v>
          </cell>
          <cell r="M94" t="str">
            <v>Renise</v>
          </cell>
          <cell r="N94" t="str">
            <v>Sandra</v>
          </cell>
          <cell r="O94" t="str">
            <v>Dalia</v>
          </cell>
        </row>
        <row r="95">
          <cell r="A95">
            <v>43595</v>
          </cell>
          <cell r="B95" t="str">
            <v>Friday</v>
          </cell>
          <cell r="C95" t="str">
            <v>Mark</v>
          </cell>
          <cell r="D95" t="str">
            <v>M.Lu</v>
          </cell>
          <cell r="E95" t="str">
            <v>J.Yang</v>
          </cell>
          <cell r="F95" t="str">
            <v>MichaelL</v>
          </cell>
          <cell r="G95" t="str">
            <v>Lucky</v>
          </cell>
          <cell r="I95" t="str">
            <v>J.Hunter</v>
          </cell>
          <cell r="J95" t="str">
            <v>qq</v>
          </cell>
          <cell r="K95" t="str">
            <v>blank</v>
          </cell>
          <cell r="L95" t="str">
            <v>C.Vosk</v>
          </cell>
          <cell r="M95" t="str">
            <v>Renise</v>
          </cell>
          <cell r="N95" t="str">
            <v>Sandra</v>
          </cell>
          <cell r="O95" t="str">
            <v>Dalia</v>
          </cell>
        </row>
        <row r="96">
          <cell r="A96">
            <v>43598</v>
          </cell>
          <cell r="B96" t="str">
            <v>Monday</v>
          </cell>
          <cell r="C96" t="str">
            <v>Mark</v>
          </cell>
          <cell r="D96" t="str">
            <v>M.Lu</v>
          </cell>
          <cell r="E96" t="str">
            <v>J.Yang</v>
          </cell>
          <cell r="F96" t="str">
            <v>MichaelL</v>
          </cell>
          <cell r="G96" t="str">
            <v>Lucky</v>
          </cell>
          <cell r="I96" t="str">
            <v>J.Hunter</v>
          </cell>
          <cell r="J96" t="str">
            <v>qq</v>
          </cell>
          <cell r="K96" t="str">
            <v>blank</v>
          </cell>
          <cell r="L96" t="str">
            <v>C.Vosk</v>
          </cell>
          <cell r="M96" t="str">
            <v>Renise</v>
          </cell>
          <cell r="N96" t="str">
            <v>Sandra</v>
          </cell>
          <cell r="O96" t="str">
            <v>Dalia</v>
          </cell>
        </row>
        <row r="97">
          <cell r="A97">
            <v>43599</v>
          </cell>
          <cell r="B97" t="str">
            <v>Tuesday</v>
          </cell>
          <cell r="C97" t="str">
            <v>Mark</v>
          </cell>
          <cell r="D97" t="str">
            <v>M.Lu</v>
          </cell>
          <cell r="E97" t="str">
            <v>J.Yang</v>
          </cell>
          <cell r="F97" t="str">
            <v>MichaelL</v>
          </cell>
          <cell r="G97" t="str">
            <v>Lucky</v>
          </cell>
          <cell r="I97" t="str">
            <v>J.Hunter</v>
          </cell>
          <cell r="J97" t="str">
            <v>Vivienne</v>
          </cell>
          <cell r="K97" t="str">
            <v>blank</v>
          </cell>
          <cell r="L97" t="str">
            <v>C.Vosk</v>
          </cell>
          <cell r="M97" t="str">
            <v>Renise</v>
          </cell>
          <cell r="N97" t="str">
            <v>Sandra</v>
          </cell>
          <cell r="O97" t="str">
            <v>Dalia</v>
          </cell>
        </row>
        <row r="98">
          <cell r="A98">
            <v>43600</v>
          </cell>
          <cell r="B98" t="str">
            <v>Wednesday</v>
          </cell>
          <cell r="C98" t="str">
            <v>A.Tran</v>
          </cell>
          <cell r="D98" t="str">
            <v>M.Lu</v>
          </cell>
          <cell r="E98" t="str">
            <v>J.Yang</v>
          </cell>
          <cell r="F98" t="str">
            <v>MichaelL</v>
          </cell>
          <cell r="G98" t="str">
            <v>Lucky</v>
          </cell>
          <cell r="I98" t="str">
            <v>J.Hunter</v>
          </cell>
          <cell r="J98" t="str">
            <v>qq</v>
          </cell>
          <cell r="K98" t="str">
            <v>blank</v>
          </cell>
          <cell r="L98" t="str">
            <v>C.Vosk</v>
          </cell>
          <cell r="M98" t="str">
            <v>Renise</v>
          </cell>
          <cell r="N98" t="str">
            <v>Sandra</v>
          </cell>
          <cell r="O98" t="str">
            <v>Dalia</v>
          </cell>
          <cell r="Y98" t="str">
            <v>Mark</v>
          </cell>
        </row>
        <row r="99">
          <cell r="A99">
            <v>43601</v>
          </cell>
          <cell r="B99" t="str">
            <v>Thursday</v>
          </cell>
          <cell r="C99" t="str">
            <v>Mark</v>
          </cell>
          <cell r="D99" t="str">
            <v>M.Lu</v>
          </cell>
          <cell r="E99" t="str">
            <v>J.Yang</v>
          </cell>
          <cell r="F99" t="str">
            <v>MichaelL</v>
          </cell>
          <cell r="G99" t="str">
            <v>Lucky</v>
          </cell>
          <cell r="I99" t="str">
            <v>J.Hunter</v>
          </cell>
          <cell r="J99" t="str">
            <v>qq</v>
          </cell>
          <cell r="K99" t="str">
            <v>blank</v>
          </cell>
          <cell r="L99" t="str">
            <v>C.Vosk</v>
          </cell>
          <cell r="M99" t="str">
            <v>Renise</v>
          </cell>
          <cell r="N99" t="str">
            <v>Sandra</v>
          </cell>
          <cell r="O99" t="str">
            <v>Dalia</v>
          </cell>
        </row>
        <row r="100">
          <cell r="A100">
            <v>43602</v>
          </cell>
          <cell r="B100" t="str">
            <v>Friday</v>
          </cell>
          <cell r="C100" t="str">
            <v>Mark</v>
          </cell>
          <cell r="D100" t="str">
            <v>M.Lu</v>
          </cell>
          <cell r="E100" t="str">
            <v>J.Yang</v>
          </cell>
          <cell r="F100" t="str">
            <v>MichaelL</v>
          </cell>
          <cell r="G100" t="str">
            <v>Lucky</v>
          </cell>
          <cell r="I100" t="str">
            <v>J.Hunter</v>
          </cell>
          <cell r="J100" t="str">
            <v>qq</v>
          </cell>
          <cell r="K100" t="str">
            <v>blank</v>
          </cell>
          <cell r="L100" t="str">
            <v>C.Vosk</v>
          </cell>
          <cell r="M100" t="str">
            <v>Renise</v>
          </cell>
          <cell r="N100" t="str">
            <v>Sandra</v>
          </cell>
          <cell r="O100" t="str">
            <v>Dalia</v>
          </cell>
        </row>
        <row r="101">
          <cell r="A101">
            <v>43605</v>
          </cell>
          <cell r="B101" t="str">
            <v>Monday</v>
          </cell>
          <cell r="C101" t="str">
            <v>Mark</v>
          </cell>
          <cell r="D101" t="str">
            <v>M.Lu</v>
          </cell>
          <cell r="E101" t="str">
            <v>J.Yang</v>
          </cell>
          <cell r="F101" t="str">
            <v>MichaelL</v>
          </cell>
          <cell r="G101" t="str">
            <v>Lucky</v>
          </cell>
          <cell r="I101" t="str">
            <v>J.Hunter</v>
          </cell>
          <cell r="J101" t="str">
            <v>qq</v>
          </cell>
          <cell r="K101" t="str">
            <v>Helen</v>
          </cell>
          <cell r="L101" t="str">
            <v>C.Vosk</v>
          </cell>
          <cell r="M101" t="str">
            <v>Renise</v>
          </cell>
          <cell r="N101" t="str">
            <v>Sandra</v>
          </cell>
          <cell r="O101" t="str">
            <v>Dalia</v>
          </cell>
        </row>
        <row r="102">
          <cell r="A102">
            <v>43606</v>
          </cell>
          <cell r="B102" t="str">
            <v>Tuesday</v>
          </cell>
          <cell r="C102" t="str">
            <v>Mark</v>
          </cell>
          <cell r="D102" t="str">
            <v>M.Lu</v>
          </cell>
          <cell r="E102" t="str">
            <v>J.Yang</v>
          </cell>
          <cell r="F102" t="str">
            <v>MichaelL</v>
          </cell>
          <cell r="G102" t="str">
            <v>Lucky</v>
          </cell>
          <cell r="I102" t="str">
            <v>J.Hunter</v>
          </cell>
          <cell r="J102" t="str">
            <v>Vivienne</v>
          </cell>
          <cell r="K102" t="str">
            <v>Helen</v>
          </cell>
          <cell r="L102" t="str">
            <v>C.Vosk</v>
          </cell>
          <cell r="M102" t="str">
            <v>Renise</v>
          </cell>
          <cell r="N102" t="str">
            <v>Monique</v>
          </cell>
          <cell r="O102" t="str">
            <v>Dalia</v>
          </cell>
        </row>
        <row r="103">
          <cell r="A103">
            <v>43607</v>
          </cell>
          <cell r="B103" t="str">
            <v>Wednesday</v>
          </cell>
          <cell r="C103" t="str">
            <v>Mark</v>
          </cell>
          <cell r="D103" t="str">
            <v>M.Lu</v>
          </cell>
          <cell r="E103" t="str">
            <v>J.Yang</v>
          </cell>
          <cell r="F103" t="str">
            <v>MichaelL</v>
          </cell>
          <cell r="G103" t="str">
            <v>Lucky</v>
          </cell>
          <cell r="I103" t="str">
            <v>J.Hunter</v>
          </cell>
          <cell r="J103" t="str">
            <v>qq</v>
          </cell>
          <cell r="K103" t="str">
            <v>Helen</v>
          </cell>
          <cell r="L103" t="str">
            <v>Monique</v>
          </cell>
          <cell r="M103" t="str">
            <v>Renise</v>
          </cell>
          <cell r="N103" t="str">
            <v>Sandra</v>
          </cell>
          <cell r="O103" t="str">
            <v>Dalia</v>
          </cell>
        </row>
        <row r="104">
          <cell r="A104">
            <v>43608</v>
          </cell>
          <cell r="B104" t="str">
            <v>Thursday</v>
          </cell>
          <cell r="C104" t="str">
            <v>Mark</v>
          </cell>
          <cell r="D104" t="str">
            <v>M.Lu</v>
          </cell>
          <cell r="E104" t="str">
            <v>J.Yang</v>
          </cell>
          <cell r="F104" t="str">
            <v>MichaelL</v>
          </cell>
          <cell r="G104" t="str">
            <v>Lucky</v>
          </cell>
          <cell r="I104" t="str">
            <v>J.Hunter</v>
          </cell>
          <cell r="J104" t="str">
            <v>qq</v>
          </cell>
          <cell r="K104" t="str">
            <v>Helen</v>
          </cell>
          <cell r="L104" t="str">
            <v>C.Vosk</v>
          </cell>
          <cell r="M104" t="str">
            <v>Renise</v>
          </cell>
          <cell r="N104" t="str">
            <v>Sandra</v>
          </cell>
          <cell r="O104" t="str">
            <v>Dalia</v>
          </cell>
        </row>
        <row r="105">
          <cell r="A105">
            <v>43609</v>
          </cell>
          <cell r="B105" t="str">
            <v>Friday</v>
          </cell>
          <cell r="C105" t="str">
            <v>Mark</v>
          </cell>
          <cell r="D105" t="str">
            <v>M.Lu</v>
          </cell>
          <cell r="E105" t="str">
            <v>J.Yang</v>
          </cell>
          <cell r="F105" t="str">
            <v>MichaelL</v>
          </cell>
          <cell r="G105" t="str">
            <v>Lucky</v>
          </cell>
          <cell r="I105" t="str">
            <v>J.Hunter</v>
          </cell>
          <cell r="J105" t="str">
            <v>qq</v>
          </cell>
          <cell r="K105" t="str">
            <v>Helen</v>
          </cell>
          <cell r="L105" t="str">
            <v>C.Vosk</v>
          </cell>
          <cell r="M105" t="str">
            <v>Renise</v>
          </cell>
          <cell r="N105" t="str">
            <v>Sandra</v>
          </cell>
          <cell r="O105" t="str">
            <v>Dalia</v>
          </cell>
        </row>
        <row r="106">
          <cell r="A106">
            <v>43612</v>
          </cell>
          <cell r="B106" t="str">
            <v>Monday</v>
          </cell>
          <cell r="C106" t="str">
            <v>Mark</v>
          </cell>
          <cell r="D106" t="str">
            <v>M.Lu</v>
          </cell>
          <cell r="E106" t="str">
            <v>J.Yang</v>
          </cell>
          <cell r="F106" t="str">
            <v>MichaelL</v>
          </cell>
          <cell r="G106" t="str">
            <v>Lucky</v>
          </cell>
          <cell r="I106" t="str">
            <v>J.Hunter</v>
          </cell>
          <cell r="J106" t="str">
            <v>qq</v>
          </cell>
          <cell r="K106" t="str">
            <v>Helen</v>
          </cell>
          <cell r="L106" t="str">
            <v>C.Vosk</v>
          </cell>
          <cell r="M106" t="str">
            <v>Renise</v>
          </cell>
          <cell r="N106" t="str">
            <v>Sandra</v>
          </cell>
          <cell r="O106" t="str">
            <v>Dalia</v>
          </cell>
        </row>
        <row r="107">
          <cell r="A107">
            <v>43613</v>
          </cell>
          <cell r="B107" t="str">
            <v>Tuesday</v>
          </cell>
          <cell r="C107" t="str">
            <v>Mark</v>
          </cell>
          <cell r="D107" t="str">
            <v>M.Lu</v>
          </cell>
          <cell r="E107" t="str">
            <v>J.Yang</v>
          </cell>
          <cell r="F107" t="str">
            <v>MichaelL</v>
          </cell>
          <cell r="G107" t="str">
            <v>Lucky</v>
          </cell>
          <cell r="I107" t="str">
            <v>J.Hunter</v>
          </cell>
          <cell r="J107" t="str">
            <v>Vivienne</v>
          </cell>
          <cell r="K107" t="str">
            <v>Helen</v>
          </cell>
          <cell r="L107" t="str">
            <v>C.Vosk</v>
          </cell>
          <cell r="M107" t="str">
            <v>Renise</v>
          </cell>
          <cell r="N107" t="str">
            <v>Sandra</v>
          </cell>
          <cell r="O107" t="str">
            <v>Dalia</v>
          </cell>
        </row>
        <row r="108">
          <cell r="A108">
            <v>43614</v>
          </cell>
          <cell r="B108" t="str">
            <v>Wednesday</v>
          </cell>
          <cell r="C108" t="str">
            <v>Mark</v>
          </cell>
          <cell r="D108" t="str">
            <v>M.Lu</v>
          </cell>
          <cell r="E108" t="str">
            <v>J.Yang</v>
          </cell>
          <cell r="F108" t="str">
            <v>MichaelL</v>
          </cell>
          <cell r="G108" t="str">
            <v>Lucky</v>
          </cell>
          <cell r="I108" t="str">
            <v>J.Hunter</v>
          </cell>
          <cell r="J108" t="str">
            <v>qq</v>
          </cell>
          <cell r="K108" t="str">
            <v>Helen</v>
          </cell>
          <cell r="L108" t="str">
            <v>C.Vosk</v>
          </cell>
          <cell r="M108" t="str">
            <v>Renise</v>
          </cell>
          <cell r="N108" t="str">
            <v>Sandra</v>
          </cell>
          <cell r="O108" t="str">
            <v>Dalia</v>
          </cell>
        </row>
        <row r="109">
          <cell r="A109">
            <v>43615</v>
          </cell>
          <cell r="B109" t="str">
            <v>Thursday</v>
          </cell>
          <cell r="C109" t="str">
            <v>Mark</v>
          </cell>
          <cell r="D109" t="str">
            <v>M.Lu</v>
          </cell>
          <cell r="E109" t="str">
            <v>J.Yang</v>
          </cell>
          <cell r="F109" t="str">
            <v>MichaelL</v>
          </cell>
          <cell r="G109" t="str">
            <v>Lucky</v>
          </cell>
          <cell r="I109" t="str">
            <v>J.Hunter</v>
          </cell>
          <cell r="J109" t="str">
            <v>qq</v>
          </cell>
          <cell r="K109" t="str">
            <v>Helen</v>
          </cell>
          <cell r="L109" t="str">
            <v>C.Vosk</v>
          </cell>
          <cell r="M109" t="str">
            <v>Vivienne</v>
          </cell>
          <cell r="N109" t="str">
            <v>Sandra</v>
          </cell>
          <cell r="O109" t="str">
            <v>Dalia</v>
          </cell>
        </row>
        <row r="110">
          <cell r="A110">
            <v>43616</v>
          </cell>
          <cell r="B110" t="str">
            <v>Friday</v>
          </cell>
          <cell r="C110" t="str">
            <v>Mark</v>
          </cell>
          <cell r="D110" t="str">
            <v>M.Lu</v>
          </cell>
          <cell r="E110" t="str">
            <v>J.Yang</v>
          </cell>
          <cell r="F110" t="str">
            <v>MichaelL</v>
          </cell>
          <cell r="G110" t="str">
            <v>Lucky</v>
          </cell>
          <cell r="I110" t="str">
            <v>J.Hunter</v>
          </cell>
          <cell r="J110" t="str">
            <v>qq</v>
          </cell>
          <cell r="K110" t="str">
            <v>Helen</v>
          </cell>
          <cell r="L110" t="str">
            <v>C.Vosk</v>
          </cell>
          <cell r="M110" t="str">
            <v>Renise</v>
          </cell>
          <cell r="N110" t="str">
            <v>Sandra</v>
          </cell>
          <cell r="O110" t="str">
            <v>Dalia</v>
          </cell>
        </row>
        <row r="111">
          <cell r="A111">
            <v>43619</v>
          </cell>
          <cell r="B111" t="str">
            <v>Monday</v>
          </cell>
          <cell r="C111" t="str">
            <v>Mark</v>
          </cell>
          <cell r="D111" t="str">
            <v>M.Lu</v>
          </cell>
          <cell r="E111" t="str">
            <v>J.Yang</v>
          </cell>
          <cell r="F111" t="str">
            <v>MichaelL</v>
          </cell>
          <cell r="G111" t="str">
            <v>Lucky</v>
          </cell>
          <cell r="I111" t="str">
            <v>J.Hunter</v>
          </cell>
          <cell r="J111" t="str">
            <v>qq</v>
          </cell>
          <cell r="K111" t="str">
            <v>Helen</v>
          </cell>
          <cell r="L111" t="str">
            <v>C.Vosk</v>
          </cell>
          <cell r="M111" t="str">
            <v>Renise</v>
          </cell>
          <cell r="N111" t="str">
            <v>Sandra</v>
          </cell>
          <cell r="O111" t="str">
            <v>Dalia</v>
          </cell>
        </row>
        <row r="112">
          <cell r="A112">
            <v>43620</v>
          </cell>
          <cell r="B112" t="str">
            <v>Tuesday</v>
          </cell>
          <cell r="C112" t="str">
            <v>Mark</v>
          </cell>
          <cell r="D112" t="str">
            <v>A.Tran</v>
          </cell>
          <cell r="E112" t="str">
            <v>J.Yang</v>
          </cell>
          <cell r="F112" t="str">
            <v>MichaelL</v>
          </cell>
          <cell r="G112" t="str">
            <v>Lucky</v>
          </cell>
          <cell r="I112" t="str">
            <v>J.Hunter</v>
          </cell>
          <cell r="J112" t="str">
            <v>Vivienne</v>
          </cell>
          <cell r="K112" t="str">
            <v>Helen</v>
          </cell>
          <cell r="L112" t="str">
            <v>C.Vosk</v>
          </cell>
          <cell r="M112" t="str">
            <v>Renise</v>
          </cell>
          <cell r="N112" t="str">
            <v>Sandra</v>
          </cell>
          <cell r="O112" t="str">
            <v>Dalia</v>
          </cell>
          <cell r="Y112" t="str">
            <v>M.Lu</v>
          </cell>
        </row>
        <row r="113">
          <cell r="A113">
            <v>43621</v>
          </cell>
          <cell r="B113" t="str">
            <v>Wednesday</v>
          </cell>
          <cell r="C113" t="str">
            <v>Mark</v>
          </cell>
          <cell r="D113" t="str">
            <v>M.Lu</v>
          </cell>
          <cell r="E113" t="str">
            <v>A.Tran</v>
          </cell>
          <cell r="F113" t="str">
            <v>MichaelL</v>
          </cell>
          <cell r="G113" t="str">
            <v>Lucky</v>
          </cell>
          <cell r="I113" t="str">
            <v>J.Hunter</v>
          </cell>
          <cell r="J113" t="str">
            <v>qq</v>
          </cell>
          <cell r="K113" t="str">
            <v>Helen</v>
          </cell>
          <cell r="L113" t="str">
            <v>C.Vosk</v>
          </cell>
          <cell r="M113" t="str">
            <v>Renise</v>
          </cell>
          <cell r="N113" t="str">
            <v>Sandra</v>
          </cell>
          <cell r="O113" t="str">
            <v>Dalia</v>
          </cell>
          <cell r="Y113" t="str">
            <v>J.Yang</v>
          </cell>
        </row>
        <row r="114">
          <cell r="A114">
            <v>43622</v>
          </cell>
          <cell r="B114" t="str">
            <v>Thursday</v>
          </cell>
          <cell r="C114" t="str">
            <v>Mark</v>
          </cell>
          <cell r="D114" t="str">
            <v>M.Lu</v>
          </cell>
          <cell r="E114" t="str">
            <v>J.Yang</v>
          </cell>
          <cell r="F114" t="str">
            <v>MichaelL</v>
          </cell>
          <cell r="G114" t="str">
            <v>Lucky</v>
          </cell>
          <cell r="I114" t="str">
            <v>J.Hunter</v>
          </cell>
          <cell r="J114" t="str">
            <v>qq</v>
          </cell>
          <cell r="K114" t="str">
            <v>Helen</v>
          </cell>
          <cell r="L114" t="str">
            <v>C.Vosk</v>
          </cell>
          <cell r="M114" t="str">
            <v>Renise</v>
          </cell>
          <cell r="N114" t="str">
            <v>Vivienne</v>
          </cell>
          <cell r="O114" t="str">
            <v>Dalia</v>
          </cell>
        </row>
        <row r="115">
          <cell r="A115">
            <v>43623</v>
          </cell>
          <cell r="B115" t="str">
            <v>Friday</v>
          </cell>
          <cell r="C115" t="str">
            <v>Mark</v>
          </cell>
          <cell r="D115" t="str">
            <v>M.Lu</v>
          </cell>
          <cell r="E115" t="str">
            <v>J.Yang</v>
          </cell>
          <cell r="F115" t="str">
            <v>MichaelL</v>
          </cell>
          <cell r="G115" t="str">
            <v>Lucky</v>
          </cell>
          <cell r="I115" t="str">
            <v>J.Hunter</v>
          </cell>
          <cell r="J115" t="str">
            <v>qq</v>
          </cell>
          <cell r="K115" t="str">
            <v>Helen</v>
          </cell>
          <cell r="L115" t="str">
            <v>C.Vosk</v>
          </cell>
          <cell r="M115" t="str">
            <v>Renise</v>
          </cell>
          <cell r="N115" t="str">
            <v>Sandra</v>
          </cell>
          <cell r="O115" t="str">
            <v>Dalia</v>
          </cell>
        </row>
        <row r="116">
          <cell r="A116">
            <v>43626</v>
          </cell>
          <cell r="B116" t="str">
            <v>Monday</v>
          </cell>
          <cell r="C116" t="str">
            <v>Mark</v>
          </cell>
          <cell r="D116" t="str">
            <v>M.Lu</v>
          </cell>
          <cell r="E116" t="str">
            <v>J.Yang</v>
          </cell>
          <cell r="F116" t="str">
            <v>MichaelL</v>
          </cell>
          <cell r="G116" t="str">
            <v>Lucky</v>
          </cell>
          <cell r="I116" t="str">
            <v>J.Hunter</v>
          </cell>
          <cell r="J116" t="str">
            <v>qq</v>
          </cell>
          <cell r="K116" t="str">
            <v>Helen</v>
          </cell>
          <cell r="L116" t="str">
            <v>C.Vosk</v>
          </cell>
          <cell r="M116" t="str">
            <v>Renise</v>
          </cell>
          <cell r="N116" t="str">
            <v>Sandra</v>
          </cell>
          <cell r="O116" t="str">
            <v>Dalia</v>
          </cell>
        </row>
        <row r="117">
          <cell r="A117">
            <v>43627</v>
          </cell>
          <cell r="B117" t="str">
            <v>Tuesday</v>
          </cell>
          <cell r="C117" t="str">
            <v>Mark</v>
          </cell>
          <cell r="D117" t="str">
            <v>M.Lu</v>
          </cell>
          <cell r="E117" t="str">
            <v>J.Yang</v>
          </cell>
          <cell r="F117" t="str">
            <v>MichaelL</v>
          </cell>
          <cell r="G117" t="str">
            <v>Lucky</v>
          </cell>
          <cell r="I117" t="str">
            <v>J.Hunter</v>
          </cell>
          <cell r="J117" t="str">
            <v>Vivienne</v>
          </cell>
          <cell r="K117" t="str">
            <v>blank</v>
          </cell>
          <cell r="L117" t="str">
            <v>C.Vosk</v>
          </cell>
          <cell r="M117" t="str">
            <v>Renise</v>
          </cell>
          <cell r="N117" t="str">
            <v>Sandra</v>
          </cell>
          <cell r="O117" t="str">
            <v xml:space="preserve"> blank</v>
          </cell>
        </row>
        <row r="118">
          <cell r="A118">
            <v>43628</v>
          </cell>
          <cell r="B118" t="str">
            <v>Wednesday</v>
          </cell>
          <cell r="C118" t="str">
            <v>Mark</v>
          </cell>
          <cell r="D118" t="str">
            <v>M.Lu</v>
          </cell>
          <cell r="E118" t="str">
            <v>J.Yang</v>
          </cell>
          <cell r="F118" t="str">
            <v>MichaelL</v>
          </cell>
          <cell r="G118" t="str">
            <v>Lucky</v>
          </cell>
          <cell r="I118" t="str">
            <v>J.Hunter</v>
          </cell>
          <cell r="J118" t="str">
            <v>qq</v>
          </cell>
          <cell r="K118" t="str">
            <v>Helen</v>
          </cell>
          <cell r="L118" t="str">
            <v>C.Vosk</v>
          </cell>
          <cell r="M118" t="str">
            <v>Renise</v>
          </cell>
          <cell r="N118" t="str">
            <v>Sandra</v>
          </cell>
          <cell r="O118" t="str">
            <v>Dalia</v>
          </cell>
        </row>
        <row r="119">
          <cell r="A119">
            <v>43629</v>
          </cell>
          <cell r="B119" t="str">
            <v>Thursday</v>
          </cell>
          <cell r="C119" t="str">
            <v>Mark</v>
          </cell>
          <cell r="D119" t="str">
            <v>M.Lu</v>
          </cell>
          <cell r="E119" t="str">
            <v>J.Yang</v>
          </cell>
          <cell r="F119" t="str">
            <v>MichaelL</v>
          </cell>
          <cell r="G119" t="str">
            <v>Lucky</v>
          </cell>
          <cell r="I119" t="str">
            <v>J.Hunter</v>
          </cell>
          <cell r="J119" t="str">
            <v>qq</v>
          </cell>
          <cell r="K119" t="str">
            <v>Helen</v>
          </cell>
          <cell r="L119" t="str">
            <v>C.Vosk</v>
          </cell>
          <cell r="M119" t="str">
            <v>Vivienne</v>
          </cell>
          <cell r="N119" t="str">
            <v>Sandra</v>
          </cell>
          <cell r="O119" t="str">
            <v>Dalia</v>
          </cell>
        </row>
        <row r="120">
          <cell r="A120">
            <v>43630</v>
          </cell>
          <cell r="B120" t="str">
            <v>Friday</v>
          </cell>
          <cell r="C120" t="str">
            <v>Mark</v>
          </cell>
          <cell r="D120" t="str">
            <v>M.Lu</v>
          </cell>
          <cell r="E120" t="str">
            <v>J.Yang</v>
          </cell>
          <cell r="F120" t="str">
            <v>MichaelL</v>
          </cell>
          <cell r="G120" t="str">
            <v>Lucky</v>
          </cell>
          <cell r="I120" t="str">
            <v>J.Hunter</v>
          </cell>
          <cell r="J120" t="str">
            <v>qq</v>
          </cell>
          <cell r="K120" t="str">
            <v>Helen</v>
          </cell>
          <cell r="L120" t="str">
            <v>C.Vosk</v>
          </cell>
          <cell r="M120" t="str">
            <v>Renise</v>
          </cell>
          <cell r="N120" t="str">
            <v>Sandra</v>
          </cell>
          <cell r="O120" t="str">
            <v>Dalia</v>
          </cell>
        </row>
        <row r="121">
          <cell r="A121">
            <v>43633</v>
          </cell>
          <cell r="B121" t="str">
            <v>Monday</v>
          </cell>
          <cell r="C121" t="str">
            <v>Mark</v>
          </cell>
          <cell r="D121" t="str">
            <v>M.Lu</v>
          </cell>
          <cell r="E121" t="str">
            <v>J.Yang</v>
          </cell>
          <cell r="F121" t="str">
            <v>MichaelL</v>
          </cell>
          <cell r="G121" t="str">
            <v>Lucky</v>
          </cell>
          <cell r="I121" t="str">
            <v>J.Hunter</v>
          </cell>
          <cell r="J121" t="str">
            <v>qq</v>
          </cell>
          <cell r="K121" t="str">
            <v>Helen</v>
          </cell>
          <cell r="L121" t="str">
            <v>C.Vosk</v>
          </cell>
          <cell r="M121" t="str">
            <v>Renise</v>
          </cell>
          <cell r="N121" t="str">
            <v>Sandra</v>
          </cell>
          <cell r="O121" t="str">
            <v>Dalia</v>
          </cell>
        </row>
        <row r="122">
          <cell r="A122">
            <v>43634</v>
          </cell>
          <cell r="B122" t="str">
            <v>Tuesday</v>
          </cell>
          <cell r="C122" t="str">
            <v>Mark</v>
          </cell>
          <cell r="D122" t="str">
            <v>M.Lu</v>
          </cell>
          <cell r="E122" t="str">
            <v>J.Yang</v>
          </cell>
          <cell r="F122" t="str">
            <v>MichaelL</v>
          </cell>
          <cell r="G122" t="str">
            <v>Lucky</v>
          </cell>
          <cell r="I122" t="str">
            <v>J.Hunter</v>
          </cell>
          <cell r="J122" t="str">
            <v>Vivienne</v>
          </cell>
          <cell r="K122" t="str">
            <v>Helen</v>
          </cell>
          <cell r="L122" t="str">
            <v>C.Vosk</v>
          </cell>
          <cell r="M122" t="str">
            <v>Renise</v>
          </cell>
          <cell r="N122" t="str">
            <v>Sandra</v>
          </cell>
          <cell r="O122" t="str">
            <v>Dalia</v>
          </cell>
        </row>
        <row r="123">
          <cell r="A123">
            <v>43635</v>
          </cell>
          <cell r="B123" t="str">
            <v>Wednesday</v>
          </cell>
          <cell r="C123" t="str">
            <v>Mark</v>
          </cell>
          <cell r="D123" t="str">
            <v>M.Lu</v>
          </cell>
          <cell r="E123" t="str">
            <v>J.Yang</v>
          </cell>
          <cell r="F123" t="str">
            <v>MichaelL</v>
          </cell>
          <cell r="G123" t="str">
            <v>Lucky</v>
          </cell>
          <cell r="I123" t="str">
            <v>J.Hunter</v>
          </cell>
          <cell r="J123" t="str">
            <v>qq</v>
          </cell>
          <cell r="K123" t="str">
            <v>Helen</v>
          </cell>
          <cell r="L123" t="str">
            <v>C.Vosk</v>
          </cell>
          <cell r="M123" t="str">
            <v>Renise</v>
          </cell>
          <cell r="N123" t="str">
            <v>Sandra</v>
          </cell>
          <cell r="O123" t="str">
            <v>Dalia</v>
          </cell>
        </row>
        <row r="124">
          <cell r="A124">
            <v>43636</v>
          </cell>
          <cell r="B124" t="str">
            <v>Thursday</v>
          </cell>
          <cell r="C124" t="str">
            <v>Mark</v>
          </cell>
          <cell r="D124" t="str">
            <v>M.Lu</v>
          </cell>
          <cell r="E124" t="str">
            <v>J.Yang</v>
          </cell>
          <cell r="F124" t="str">
            <v>MichaelL</v>
          </cell>
          <cell r="G124" t="str">
            <v>Lucky</v>
          </cell>
          <cell r="I124" t="str">
            <v>J.Hunter</v>
          </cell>
          <cell r="J124" t="str">
            <v>qq</v>
          </cell>
          <cell r="K124" t="str">
            <v>Helen</v>
          </cell>
          <cell r="L124" t="str">
            <v>Vivienne</v>
          </cell>
          <cell r="M124" t="str">
            <v>Renise</v>
          </cell>
          <cell r="N124" t="str">
            <v>Sandra</v>
          </cell>
          <cell r="O124" t="str">
            <v>Dalia</v>
          </cell>
        </row>
        <row r="125">
          <cell r="A125">
            <v>43637</v>
          </cell>
          <cell r="B125" t="str">
            <v>Friday</v>
          </cell>
          <cell r="C125" t="str">
            <v>A.Tran</v>
          </cell>
          <cell r="D125" t="str">
            <v>M.Lu</v>
          </cell>
          <cell r="E125" t="str">
            <v>J.Yang</v>
          </cell>
          <cell r="F125" t="str">
            <v>MichaelL</v>
          </cell>
          <cell r="G125" t="str">
            <v>Lucky</v>
          </cell>
          <cell r="I125" t="str">
            <v>J.Hunter</v>
          </cell>
          <cell r="J125" t="str">
            <v>qq</v>
          </cell>
          <cell r="K125" t="str">
            <v>Helen</v>
          </cell>
          <cell r="L125" t="str">
            <v>C.Vosk</v>
          </cell>
          <cell r="M125" t="str">
            <v>Renise</v>
          </cell>
          <cell r="N125" t="str">
            <v>Sandra</v>
          </cell>
          <cell r="O125" t="str">
            <v>Dalia</v>
          </cell>
          <cell r="Y125" t="str">
            <v>Mark</v>
          </cell>
        </row>
        <row r="126">
          <cell r="A126">
            <v>43640</v>
          </cell>
          <cell r="B126" t="str">
            <v>Monday</v>
          </cell>
          <cell r="C126" t="str">
            <v>Mark</v>
          </cell>
          <cell r="D126" t="str">
            <v>M.Lu</v>
          </cell>
          <cell r="E126" t="str">
            <v>J.Yang</v>
          </cell>
          <cell r="F126" t="str">
            <v>MichaelL</v>
          </cell>
          <cell r="G126" t="str">
            <v>Lucky</v>
          </cell>
          <cell r="I126" t="str">
            <v>J.Hunter</v>
          </cell>
          <cell r="J126" t="str">
            <v>qq</v>
          </cell>
          <cell r="K126" t="str">
            <v>Helen</v>
          </cell>
          <cell r="L126" t="str">
            <v>C.Vosk</v>
          </cell>
          <cell r="M126" t="str">
            <v>Renise</v>
          </cell>
          <cell r="N126" t="str">
            <v>Sandra</v>
          </cell>
          <cell r="O126" t="str">
            <v>Dalia</v>
          </cell>
        </row>
        <row r="127">
          <cell r="A127">
            <v>43641</v>
          </cell>
          <cell r="B127" t="str">
            <v>Tuesday</v>
          </cell>
          <cell r="C127" t="str">
            <v>Mark</v>
          </cell>
          <cell r="D127" t="str">
            <v>M.Lu</v>
          </cell>
          <cell r="E127" t="str">
            <v>J.Yang</v>
          </cell>
          <cell r="F127" t="str">
            <v>MichaelL</v>
          </cell>
          <cell r="G127" t="str">
            <v>Lucky</v>
          </cell>
          <cell r="I127" t="str">
            <v>J.Hunter</v>
          </cell>
          <cell r="J127" t="str">
            <v>Vivienne</v>
          </cell>
          <cell r="K127" t="str">
            <v>Helen</v>
          </cell>
          <cell r="L127" t="str">
            <v>C.Vosk</v>
          </cell>
          <cell r="M127" t="str">
            <v>Renise</v>
          </cell>
          <cell r="N127" t="str">
            <v>Sandra</v>
          </cell>
          <cell r="O127" t="str">
            <v>Dalia</v>
          </cell>
        </row>
        <row r="128">
          <cell r="A128">
            <v>43642</v>
          </cell>
          <cell r="B128" t="str">
            <v>Wednesday</v>
          </cell>
          <cell r="C128" t="str">
            <v>Mark</v>
          </cell>
          <cell r="D128" t="str">
            <v>M.Lu</v>
          </cell>
          <cell r="E128" t="str">
            <v>J.Yang</v>
          </cell>
          <cell r="F128" t="str">
            <v>MichaelL</v>
          </cell>
          <cell r="G128" t="str">
            <v>Lucky</v>
          </cell>
          <cell r="I128" t="str">
            <v>J.Hunter</v>
          </cell>
          <cell r="J128" t="str">
            <v>qq</v>
          </cell>
          <cell r="K128" t="str">
            <v>Helen</v>
          </cell>
          <cell r="L128" t="str">
            <v>C.Vosk</v>
          </cell>
          <cell r="M128" t="str">
            <v>Renise</v>
          </cell>
          <cell r="N128" t="str">
            <v>Sandra</v>
          </cell>
          <cell r="O128" t="str">
            <v>Dalia</v>
          </cell>
        </row>
        <row r="129">
          <cell r="A129">
            <v>43643</v>
          </cell>
          <cell r="B129" t="str">
            <v>Thursday</v>
          </cell>
          <cell r="C129" t="str">
            <v>Mark</v>
          </cell>
          <cell r="D129" t="str">
            <v>M.Lu</v>
          </cell>
          <cell r="E129" t="str">
            <v>J.Yang</v>
          </cell>
          <cell r="F129" t="str">
            <v>MichaelL</v>
          </cell>
          <cell r="G129" t="str">
            <v>Lucky</v>
          </cell>
          <cell r="I129" t="str">
            <v>J.Hunter</v>
          </cell>
          <cell r="J129" t="str">
            <v>qq</v>
          </cell>
          <cell r="K129" t="str">
            <v>Vivienne</v>
          </cell>
          <cell r="L129" t="str">
            <v>C.Vosk</v>
          </cell>
          <cell r="M129" t="str">
            <v>Renise</v>
          </cell>
          <cell r="N129" t="str">
            <v>Sandra</v>
          </cell>
          <cell r="O129" t="str">
            <v>Dalia</v>
          </cell>
        </row>
        <row r="130">
          <cell r="A130">
            <v>43644</v>
          </cell>
          <cell r="B130" t="str">
            <v>Friday</v>
          </cell>
          <cell r="C130" t="str">
            <v>Mark</v>
          </cell>
          <cell r="D130" t="str">
            <v>M.Lu</v>
          </cell>
          <cell r="E130" t="str">
            <v>J.Yang</v>
          </cell>
          <cell r="F130" t="str">
            <v>MichaelL</v>
          </cell>
          <cell r="G130" t="str">
            <v>Lucky</v>
          </cell>
          <cell r="I130" t="str">
            <v>J.Hunter</v>
          </cell>
          <cell r="J130" t="str">
            <v>qq</v>
          </cell>
          <cell r="K130" t="str">
            <v>Helen</v>
          </cell>
          <cell r="L130" t="str">
            <v>C.Vosk</v>
          </cell>
          <cell r="M130" t="str">
            <v>Renise</v>
          </cell>
          <cell r="N130" t="str">
            <v>Sandra</v>
          </cell>
          <cell r="O130" t="str">
            <v>Dalia</v>
          </cell>
        </row>
        <row r="131">
          <cell r="A131">
            <v>43647</v>
          </cell>
          <cell r="B131" t="str">
            <v>Monday</v>
          </cell>
        </row>
        <row r="132">
          <cell r="A132">
            <v>43648</v>
          </cell>
          <cell r="B132" t="str">
            <v>Tuesday</v>
          </cell>
        </row>
        <row r="133">
          <cell r="A133">
            <v>43284</v>
          </cell>
          <cell r="B133" t="str">
            <v>Tuesday</v>
          </cell>
        </row>
        <row r="134">
          <cell r="A134">
            <v>43285</v>
          </cell>
          <cell r="B134" t="str">
            <v>Wednesday</v>
          </cell>
        </row>
        <row r="135">
          <cell r="A135">
            <v>43286</v>
          </cell>
          <cell r="B135" t="str">
            <v>Thursday</v>
          </cell>
        </row>
        <row r="136">
          <cell r="A136">
            <v>43287</v>
          </cell>
          <cell r="B136" t="str">
            <v>Friday</v>
          </cell>
        </row>
        <row r="137">
          <cell r="A137">
            <v>43290</v>
          </cell>
          <cell r="B137" t="str">
            <v>Monday</v>
          </cell>
        </row>
        <row r="138">
          <cell r="A138">
            <v>43291</v>
          </cell>
          <cell r="B138" t="str">
            <v>Tuesday</v>
          </cell>
        </row>
        <row r="139">
          <cell r="A139">
            <v>43292</v>
          </cell>
          <cell r="B139" t="str">
            <v>Wednesday</v>
          </cell>
        </row>
        <row r="140">
          <cell r="A140">
            <v>43293</v>
          </cell>
          <cell r="B140" t="str">
            <v>Thursday</v>
          </cell>
        </row>
        <row r="141">
          <cell r="A141">
            <v>43294</v>
          </cell>
          <cell r="B141" t="str">
            <v>Friday</v>
          </cell>
        </row>
        <row r="142">
          <cell r="A142">
            <v>43297</v>
          </cell>
          <cell r="B142" t="str">
            <v>Monday</v>
          </cell>
        </row>
        <row r="143">
          <cell r="A143">
            <v>43298</v>
          </cell>
          <cell r="B143" t="str">
            <v>Tuesday</v>
          </cell>
        </row>
        <row r="144">
          <cell r="A144">
            <v>43299</v>
          </cell>
          <cell r="B144" t="str">
            <v>Wednesday</v>
          </cell>
        </row>
        <row r="145">
          <cell r="A145">
            <v>43300</v>
          </cell>
          <cell r="B145" t="str">
            <v>Thursday</v>
          </cell>
        </row>
        <row r="146">
          <cell r="A146">
            <v>43301</v>
          </cell>
          <cell r="B146" t="str">
            <v>Friday</v>
          </cell>
        </row>
        <row r="147">
          <cell r="A147">
            <v>43304</v>
          </cell>
          <cell r="B147" t="str">
            <v>Monday</v>
          </cell>
        </row>
        <row r="148">
          <cell r="A148">
            <v>43305</v>
          </cell>
          <cell r="B148" t="str">
            <v>Tuesday</v>
          </cell>
        </row>
        <row r="149">
          <cell r="A149">
            <v>43306</v>
          </cell>
          <cell r="B149" t="str">
            <v>Wednesday</v>
          </cell>
        </row>
        <row r="150">
          <cell r="A150">
            <v>43307</v>
          </cell>
          <cell r="B150" t="str">
            <v>Thursday</v>
          </cell>
        </row>
        <row r="151">
          <cell r="A151">
            <v>43308</v>
          </cell>
          <cell r="B151" t="str">
            <v>Friday</v>
          </cell>
        </row>
        <row r="152">
          <cell r="A152">
            <v>43311</v>
          </cell>
          <cell r="B152" t="str">
            <v>Monday</v>
          </cell>
        </row>
        <row r="153">
          <cell r="A153">
            <v>43312</v>
          </cell>
          <cell r="B153" t="str">
            <v>Tuesday</v>
          </cell>
        </row>
        <row r="154">
          <cell r="A154">
            <v>43313</v>
          </cell>
          <cell r="B154" t="str">
            <v>Wednesday</v>
          </cell>
        </row>
        <row r="155">
          <cell r="A155">
            <v>43314</v>
          </cell>
          <cell r="B155" t="str">
            <v>Thursday</v>
          </cell>
        </row>
        <row r="156">
          <cell r="A156">
            <v>43315</v>
          </cell>
          <cell r="B156" t="str">
            <v>Friday</v>
          </cell>
        </row>
        <row r="157">
          <cell r="A157">
            <v>43318</v>
          </cell>
          <cell r="B157" t="str">
            <v>Monday</v>
          </cell>
        </row>
        <row r="158">
          <cell r="A158">
            <v>43319</v>
          </cell>
          <cell r="B158" t="str">
            <v>Tuesday</v>
          </cell>
        </row>
        <row r="159">
          <cell r="A159">
            <v>43320</v>
          </cell>
          <cell r="B159" t="str">
            <v>Wednesday</v>
          </cell>
        </row>
        <row r="160">
          <cell r="A160">
            <v>43321</v>
          </cell>
          <cell r="B160" t="str">
            <v>Thursday</v>
          </cell>
        </row>
        <row r="161">
          <cell r="A161">
            <v>43322</v>
          </cell>
          <cell r="B161" t="str">
            <v>Friday</v>
          </cell>
        </row>
        <row r="162">
          <cell r="A162">
            <v>43325</v>
          </cell>
          <cell r="B162" t="str">
            <v>Monday</v>
          </cell>
        </row>
        <row r="163">
          <cell r="A163">
            <v>43326</v>
          </cell>
          <cell r="B163" t="str">
            <v>Tuesday</v>
          </cell>
        </row>
        <row r="164">
          <cell r="A164">
            <v>43327</v>
          </cell>
          <cell r="B164" t="str">
            <v>Wednesday</v>
          </cell>
        </row>
        <row r="165">
          <cell r="A165">
            <v>43328</v>
          </cell>
          <cell r="B165" t="str">
            <v>Thursday</v>
          </cell>
        </row>
        <row r="166">
          <cell r="A166">
            <v>43329</v>
          </cell>
          <cell r="B166" t="str">
            <v>Friday</v>
          </cell>
        </row>
        <row r="167">
          <cell r="A167">
            <v>43332</v>
          </cell>
          <cell r="B167" t="str">
            <v>Monday</v>
          </cell>
        </row>
        <row r="168">
          <cell r="A168">
            <v>43333</v>
          </cell>
          <cell r="B168" t="str">
            <v>Tuesday</v>
          </cell>
        </row>
        <row r="169">
          <cell r="A169">
            <v>43334</v>
          </cell>
          <cell r="B169" t="str">
            <v>Wednesday</v>
          </cell>
        </row>
        <row r="170">
          <cell r="A170">
            <v>43335</v>
          </cell>
          <cell r="B170" t="str">
            <v>Thursday</v>
          </cell>
        </row>
        <row r="171">
          <cell r="A171">
            <v>43336</v>
          </cell>
          <cell r="B171" t="str">
            <v>Friday</v>
          </cell>
        </row>
        <row r="172">
          <cell r="A172">
            <v>43339</v>
          </cell>
          <cell r="B172" t="str">
            <v>Monday</v>
          </cell>
        </row>
        <row r="173">
          <cell r="A173">
            <v>43340</v>
          </cell>
          <cell r="B173" t="str">
            <v>Tuesday</v>
          </cell>
        </row>
        <row r="174">
          <cell r="A174">
            <v>43341</v>
          </cell>
          <cell r="B174" t="str">
            <v>Wednesday</v>
          </cell>
        </row>
        <row r="175">
          <cell r="A175">
            <v>43342</v>
          </cell>
          <cell r="B175" t="str">
            <v>Thursday</v>
          </cell>
        </row>
        <row r="176">
          <cell r="A176">
            <v>43343</v>
          </cell>
          <cell r="B176" t="str">
            <v>Friday</v>
          </cell>
        </row>
        <row r="177">
          <cell r="A177">
            <v>43346</v>
          </cell>
          <cell r="B177" t="str">
            <v>Monday</v>
          </cell>
        </row>
        <row r="178">
          <cell r="A178">
            <v>43347</v>
          </cell>
          <cell r="B178" t="str">
            <v>Tuesday</v>
          </cell>
        </row>
        <row r="179">
          <cell r="A179">
            <v>43348</v>
          </cell>
          <cell r="B179" t="str">
            <v>Wednesday</v>
          </cell>
        </row>
        <row r="180">
          <cell r="A180">
            <v>43349</v>
          </cell>
          <cell r="B180" t="str">
            <v>Thursday</v>
          </cell>
        </row>
        <row r="181">
          <cell r="A181">
            <v>43350</v>
          </cell>
          <cell r="B181" t="str">
            <v>Friday</v>
          </cell>
        </row>
        <row r="182">
          <cell r="A182">
            <v>43353</v>
          </cell>
          <cell r="B182" t="str">
            <v>Monday</v>
          </cell>
        </row>
        <row r="183">
          <cell r="A183">
            <v>43354</v>
          </cell>
          <cell r="B183" t="str">
            <v>Tuesday</v>
          </cell>
        </row>
        <row r="184">
          <cell r="A184">
            <v>43355</v>
          </cell>
          <cell r="B184" t="str">
            <v>Wednesday</v>
          </cell>
        </row>
        <row r="185">
          <cell r="A185">
            <v>43356</v>
          </cell>
          <cell r="B185" t="str">
            <v>Thursday</v>
          </cell>
        </row>
        <row r="186">
          <cell r="A186">
            <v>43357</v>
          </cell>
          <cell r="B186" t="str">
            <v>Friday</v>
          </cell>
        </row>
        <row r="187">
          <cell r="A187">
            <v>43360</v>
          </cell>
          <cell r="B187" t="str">
            <v>Monday</v>
          </cell>
        </row>
        <row r="188">
          <cell r="A188">
            <v>43361</v>
          </cell>
          <cell r="B188" t="str">
            <v>Tuesday</v>
          </cell>
        </row>
        <row r="189">
          <cell r="A189">
            <v>43362</v>
          </cell>
          <cell r="B189" t="str">
            <v>Wednesday</v>
          </cell>
        </row>
        <row r="190">
          <cell r="A190">
            <v>43363</v>
          </cell>
          <cell r="B190" t="str">
            <v>Thursday</v>
          </cell>
        </row>
        <row r="191">
          <cell r="A191">
            <v>43364</v>
          </cell>
          <cell r="B191" t="str">
            <v>Friday</v>
          </cell>
        </row>
        <row r="192">
          <cell r="A192">
            <v>43367</v>
          </cell>
          <cell r="B192" t="str">
            <v>Monday</v>
          </cell>
        </row>
        <row r="193">
          <cell r="A193">
            <v>43368</v>
          </cell>
          <cell r="B193" t="str">
            <v>Tuesday</v>
          </cell>
        </row>
        <row r="194">
          <cell r="A194">
            <v>43369</v>
          </cell>
          <cell r="B194" t="str">
            <v>Wednesday</v>
          </cell>
        </row>
        <row r="195">
          <cell r="A195">
            <v>43370</v>
          </cell>
          <cell r="B195" t="str">
            <v>Thursday</v>
          </cell>
        </row>
        <row r="196">
          <cell r="A196">
            <v>43371</v>
          </cell>
          <cell r="B196" t="str">
            <v>Friday</v>
          </cell>
        </row>
        <row r="197">
          <cell r="A197">
            <v>43374</v>
          </cell>
          <cell r="B197" t="str">
            <v>Monday</v>
          </cell>
        </row>
        <row r="198">
          <cell r="A198">
            <v>43375</v>
          </cell>
          <cell r="B198" t="str">
            <v>Tuesday</v>
          </cell>
        </row>
        <row r="199">
          <cell r="A199">
            <v>43376</v>
          </cell>
          <cell r="B199" t="str">
            <v>Wednesday</v>
          </cell>
        </row>
        <row r="200">
          <cell r="A200">
            <v>43377</v>
          </cell>
          <cell r="B200" t="str">
            <v>Thursday</v>
          </cell>
        </row>
        <row r="201">
          <cell r="A201">
            <v>43378</v>
          </cell>
          <cell r="B201" t="str">
            <v>Friday</v>
          </cell>
        </row>
        <row r="202">
          <cell r="A202">
            <v>43381</v>
          </cell>
          <cell r="B202" t="str">
            <v>Monday</v>
          </cell>
        </row>
        <row r="203">
          <cell r="A203">
            <v>43382</v>
          </cell>
          <cell r="B203" t="str">
            <v>Tuesday</v>
          </cell>
        </row>
        <row r="204">
          <cell r="A204">
            <v>43383</v>
          </cell>
          <cell r="B204" t="str">
            <v>Wednesday</v>
          </cell>
        </row>
        <row r="205">
          <cell r="A205">
            <v>43384</v>
          </cell>
          <cell r="B205" t="str">
            <v>Thursday</v>
          </cell>
        </row>
        <row r="206">
          <cell r="A206">
            <v>43385</v>
          </cell>
          <cell r="B206" t="str">
            <v>Friday</v>
          </cell>
        </row>
        <row r="207">
          <cell r="A207">
            <v>43388</v>
          </cell>
          <cell r="B207" t="str">
            <v>Monday</v>
          </cell>
        </row>
        <row r="208">
          <cell r="A208">
            <v>43389</v>
          </cell>
          <cell r="B208" t="str">
            <v>Tuesday</v>
          </cell>
        </row>
        <row r="209">
          <cell r="A209">
            <v>43390</v>
          </cell>
          <cell r="B209" t="str">
            <v>Wednesday</v>
          </cell>
        </row>
        <row r="210">
          <cell r="A210">
            <v>43391</v>
          </cell>
          <cell r="B210" t="str">
            <v>Thursday</v>
          </cell>
        </row>
        <row r="211">
          <cell r="A211">
            <v>43392</v>
          </cell>
          <cell r="B211" t="str">
            <v>Friday</v>
          </cell>
        </row>
        <row r="212">
          <cell r="A212">
            <v>43395</v>
          </cell>
          <cell r="B212" t="str">
            <v>Monday</v>
          </cell>
        </row>
        <row r="213">
          <cell r="A213">
            <v>43396</v>
          </cell>
          <cell r="B213" t="str">
            <v>Tuesday</v>
          </cell>
        </row>
        <row r="214">
          <cell r="A214">
            <v>43397</v>
          </cell>
          <cell r="B214" t="str">
            <v>Wednesday</v>
          </cell>
        </row>
        <row r="215">
          <cell r="A215">
            <v>43398</v>
          </cell>
          <cell r="B215" t="str">
            <v>Thursday</v>
          </cell>
        </row>
        <row r="216">
          <cell r="A216">
            <v>43399</v>
          </cell>
          <cell r="B216" t="str">
            <v>Friday</v>
          </cell>
        </row>
        <row r="217">
          <cell r="A217">
            <v>43402</v>
          </cell>
          <cell r="B217" t="str">
            <v>Monday</v>
          </cell>
        </row>
        <row r="218">
          <cell r="A218">
            <v>43403</v>
          </cell>
          <cell r="B218" t="str">
            <v>Tuesday</v>
          </cell>
        </row>
        <row r="219">
          <cell r="A219">
            <v>43404</v>
          </cell>
          <cell r="B219" t="str">
            <v>Wednesday</v>
          </cell>
        </row>
        <row r="220">
          <cell r="A220">
            <v>43405</v>
          </cell>
          <cell r="B220" t="str">
            <v>Thursday</v>
          </cell>
        </row>
        <row r="221">
          <cell r="A221">
            <v>43406</v>
          </cell>
          <cell r="B221" t="str">
            <v>Friday</v>
          </cell>
        </row>
        <row r="222">
          <cell r="A222">
            <v>43409</v>
          </cell>
          <cell r="B222" t="str">
            <v>Monday</v>
          </cell>
        </row>
        <row r="223">
          <cell r="A223">
            <v>43410</v>
          </cell>
          <cell r="B223" t="str">
            <v>Tuesday</v>
          </cell>
        </row>
        <row r="224">
          <cell r="A224">
            <v>43411</v>
          </cell>
          <cell r="B224" t="str">
            <v>Wednesday</v>
          </cell>
        </row>
        <row r="225">
          <cell r="A225">
            <v>43412</v>
          </cell>
          <cell r="B225" t="str">
            <v>Thursday</v>
          </cell>
        </row>
        <row r="226">
          <cell r="A226">
            <v>43413</v>
          </cell>
          <cell r="B226" t="str">
            <v>Friday</v>
          </cell>
        </row>
        <row r="227">
          <cell r="A227">
            <v>43416</v>
          </cell>
          <cell r="B227" t="str">
            <v>Monday</v>
          </cell>
        </row>
        <row r="228">
          <cell r="A228">
            <v>43417</v>
          </cell>
          <cell r="B228" t="str">
            <v>Tuesday</v>
          </cell>
        </row>
        <row r="229">
          <cell r="A229">
            <v>43418</v>
          </cell>
          <cell r="B229" t="str">
            <v>Wednesday</v>
          </cell>
        </row>
        <row r="230">
          <cell r="A230">
            <v>43419</v>
          </cell>
          <cell r="B230" t="str">
            <v>Thursday</v>
          </cell>
        </row>
        <row r="231">
          <cell r="A231">
            <v>43420</v>
          </cell>
          <cell r="B231" t="str">
            <v>Friday</v>
          </cell>
        </row>
        <row r="232">
          <cell r="A232">
            <v>43423</v>
          </cell>
          <cell r="B232" t="str">
            <v>Monday</v>
          </cell>
        </row>
        <row r="233">
          <cell r="A233">
            <v>43424</v>
          </cell>
          <cell r="B233" t="str">
            <v>Tuesday</v>
          </cell>
        </row>
        <row r="234">
          <cell r="A234">
            <v>43425</v>
          </cell>
          <cell r="B234" t="str">
            <v>Wednesday</v>
          </cell>
        </row>
        <row r="235">
          <cell r="A235">
            <v>43426</v>
          </cell>
          <cell r="B235" t="str">
            <v>Thursday</v>
          </cell>
        </row>
        <row r="236">
          <cell r="A236">
            <v>43427</v>
          </cell>
          <cell r="B236" t="str">
            <v>Friday</v>
          </cell>
        </row>
        <row r="237">
          <cell r="A237">
            <v>43430</v>
          </cell>
          <cell r="B237" t="str">
            <v>Monday</v>
          </cell>
        </row>
        <row r="238">
          <cell r="A238">
            <v>43431</v>
          </cell>
          <cell r="B238" t="str">
            <v>Tuesday</v>
          </cell>
        </row>
        <row r="239">
          <cell r="A239">
            <v>43432</v>
          </cell>
          <cell r="B239" t="str">
            <v>Wednesday</v>
          </cell>
        </row>
        <row r="240">
          <cell r="A240">
            <v>43433</v>
          </cell>
          <cell r="B240" t="str">
            <v>Thursday</v>
          </cell>
        </row>
        <row r="241">
          <cell r="A241">
            <v>43434</v>
          </cell>
          <cell r="B241" t="str">
            <v>Friday</v>
          </cell>
        </row>
        <row r="242">
          <cell r="A242">
            <v>43437</v>
          </cell>
          <cell r="B242" t="str">
            <v>Monday</v>
          </cell>
        </row>
        <row r="243">
          <cell r="A243">
            <v>43438</v>
          </cell>
          <cell r="B243" t="str">
            <v>Tuesday</v>
          </cell>
        </row>
        <row r="244">
          <cell r="A244">
            <v>43439</v>
          </cell>
          <cell r="B244" t="str">
            <v>Wednesday</v>
          </cell>
        </row>
        <row r="245">
          <cell r="A245">
            <v>43440</v>
          </cell>
          <cell r="B245" t="str">
            <v>Thursday</v>
          </cell>
        </row>
        <row r="246">
          <cell r="A246">
            <v>43441</v>
          </cell>
          <cell r="B246" t="str">
            <v>Friday</v>
          </cell>
        </row>
        <row r="247">
          <cell r="A247">
            <v>43444</v>
          </cell>
          <cell r="B247" t="str">
            <v>Monday</v>
          </cell>
        </row>
        <row r="248">
          <cell r="A248">
            <v>43445</v>
          </cell>
          <cell r="B248" t="str">
            <v>Tuesday</v>
          </cell>
        </row>
        <row r="249">
          <cell r="A249">
            <v>43446</v>
          </cell>
          <cell r="B249" t="str">
            <v>Wednesday</v>
          </cell>
        </row>
        <row r="250">
          <cell r="A250">
            <v>43447</v>
          </cell>
          <cell r="B250" t="str">
            <v>Thursday</v>
          </cell>
        </row>
        <row r="251">
          <cell r="A251">
            <v>43448</v>
          </cell>
          <cell r="B251" t="str">
            <v>Friday</v>
          </cell>
        </row>
        <row r="252">
          <cell r="A252">
            <v>43451</v>
          </cell>
          <cell r="B252" t="str">
            <v>Monday</v>
          </cell>
          <cell r="C252" t="str">
            <v>Mark</v>
          </cell>
          <cell r="D252" t="str">
            <v>V.Mai</v>
          </cell>
          <cell r="E252" t="str">
            <v>Paree</v>
          </cell>
          <cell r="F252" t="str">
            <v>qq</v>
          </cell>
          <cell r="G252" t="str">
            <v>K.Yeoh</v>
          </cell>
          <cell r="I252" t="str">
            <v>J.Hunter</v>
          </cell>
          <cell r="J252" t="str">
            <v>qq</v>
          </cell>
          <cell r="K252" t="str">
            <v>Helen</v>
          </cell>
          <cell r="L252" t="str">
            <v>C.Vosk</v>
          </cell>
          <cell r="M252" t="str">
            <v>Renise</v>
          </cell>
          <cell r="N252" t="str">
            <v>Sandra</v>
          </cell>
          <cell r="O252" t="str">
            <v>Dalia</v>
          </cell>
        </row>
        <row r="253">
          <cell r="A253">
            <v>43452</v>
          </cell>
          <cell r="B253" t="str">
            <v>Tuesday</v>
          </cell>
          <cell r="C253" t="str">
            <v>Mark</v>
          </cell>
          <cell r="D253" t="str">
            <v>V.Mai</v>
          </cell>
          <cell r="E253" t="str">
            <v>Paree</v>
          </cell>
          <cell r="F253" t="str">
            <v>Michael</v>
          </cell>
          <cell r="G253" t="str">
            <v>K.Yeoh</v>
          </cell>
          <cell r="I253" t="str">
            <v>J.Hunter</v>
          </cell>
          <cell r="J253" t="str">
            <v>Vivienne</v>
          </cell>
          <cell r="K253" t="str">
            <v>Helen</v>
          </cell>
          <cell r="L253" t="str">
            <v>C.Vosk</v>
          </cell>
          <cell r="M253" t="str">
            <v>Renise</v>
          </cell>
          <cell r="N253" t="str">
            <v>Sandra</v>
          </cell>
          <cell r="O253" t="str">
            <v>Dalia</v>
          </cell>
        </row>
        <row r="254">
          <cell r="A254">
            <v>43453</v>
          </cell>
          <cell r="B254" t="str">
            <v>Wednesday</v>
          </cell>
          <cell r="C254" t="str">
            <v>Mark</v>
          </cell>
          <cell r="D254" t="str">
            <v>V.Mai</v>
          </cell>
          <cell r="E254" t="str">
            <v>Paree</v>
          </cell>
          <cell r="F254" t="str">
            <v>Michael</v>
          </cell>
          <cell r="G254" t="str">
            <v>K.Yeoh</v>
          </cell>
          <cell r="I254" t="str">
            <v>J.Hunter</v>
          </cell>
          <cell r="J254" t="str">
            <v>qq</v>
          </cell>
          <cell r="K254" t="str">
            <v>Monique</v>
          </cell>
          <cell r="L254" t="str">
            <v>C.Vosk</v>
          </cell>
          <cell r="M254" t="str">
            <v>Renise</v>
          </cell>
          <cell r="N254" t="str">
            <v>Sandra</v>
          </cell>
          <cell r="O254" t="str">
            <v>Dalia</v>
          </cell>
        </row>
        <row r="255">
          <cell r="A255">
            <v>43454</v>
          </cell>
          <cell r="B255" t="str">
            <v>Thursday</v>
          </cell>
          <cell r="C255" t="str">
            <v>Mark</v>
          </cell>
          <cell r="D255" t="str">
            <v>V.Shen</v>
          </cell>
          <cell r="E255" t="str">
            <v>Paree</v>
          </cell>
          <cell r="F255" t="str">
            <v>Michael</v>
          </cell>
          <cell r="G255" t="str">
            <v>K.Yeoh</v>
          </cell>
          <cell r="I255" t="str">
            <v>J.Hunter</v>
          </cell>
          <cell r="J255" t="str">
            <v>qq</v>
          </cell>
          <cell r="K255" t="str">
            <v>Helen</v>
          </cell>
          <cell r="L255" t="str">
            <v>C.Vosk</v>
          </cell>
          <cell r="M255" t="str">
            <v>Renise</v>
          </cell>
          <cell r="N255" t="str">
            <v>Sandra</v>
          </cell>
          <cell r="O255" t="str">
            <v>Dalia</v>
          </cell>
        </row>
        <row r="256">
          <cell r="A256">
            <v>43455</v>
          </cell>
          <cell r="B256" t="str">
            <v>Friday</v>
          </cell>
          <cell r="C256" t="str">
            <v>Mark</v>
          </cell>
          <cell r="D256" t="str">
            <v>V.Mai</v>
          </cell>
          <cell r="E256" t="str">
            <v>Paree &lt;11.30/Sneha&gt;11.30</v>
          </cell>
          <cell r="F256" t="str">
            <v>MichaelL</v>
          </cell>
          <cell r="G256" t="str">
            <v>K.Yeoh</v>
          </cell>
          <cell r="I256" t="str">
            <v>J.Hunter</v>
          </cell>
          <cell r="J256" t="str">
            <v>qq</v>
          </cell>
          <cell r="K256" t="str">
            <v>Helen</v>
          </cell>
          <cell r="L256" t="str">
            <v>C.Vosk</v>
          </cell>
          <cell r="M256" t="str">
            <v>Renise</v>
          </cell>
          <cell r="N256" t="str">
            <v>Sandra</v>
          </cell>
          <cell r="O256" t="str">
            <v>Dalia</v>
          </cell>
        </row>
        <row r="257">
          <cell r="A257">
            <v>43458</v>
          </cell>
          <cell r="B257" t="str">
            <v>Monday</v>
          </cell>
          <cell r="C257" t="str">
            <v>Mark</v>
          </cell>
          <cell r="D257" t="str">
            <v>V.Mai</v>
          </cell>
          <cell r="E257" t="str">
            <v>V.Shen</v>
          </cell>
          <cell r="F257" t="str">
            <v>MichaelL</v>
          </cell>
          <cell r="G257" t="str">
            <v>qq</v>
          </cell>
          <cell r="I257" t="str">
            <v>J.Hunter</v>
          </cell>
          <cell r="J257" t="str">
            <v>qq</v>
          </cell>
          <cell r="K257" t="str">
            <v>Helen</v>
          </cell>
          <cell r="L257" t="str">
            <v>C.Vosk</v>
          </cell>
          <cell r="M257" t="str">
            <v>Renise</v>
          </cell>
          <cell r="N257" t="str">
            <v>Sandra</v>
          </cell>
          <cell r="O257" t="str">
            <v>Dalia</v>
          </cell>
        </row>
        <row r="258">
          <cell r="A258">
            <v>43459</v>
          </cell>
          <cell r="B258" t="str">
            <v>Tuesday</v>
          </cell>
          <cell r="C258" t="str">
            <v>PUBLIC HOLIDAY</v>
          </cell>
          <cell r="D258" t="str">
            <v>PUBLIC HOLIDAY</v>
          </cell>
          <cell r="E258" t="str">
            <v>PUBLIC HOLIDAY</v>
          </cell>
          <cell r="F258" t="str">
            <v>PUBLIC HOLIDAY</v>
          </cell>
          <cell r="G258" t="str">
            <v>PUBLIC HOLIDAY</v>
          </cell>
          <cell r="H258" t="str">
            <v>PUBLIC HOLIDAY</v>
          </cell>
          <cell r="I258" t="str">
            <v>PUBLIC HOLIDAY</v>
          </cell>
          <cell r="J258" t="str">
            <v>PUBLIC HOLIDAY</v>
          </cell>
          <cell r="K258" t="str">
            <v>PUBLIC HOLIDAY</v>
          </cell>
          <cell r="L258" t="str">
            <v>PUBLIC HOLIDAY</v>
          </cell>
          <cell r="M258" t="str">
            <v>PUBLIC HOLIDAY</v>
          </cell>
          <cell r="N258" t="str">
            <v>PUBLIC HOLIDAY</v>
          </cell>
          <cell r="O258" t="str">
            <v>PUBLIC HOLIDAY</v>
          </cell>
          <cell r="P258" t="str">
            <v>PUBLIC HOLIDAY</v>
          </cell>
          <cell r="Q258" t="str">
            <v>PUBLIC HOLIDAY</v>
          </cell>
          <cell r="R258" t="str">
            <v>PUBLIC HOLIDAY</v>
          </cell>
          <cell r="S258" t="str">
            <v>PUBLIC HOLIDAY</v>
          </cell>
          <cell r="T258" t="str">
            <v>PUBLIC HOLIDAY</v>
          </cell>
        </row>
        <row r="259">
          <cell r="A259">
            <v>43460</v>
          </cell>
          <cell r="B259" t="str">
            <v>Wednesday</v>
          </cell>
          <cell r="C259" t="str">
            <v>PUBLIC HOLIDAY</v>
          </cell>
          <cell r="D259" t="str">
            <v>PUBLIC HOLIDAY</v>
          </cell>
          <cell r="E259" t="str">
            <v>PUBLIC HOLIDAY</v>
          </cell>
          <cell r="F259" t="str">
            <v>PUBLIC HOLIDAY</v>
          </cell>
          <cell r="G259" t="str">
            <v>PUBLIC HOLIDAY</v>
          </cell>
          <cell r="H259" t="str">
            <v>PUBLIC HOLIDAY</v>
          </cell>
          <cell r="I259" t="str">
            <v>PUBLIC HOLIDAY</v>
          </cell>
          <cell r="J259" t="str">
            <v>PUBLIC HOLIDAY</v>
          </cell>
          <cell r="K259" t="str">
            <v>PUBLIC HOLIDAY</v>
          </cell>
          <cell r="L259" t="str">
            <v>PUBLIC HOLIDAY</v>
          </cell>
          <cell r="M259" t="str">
            <v>PUBLIC HOLIDAY</v>
          </cell>
          <cell r="N259" t="str">
            <v>PUBLIC HOLIDAY</v>
          </cell>
          <cell r="O259" t="str">
            <v>PUBLIC HOLIDAY</v>
          </cell>
          <cell r="P259" t="str">
            <v>PUBLIC HOLIDAY</v>
          </cell>
          <cell r="Q259" t="str">
            <v>PUBLIC HOLIDAY</v>
          </cell>
          <cell r="R259" t="str">
            <v>PUBLIC HOLIDAY</v>
          </cell>
          <cell r="S259" t="str">
            <v>PUBLIC HOLIDAY</v>
          </cell>
          <cell r="T259" t="str">
            <v>PUBLIC HOLIDAY</v>
          </cell>
        </row>
        <row r="260">
          <cell r="A260">
            <v>43461</v>
          </cell>
          <cell r="B260" t="str">
            <v>Thursday</v>
          </cell>
          <cell r="C260" t="str">
            <v>Mark</v>
          </cell>
          <cell r="D260" t="str">
            <v>V.Mai</v>
          </cell>
          <cell r="E260" t="str">
            <v>closed</v>
          </cell>
          <cell r="F260" t="str">
            <v>MichaelL</v>
          </cell>
          <cell r="G260" t="str">
            <v>qq</v>
          </cell>
          <cell r="I260" t="str">
            <v>J.Hunter</v>
          </cell>
          <cell r="J260" t="str">
            <v>qq</v>
          </cell>
          <cell r="K260" t="str">
            <v>Helen</v>
          </cell>
          <cell r="L260" t="str">
            <v>C.Vosk</v>
          </cell>
          <cell r="M260" t="str">
            <v>Renise</v>
          </cell>
          <cell r="N260" t="str">
            <v>Sandra</v>
          </cell>
          <cell r="O260" t="str">
            <v>Dalia</v>
          </cell>
        </row>
        <row r="261">
          <cell r="A261">
            <v>43462</v>
          </cell>
          <cell r="B261" t="str">
            <v>Friday</v>
          </cell>
          <cell r="C261" t="str">
            <v>Mark</v>
          </cell>
          <cell r="D261" t="str">
            <v>V.Mai</v>
          </cell>
          <cell r="E261" t="str">
            <v>closed</v>
          </cell>
          <cell r="F261" t="str">
            <v>MichaelL</v>
          </cell>
          <cell r="G261" t="str">
            <v>qq</v>
          </cell>
          <cell r="I261" t="str">
            <v>J.Hunter</v>
          </cell>
          <cell r="J261" t="str">
            <v>qq</v>
          </cell>
          <cell r="K261" t="str">
            <v>Helen</v>
          </cell>
          <cell r="L261" t="str">
            <v>C.Vosk</v>
          </cell>
          <cell r="M261" t="str">
            <v>Renise</v>
          </cell>
          <cell r="N261" t="str">
            <v>Sandra</v>
          </cell>
          <cell r="O261" t="str">
            <v>Dalia</v>
          </cell>
        </row>
        <row r="262">
          <cell r="A262">
            <v>43465</v>
          </cell>
          <cell r="B262" t="str">
            <v>Monday</v>
          </cell>
          <cell r="C262" t="str">
            <v>Mark</v>
          </cell>
          <cell r="D262" t="str">
            <v>J.Yang</v>
          </cell>
          <cell r="E262" t="str">
            <v>closed</v>
          </cell>
          <cell r="F262" t="str">
            <v>MichaelL</v>
          </cell>
          <cell r="G262" t="str">
            <v>qq</v>
          </cell>
          <cell r="I262" t="str">
            <v>J.Hunter</v>
          </cell>
          <cell r="J262" t="str">
            <v>qq</v>
          </cell>
          <cell r="K262" t="str">
            <v>Helen</v>
          </cell>
          <cell r="L262" t="str">
            <v>C.Vosk</v>
          </cell>
          <cell r="M262" t="str">
            <v>Renise</v>
          </cell>
          <cell r="N262" t="str">
            <v>Sandra</v>
          </cell>
          <cell r="O262" t="str">
            <v>Dalia</v>
          </cell>
        </row>
        <row r="265">
          <cell r="B265" t="str">
            <v>Rules:</v>
          </cell>
        </row>
        <row r="266">
          <cell r="B266" t="str">
            <v>1. Type [qq] if: cell is intended to be left empty (e.g. no staff member required for a particular position on a particuar day)</v>
          </cell>
        </row>
        <row r="267">
          <cell r="B267" t="str">
            <v>2. Type [blank] if: staff member is needed but no one is avaliable from the team (e.g. staff member needed to fill a particular position on a particular day)</v>
          </cell>
        </row>
        <row r="268">
          <cell r="B268" t="str">
            <v>3. Type [public holiday]: in all cells on public holidays</v>
          </cell>
        </row>
        <row r="269">
          <cell r="B269" t="str">
            <v>4. Type [*]: to tag team leader</v>
          </cell>
        </row>
        <row r="270">
          <cell r="B270" t="str">
            <v>5. Type [c/o]: to tag clinical orientation in a particular role</v>
          </cell>
        </row>
        <row r="271">
          <cell r="B271" t="str">
            <v>6. When the 'Cover' person OR the 'Pharmacy Rotation' person is rostered to a position outside of the team, change their status to 'qq' in the respective 'Cover' or 'Pharmacy Rotation' cell</v>
          </cell>
        </row>
        <row r="272">
          <cell r="B272" t="str">
            <v>7. If a purple column is not needed: Do not delete the column, just leave the cells empty (these columns can be hidden if needed)</v>
          </cell>
        </row>
        <row r="273">
          <cell r="B273" t="str">
            <v>8. The data from this spreadsheet automatically feeds into the 'Calendar' and the 'Leave Roster'</v>
          </cell>
        </row>
        <row r="274">
          <cell r="B274" t="str">
            <v>9. The data from this spreadsheet also automatically feeds into the overall pharmacy roster (Sue Sturm roster)</v>
          </cell>
        </row>
        <row r="275">
          <cell r="B275" t="str">
            <v>10. The data from this spreadsheet also automatically feeds into the overall cover/spares roster (Sue Sturm roster)</v>
          </cell>
        </row>
      </sheetData>
      <sheetData sheetId="1">
        <row r="1">
          <cell r="F1" t="str">
            <v>DAILY ROSTER</v>
          </cell>
        </row>
        <row r="2">
          <cell r="C2">
            <v>2017</v>
          </cell>
          <cell r="D2" t="str">
            <v>January</v>
          </cell>
          <cell r="F2" t="e">
            <v>#REF!</v>
          </cell>
        </row>
        <row r="3">
          <cell r="C3" t="str">
            <v>MONDAY</v>
          </cell>
          <cell r="D3" t="str">
            <v>TUESDAY</v>
          </cell>
          <cell r="E3" t="str">
            <v>WEDNESDAY</v>
          </cell>
          <cell r="F3" t="str">
            <v>THURSDAY</v>
          </cell>
          <cell r="G3" t="str">
            <v>FRIDAY</v>
          </cell>
          <cell r="H3" t="str">
            <v>SATURDAY</v>
          </cell>
          <cell r="I3" t="str">
            <v>SUNDAY</v>
          </cell>
        </row>
        <row r="4">
          <cell r="C4">
            <v>42730</v>
          </cell>
          <cell r="D4">
            <v>42731</v>
          </cell>
          <cell r="E4">
            <v>42732</v>
          </cell>
          <cell r="F4">
            <v>42733</v>
          </cell>
          <cell r="G4">
            <v>42734</v>
          </cell>
          <cell r="H4">
            <v>42735</v>
          </cell>
          <cell r="I4">
            <v>42736</v>
          </cell>
        </row>
        <row r="5">
          <cell r="A5" t="str">
            <v>31 NORTH</v>
          </cell>
          <cell r="C5" t="e">
            <v>#N/A</v>
          </cell>
          <cell r="D5" t="e">
            <v>#N/A</v>
          </cell>
          <cell r="E5" t="e">
            <v>#N/A</v>
          </cell>
          <cell r="F5" t="e">
            <v>#N/A</v>
          </cell>
          <cell r="G5" t="e">
            <v>#N/A</v>
          </cell>
        </row>
        <row r="6">
          <cell r="A6" t="str">
            <v>31 SOUTH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</row>
        <row r="7">
          <cell r="A7" t="str">
            <v>51 NORTH &amp; SOUTH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</row>
        <row r="8">
          <cell r="A8" t="str">
            <v>BAU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</row>
        <row r="9">
          <cell r="A9" t="str">
            <v>BAU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</row>
        <row r="10">
          <cell r="A10" t="str">
            <v>BAU/PBS training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</row>
        <row r="11">
          <cell r="A11" t="str">
            <v>e-PRESCRIBING LEAD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</row>
        <row r="12">
          <cell r="A12" t="str">
            <v>SIR JOHN MONASH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</row>
        <row r="13">
          <cell r="A13" t="str">
            <v>MHTRP MANAGER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</row>
        <row r="14">
          <cell r="A14" t="str">
            <v>MHTRP</v>
          </cell>
          <cell r="C14" t="e">
            <v>#N/A</v>
          </cell>
          <cell r="D14" t="e">
            <v>#N/A</v>
          </cell>
          <cell r="E14" t="e">
            <v>#N/A</v>
          </cell>
          <cell r="F14" t="e">
            <v>#N/A</v>
          </cell>
          <cell r="G14" t="e">
            <v>#N/A</v>
          </cell>
        </row>
        <row r="15">
          <cell r="A15" t="str">
            <v>MHTRP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</row>
        <row r="16">
          <cell r="A16" t="str">
            <v>MHTRP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</row>
        <row r="17">
          <cell r="A17" t="str">
            <v>MHTRP TECH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</row>
        <row r="18">
          <cell r="A18" t="str">
            <v>MHTP training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</row>
        <row r="19">
          <cell r="A19" t="str">
            <v>[PHARMACY ROLE]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</row>
        <row r="20">
          <cell r="A20" t="str">
            <v>[PHARMACY ROLE]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</row>
        <row r="21">
          <cell r="A21" t="str">
            <v>[PHARMACY ROLE]</v>
          </cell>
          <cell r="C21" t="e">
            <v>#N/A</v>
          </cell>
          <cell r="D21" t="e">
            <v>#N/A</v>
          </cell>
          <cell r="E21" t="e">
            <v>#N/A</v>
          </cell>
          <cell r="F21" t="e">
            <v>#N/A</v>
          </cell>
          <cell r="G21" t="e">
            <v>#N/A</v>
          </cell>
        </row>
        <row r="22">
          <cell r="A22" t="str">
            <v>[PHARMACY ROLE]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</row>
        <row r="23">
          <cell r="C23">
            <v>42737</v>
          </cell>
          <cell r="D23">
            <v>42738</v>
          </cell>
          <cell r="E23">
            <v>42739</v>
          </cell>
          <cell r="F23">
            <v>42740</v>
          </cell>
          <cell r="G23">
            <v>42741</v>
          </cell>
          <cell r="H23">
            <v>42742</v>
          </cell>
          <cell r="I23">
            <v>42743</v>
          </cell>
        </row>
        <row r="24">
          <cell r="A24" t="str">
            <v>31 NORTH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</row>
        <row r="25">
          <cell r="A25" t="str">
            <v>31 SOUTH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</row>
        <row r="26">
          <cell r="A26" t="str">
            <v>51 NORTH &amp; SOUTH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</row>
        <row r="27">
          <cell r="A27" t="str">
            <v>BAU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</row>
        <row r="28">
          <cell r="A28" t="str">
            <v>BAU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</row>
        <row r="29">
          <cell r="A29" t="str">
            <v>BAU/PBS training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</row>
        <row r="30">
          <cell r="A30" t="str">
            <v>e-PRESCRIBING LEAD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</row>
        <row r="31">
          <cell r="A31" t="str">
            <v>SIR JOHN MONASH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</row>
        <row r="32">
          <cell r="A32" t="str">
            <v>MHTRP MANAGER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</row>
        <row r="33">
          <cell r="A33" t="str">
            <v>MHTRP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</row>
        <row r="34">
          <cell r="A34" t="str">
            <v>MHTRP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</row>
        <row r="35">
          <cell r="A35" t="str">
            <v>MHTRP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</row>
        <row r="36">
          <cell r="A36" t="str">
            <v>MHTRP TECH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</row>
        <row r="37">
          <cell r="A37" t="str">
            <v>MHTP training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</row>
        <row r="38">
          <cell r="A38" t="str">
            <v>[PHARMACY ROLE]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</row>
        <row r="39">
          <cell r="A39" t="str">
            <v>[PHARMACY ROLE]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</row>
        <row r="40">
          <cell r="A40" t="str">
            <v>[PHARMACY ROLE]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</row>
        <row r="41">
          <cell r="A41" t="str">
            <v>[PHARMACY ROLE]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</row>
        <row r="42">
          <cell r="C42">
            <v>42744</v>
          </cell>
          <cell r="D42">
            <v>42745</v>
          </cell>
          <cell r="E42">
            <v>42746</v>
          </cell>
          <cell r="F42">
            <v>42747</v>
          </cell>
          <cell r="G42">
            <v>42748</v>
          </cell>
          <cell r="H42">
            <v>42749</v>
          </cell>
          <cell r="I42">
            <v>42750</v>
          </cell>
        </row>
        <row r="43">
          <cell r="A43" t="str">
            <v>31 NORTH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</row>
        <row r="44">
          <cell r="A44" t="str">
            <v>31 SOUTH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</row>
        <row r="45">
          <cell r="A45" t="str">
            <v>51 NORTH &amp; SOUTH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</row>
        <row r="46">
          <cell r="A46" t="str">
            <v>BAU</v>
          </cell>
          <cell r="C46" t="e">
            <v>#N/A</v>
          </cell>
          <cell r="D46" t="e">
            <v>#N/A</v>
          </cell>
          <cell r="E46" t="e">
            <v>#N/A</v>
          </cell>
          <cell r="F46" t="e">
            <v>#N/A</v>
          </cell>
          <cell r="G46" t="e">
            <v>#N/A</v>
          </cell>
        </row>
        <row r="47">
          <cell r="A47" t="str">
            <v>BAU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</row>
        <row r="48">
          <cell r="A48" t="str">
            <v>BAU/PBS training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</row>
        <row r="49">
          <cell r="A49" t="str">
            <v>e-PRESCRIBING LEAD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</row>
        <row r="50">
          <cell r="A50" t="str">
            <v>SIR JOHN MONASH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</row>
        <row r="51">
          <cell r="A51" t="str">
            <v>MHTRP MANAGER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</row>
        <row r="52">
          <cell r="A52" t="str">
            <v>MHTRP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</row>
        <row r="53">
          <cell r="A53" t="str">
            <v>MHTRP</v>
          </cell>
          <cell r="C53" t="e">
            <v>#N/A</v>
          </cell>
          <cell r="D53" t="e">
            <v>#N/A</v>
          </cell>
          <cell r="E53" t="e">
            <v>#N/A</v>
          </cell>
          <cell r="F53" t="e">
            <v>#N/A</v>
          </cell>
          <cell r="G53" t="e">
            <v>#N/A</v>
          </cell>
        </row>
        <row r="54">
          <cell r="A54" t="str">
            <v>MHTRP</v>
          </cell>
          <cell r="C54" t="e">
            <v>#N/A</v>
          </cell>
          <cell r="D54" t="e">
            <v>#N/A</v>
          </cell>
          <cell r="E54" t="e">
            <v>#N/A</v>
          </cell>
          <cell r="F54" t="e">
            <v>#N/A</v>
          </cell>
          <cell r="G54" t="e">
            <v>#N/A</v>
          </cell>
        </row>
        <row r="55">
          <cell r="A55" t="str">
            <v>MHTRP TECH</v>
          </cell>
          <cell r="C55" t="e">
            <v>#N/A</v>
          </cell>
          <cell r="D55" t="e">
            <v>#N/A</v>
          </cell>
          <cell r="E55" t="e">
            <v>#N/A</v>
          </cell>
          <cell r="F55" t="e">
            <v>#N/A</v>
          </cell>
          <cell r="G55" t="e">
            <v>#N/A</v>
          </cell>
        </row>
        <row r="56">
          <cell r="A56" t="str">
            <v>MHTP training</v>
          </cell>
          <cell r="C56" t="e">
            <v>#N/A</v>
          </cell>
          <cell r="D56" t="e">
            <v>#N/A</v>
          </cell>
          <cell r="E56" t="e">
            <v>#N/A</v>
          </cell>
          <cell r="F56" t="e">
            <v>#N/A</v>
          </cell>
          <cell r="G56" t="e">
            <v>#N/A</v>
          </cell>
        </row>
        <row r="57">
          <cell r="A57" t="str">
            <v>[PHARMACY ROLE]</v>
          </cell>
          <cell r="C57" t="e">
            <v>#N/A</v>
          </cell>
          <cell r="D57" t="e">
            <v>#N/A</v>
          </cell>
          <cell r="E57" t="e">
            <v>#N/A</v>
          </cell>
          <cell r="F57" t="e">
            <v>#N/A</v>
          </cell>
          <cell r="G57" t="e">
            <v>#N/A</v>
          </cell>
        </row>
        <row r="58">
          <cell r="A58" t="str">
            <v>[PHARMACY ROLE]</v>
          </cell>
          <cell r="C58" t="e">
            <v>#N/A</v>
          </cell>
          <cell r="D58" t="e">
            <v>#N/A</v>
          </cell>
          <cell r="E58" t="e">
            <v>#N/A</v>
          </cell>
          <cell r="F58" t="e">
            <v>#N/A</v>
          </cell>
          <cell r="G58" t="e">
            <v>#N/A</v>
          </cell>
        </row>
        <row r="59">
          <cell r="A59" t="str">
            <v>[PHARMACY ROLE]</v>
          </cell>
          <cell r="C59" t="e">
            <v>#N/A</v>
          </cell>
          <cell r="D59" t="e">
            <v>#N/A</v>
          </cell>
          <cell r="E59" t="e">
            <v>#N/A</v>
          </cell>
          <cell r="F59" t="e">
            <v>#N/A</v>
          </cell>
          <cell r="G59" t="e">
            <v>#N/A</v>
          </cell>
        </row>
        <row r="60">
          <cell r="A60" t="str">
            <v>[PHARMACY ROLE]</v>
          </cell>
          <cell r="C60" t="e">
            <v>#N/A</v>
          </cell>
          <cell r="D60" t="e">
            <v>#N/A</v>
          </cell>
          <cell r="E60" t="e">
            <v>#N/A</v>
          </cell>
          <cell r="F60" t="e">
            <v>#N/A</v>
          </cell>
          <cell r="G60" t="e">
            <v>#N/A</v>
          </cell>
        </row>
        <row r="61">
          <cell r="C61">
            <v>42751</v>
          </cell>
          <cell r="D61">
            <v>42752</v>
          </cell>
          <cell r="E61">
            <v>42753</v>
          </cell>
          <cell r="F61">
            <v>42754</v>
          </cell>
          <cell r="G61">
            <v>42755</v>
          </cell>
          <cell r="H61">
            <v>42756</v>
          </cell>
          <cell r="I61">
            <v>42757</v>
          </cell>
        </row>
        <row r="62">
          <cell r="A62" t="str">
            <v>31 NORTH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</row>
        <row r="63">
          <cell r="A63" t="str">
            <v>31 SOUTH</v>
          </cell>
          <cell r="C63" t="e">
            <v>#N/A</v>
          </cell>
          <cell r="D63" t="e">
            <v>#N/A</v>
          </cell>
          <cell r="E63" t="e">
            <v>#N/A</v>
          </cell>
          <cell r="F63" t="e">
            <v>#N/A</v>
          </cell>
          <cell r="G63" t="e">
            <v>#N/A</v>
          </cell>
        </row>
        <row r="64">
          <cell r="A64" t="str">
            <v>51 NORTH &amp; SOUTH</v>
          </cell>
          <cell r="C64" t="e">
            <v>#N/A</v>
          </cell>
          <cell r="D64" t="e">
            <v>#N/A</v>
          </cell>
          <cell r="E64" t="e">
            <v>#N/A</v>
          </cell>
          <cell r="F64" t="e">
            <v>#N/A</v>
          </cell>
          <cell r="G64" t="e">
            <v>#N/A</v>
          </cell>
        </row>
        <row r="65">
          <cell r="A65" t="str">
            <v>BAU</v>
          </cell>
          <cell r="C65" t="e">
            <v>#N/A</v>
          </cell>
          <cell r="D65" t="e">
            <v>#N/A</v>
          </cell>
          <cell r="E65" t="e">
            <v>#N/A</v>
          </cell>
          <cell r="F65" t="e">
            <v>#N/A</v>
          </cell>
          <cell r="G65" t="e">
            <v>#N/A</v>
          </cell>
        </row>
        <row r="66">
          <cell r="A66" t="str">
            <v>BAU</v>
          </cell>
          <cell r="C66" t="e">
            <v>#N/A</v>
          </cell>
          <cell r="D66" t="e">
            <v>#N/A</v>
          </cell>
          <cell r="E66" t="e">
            <v>#N/A</v>
          </cell>
          <cell r="F66" t="e">
            <v>#N/A</v>
          </cell>
          <cell r="G66" t="e">
            <v>#N/A</v>
          </cell>
        </row>
        <row r="67">
          <cell r="A67" t="str">
            <v>BAU/PBS training</v>
          </cell>
          <cell r="C67" t="e">
            <v>#N/A</v>
          </cell>
          <cell r="D67" t="e">
            <v>#N/A</v>
          </cell>
          <cell r="E67" t="e">
            <v>#N/A</v>
          </cell>
          <cell r="F67" t="e">
            <v>#N/A</v>
          </cell>
          <cell r="G67" t="e">
            <v>#N/A</v>
          </cell>
        </row>
        <row r="68">
          <cell r="A68" t="str">
            <v>e-PRESCRIBING LEAD</v>
          </cell>
          <cell r="C68" t="e">
            <v>#N/A</v>
          </cell>
          <cell r="D68" t="e">
            <v>#N/A</v>
          </cell>
          <cell r="E68" t="e">
            <v>#N/A</v>
          </cell>
          <cell r="F68" t="e">
            <v>#N/A</v>
          </cell>
          <cell r="G68" t="e">
            <v>#N/A</v>
          </cell>
        </row>
        <row r="69">
          <cell r="A69" t="str">
            <v>SIR JOHN MONASH</v>
          </cell>
          <cell r="C69" t="e">
            <v>#N/A</v>
          </cell>
          <cell r="D69" t="e">
            <v>#N/A</v>
          </cell>
          <cell r="E69" t="e">
            <v>#N/A</v>
          </cell>
          <cell r="F69" t="e">
            <v>#N/A</v>
          </cell>
          <cell r="G69" t="e">
            <v>#N/A</v>
          </cell>
        </row>
        <row r="70">
          <cell r="A70" t="str">
            <v>MHTRP MANAGER</v>
          </cell>
          <cell r="C70" t="e">
            <v>#N/A</v>
          </cell>
          <cell r="D70" t="e">
            <v>#N/A</v>
          </cell>
          <cell r="E70" t="e">
            <v>#N/A</v>
          </cell>
          <cell r="F70" t="e">
            <v>#N/A</v>
          </cell>
          <cell r="G70" t="e">
            <v>#N/A</v>
          </cell>
        </row>
        <row r="71">
          <cell r="A71" t="str">
            <v>MHTRP</v>
          </cell>
          <cell r="C71" t="e">
            <v>#N/A</v>
          </cell>
          <cell r="D71" t="e">
            <v>#N/A</v>
          </cell>
          <cell r="E71" t="e">
            <v>#N/A</v>
          </cell>
          <cell r="F71" t="e">
            <v>#N/A</v>
          </cell>
          <cell r="G71" t="e">
            <v>#N/A</v>
          </cell>
        </row>
        <row r="72">
          <cell r="A72" t="str">
            <v>MHTRP</v>
          </cell>
          <cell r="C72" t="e">
            <v>#N/A</v>
          </cell>
          <cell r="D72" t="e">
            <v>#N/A</v>
          </cell>
          <cell r="E72" t="e">
            <v>#N/A</v>
          </cell>
          <cell r="F72" t="e">
            <v>#N/A</v>
          </cell>
          <cell r="G72" t="e">
            <v>#N/A</v>
          </cell>
        </row>
        <row r="73">
          <cell r="A73" t="str">
            <v>MHTRP</v>
          </cell>
          <cell r="C73" t="e">
            <v>#N/A</v>
          </cell>
          <cell r="D73" t="e">
            <v>#N/A</v>
          </cell>
          <cell r="E73" t="e">
            <v>#N/A</v>
          </cell>
          <cell r="F73" t="e">
            <v>#N/A</v>
          </cell>
          <cell r="G73" t="e">
            <v>#N/A</v>
          </cell>
        </row>
        <row r="74">
          <cell r="A74" t="str">
            <v>MHTRP TECH</v>
          </cell>
          <cell r="C74" t="e">
            <v>#N/A</v>
          </cell>
          <cell r="D74" t="e">
            <v>#N/A</v>
          </cell>
          <cell r="E74" t="e">
            <v>#N/A</v>
          </cell>
          <cell r="F74" t="e">
            <v>#N/A</v>
          </cell>
          <cell r="G74" t="e">
            <v>#N/A</v>
          </cell>
        </row>
        <row r="75">
          <cell r="A75" t="str">
            <v>MHTP training</v>
          </cell>
          <cell r="C75" t="e">
            <v>#N/A</v>
          </cell>
          <cell r="D75" t="e">
            <v>#N/A</v>
          </cell>
          <cell r="E75" t="e">
            <v>#N/A</v>
          </cell>
          <cell r="F75" t="e">
            <v>#N/A</v>
          </cell>
          <cell r="G75" t="e">
            <v>#N/A</v>
          </cell>
        </row>
        <row r="76">
          <cell r="A76" t="str">
            <v>[PHARMACY ROLE]</v>
          </cell>
          <cell r="C76" t="e">
            <v>#N/A</v>
          </cell>
          <cell r="D76" t="e">
            <v>#N/A</v>
          </cell>
          <cell r="E76" t="e">
            <v>#N/A</v>
          </cell>
          <cell r="F76" t="e">
            <v>#N/A</v>
          </cell>
          <cell r="G76" t="e">
            <v>#N/A</v>
          </cell>
        </row>
        <row r="77">
          <cell r="A77" t="str">
            <v>[PHARMACY ROLE]</v>
          </cell>
          <cell r="C77" t="e">
            <v>#N/A</v>
          </cell>
          <cell r="D77" t="e">
            <v>#N/A</v>
          </cell>
          <cell r="E77" t="e">
            <v>#N/A</v>
          </cell>
          <cell r="F77" t="e">
            <v>#N/A</v>
          </cell>
          <cell r="G77" t="e">
            <v>#N/A</v>
          </cell>
        </row>
        <row r="78">
          <cell r="A78" t="str">
            <v>[PHARMACY ROLE]</v>
          </cell>
          <cell r="C78" t="e">
            <v>#N/A</v>
          </cell>
          <cell r="D78" t="e">
            <v>#N/A</v>
          </cell>
          <cell r="E78" t="e">
            <v>#N/A</v>
          </cell>
          <cell r="F78" t="e">
            <v>#N/A</v>
          </cell>
          <cell r="G78" t="e">
            <v>#N/A</v>
          </cell>
        </row>
        <row r="79">
          <cell r="A79" t="str">
            <v>[PHARMACY ROLE]</v>
          </cell>
          <cell r="C79" t="e">
            <v>#N/A</v>
          </cell>
          <cell r="D79" t="e">
            <v>#N/A</v>
          </cell>
          <cell r="E79" t="e">
            <v>#N/A</v>
          </cell>
          <cell r="F79" t="e">
            <v>#N/A</v>
          </cell>
          <cell r="G79" t="e">
            <v>#N/A</v>
          </cell>
        </row>
        <row r="80">
          <cell r="C80">
            <v>42758</v>
          </cell>
          <cell r="D80">
            <v>42759</v>
          </cell>
          <cell r="E80">
            <v>42760</v>
          </cell>
          <cell r="F80">
            <v>42761</v>
          </cell>
          <cell r="G80">
            <v>42762</v>
          </cell>
          <cell r="H80">
            <v>42763</v>
          </cell>
          <cell r="I80">
            <v>42764</v>
          </cell>
        </row>
        <row r="81">
          <cell r="A81" t="str">
            <v>31 NORTH</v>
          </cell>
          <cell r="C81" t="e">
            <v>#N/A</v>
          </cell>
          <cell r="D81" t="e">
            <v>#N/A</v>
          </cell>
          <cell r="E81" t="e">
            <v>#N/A</v>
          </cell>
          <cell r="F81" t="e">
            <v>#N/A</v>
          </cell>
          <cell r="G81" t="e">
            <v>#N/A</v>
          </cell>
        </row>
        <row r="82">
          <cell r="A82" t="str">
            <v>31 SOUTH</v>
          </cell>
          <cell r="C82" t="e">
            <v>#N/A</v>
          </cell>
          <cell r="D82" t="e">
            <v>#N/A</v>
          </cell>
          <cell r="E82" t="e">
            <v>#N/A</v>
          </cell>
          <cell r="F82" t="e">
            <v>#N/A</v>
          </cell>
          <cell r="G82" t="e">
            <v>#N/A</v>
          </cell>
        </row>
        <row r="83">
          <cell r="A83" t="str">
            <v>51 NORTH &amp; SOUTH</v>
          </cell>
          <cell r="C83" t="e">
            <v>#N/A</v>
          </cell>
          <cell r="D83" t="e">
            <v>#N/A</v>
          </cell>
          <cell r="E83" t="e">
            <v>#N/A</v>
          </cell>
          <cell r="F83" t="e">
            <v>#N/A</v>
          </cell>
          <cell r="G83" t="e">
            <v>#N/A</v>
          </cell>
        </row>
        <row r="84">
          <cell r="A84" t="str">
            <v>BAU</v>
          </cell>
          <cell r="C84" t="e">
            <v>#N/A</v>
          </cell>
          <cell r="D84" t="e">
            <v>#N/A</v>
          </cell>
          <cell r="E84" t="e">
            <v>#N/A</v>
          </cell>
          <cell r="F84" t="e">
            <v>#N/A</v>
          </cell>
          <cell r="G84" t="e">
            <v>#N/A</v>
          </cell>
        </row>
        <row r="85">
          <cell r="A85" t="str">
            <v>BAU</v>
          </cell>
          <cell r="C85" t="e">
            <v>#N/A</v>
          </cell>
          <cell r="D85" t="e">
            <v>#N/A</v>
          </cell>
          <cell r="E85" t="e">
            <v>#N/A</v>
          </cell>
          <cell r="F85" t="e">
            <v>#N/A</v>
          </cell>
          <cell r="G85" t="e">
            <v>#N/A</v>
          </cell>
        </row>
        <row r="86">
          <cell r="A86" t="str">
            <v>BAU/PBS training</v>
          </cell>
          <cell r="C86" t="e">
            <v>#N/A</v>
          </cell>
          <cell r="D86" t="e">
            <v>#N/A</v>
          </cell>
          <cell r="E86" t="e">
            <v>#N/A</v>
          </cell>
          <cell r="F86" t="e">
            <v>#N/A</v>
          </cell>
          <cell r="G86" t="e">
            <v>#N/A</v>
          </cell>
        </row>
        <row r="87">
          <cell r="A87" t="str">
            <v>e-PRESCRIBING LEAD</v>
          </cell>
          <cell r="C87" t="e">
            <v>#N/A</v>
          </cell>
          <cell r="D87" t="e">
            <v>#N/A</v>
          </cell>
          <cell r="E87" t="e">
            <v>#N/A</v>
          </cell>
          <cell r="F87" t="e">
            <v>#N/A</v>
          </cell>
          <cell r="G87" t="e">
            <v>#N/A</v>
          </cell>
        </row>
        <row r="88">
          <cell r="A88" t="str">
            <v>SIR JOHN MONASH</v>
          </cell>
          <cell r="C88" t="e">
            <v>#N/A</v>
          </cell>
          <cell r="D88" t="e">
            <v>#N/A</v>
          </cell>
          <cell r="E88" t="e">
            <v>#N/A</v>
          </cell>
          <cell r="F88" t="e">
            <v>#N/A</v>
          </cell>
          <cell r="G88" t="e">
            <v>#N/A</v>
          </cell>
        </row>
        <row r="89">
          <cell r="A89" t="str">
            <v>MHTRP MANAGER</v>
          </cell>
          <cell r="C89" t="e">
            <v>#N/A</v>
          </cell>
          <cell r="D89" t="e">
            <v>#N/A</v>
          </cell>
          <cell r="E89" t="e">
            <v>#N/A</v>
          </cell>
          <cell r="F89" t="e">
            <v>#N/A</v>
          </cell>
          <cell r="G89" t="e">
            <v>#N/A</v>
          </cell>
        </row>
        <row r="90">
          <cell r="A90" t="str">
            <v>MHTRP</v>
          </cell>
          <cell r="C90" t="e">
            <v>#N/A</v>
          </cell>
          <cell r="D90" t="e">
            <v>#N/A</v>
          </cell>
          <cell r="E90" t="e">
            <v>#N/A</v>
          </cell>
          <cell r="F90" t="e">
            <v>#N/A</v>
          </cell>
          <cell r="G90" t="e">
            <v>#N/A</v>
          </cell>
        </row>
        <row r="91">
          <cell r="A91" t="str">
            <v>MHTRP</v>
          </cell>
          <cell r="C91" t="e">
            <v>#N/A</v>
          </cell>
          <cell r="D91" t="e">
            <v>#N/A</v>
          </cell>
          <cell r="E91" t="e">
            <v>#N/A</v>
          </cell>
          <cell r="F91" t="e">
            <v>#N/A</v>
          </cell>
          <cell r="G91" t="e">
            <v>#N/A</v>
          </cell>
        </row>
        <row r="92">
          <cell r="A92" t="str">
            <v>MHTRP</v>
          </cell>
          <cell r="C92" t="e">
            <v>#N/A</v>
          </cell>
          <cell r="D92" t="e">
            <v>#N/A</v>
          </cell>
          <cell r="E92" t="e">
            <v>#N/A</v>
          </cell>
          <cell r="F92" t="e">
            <v>#N/A</v>
          </cell>
          <cell r="G92" t="e">
            <v>#N/A</v>
          </cell>
        </row>
        <row r="93">
          <cell r="A93" t="str">
            <v>MHTRP TECH</v>
          </cell>
          <cell r="C93" t="e">
            <v>#N/A</v>
          </cell>
          <cell r="D93" t="e">
            <v>#N/A</v>
          </cell>
          <cell r="E93" t="e">
            <v>#N/A</v>
          </cell>
          <cell r="F93" t="e">
            <v>#N/A</v>
          </cell>
          <cell r="G93" t="e">
            <v>#N/A</v>
          </cell>
        </row>
        <row r="94">
          <cell r="A94" t="str">
            <v>MHTP training</v>
          </cell>
          <cell r="C94" t="e">
            <v>#N/A</v>
          </cell>
          <cell r="D94" t="e">
            <v>#N/A</v>
          </cell>
          <cell r="E94" t="e">
            <v>#N/A</v>
          </cell>
          <cell r="F94" t="e">
            <v>#N/A</v>
          </cell>
          <cell r="G94" t="e">
            <v>#N/A</v>
          </cell>
        </row>
        <row r="95">
          <cell r="A95" t="str">
            <v>[PHARMACY ROLE]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</row>
        <row r="96">
          <cell r="A96" t="str">
            <v>[PHARMACY ROLE]</v>
          </cell>
          <cell r="C96" t="e">
            <v>#N/A</v>
          </cell>
          <cell r="D96" t="e">
            <v>#N/A</v>
          </cell>
          <cell r="E96" t="e">
            <v>#N/A</v>
          </cell>
          <cell r="F96" t="e">
            <v>#N/A</v>
          </cell>
          <cell r="G96" t="e">
            <v>#N/A</v>
          </cell>
        </row>
        <row r="97">
          <cell r="A97" t="str">
            <v>[PHARMACY ROLE]</v>
          </cell>
          <cell r="C97" t="e">
            <v>#N/A</v>
          </cell>
          <cell r="D97" t="e">
            <v>#N/A</v>
          </cell>
          <cell r="E97" t="e">
            <v>#N/A</v>
          </cell>
          <cell r="F97" t="e">
            <v>#N/A</v>
          </cell>
          <cell r="G97" t="e">
            <v>#N/A</v>
          </cell>
        </row>
        <row r="98">
          <cell r="A98" t="str">
            <v>[PHARMACY ROLE]</v>
          </cell>
          <cell r="C98" t="e">
            <v>#N/A</v>
          </cell>
          <cell r="D98" t="e">
            <v>#N/A</v>
          </cell>
          <cell r="E98" t="e">
            <v>#N/A</v>
          </cell>
          <cell r="F98" t="e">
            <v>#N/A</v>
          </cell>
          <cell r="G98" t="e">
            <v>#N/A</v>
          </cell>
        </row>
        <row r="99">
          <cell r="C99">
            <v>42765</v>
          </cell>
          <cell r="D99">
            <v>42766</v>
          </cell>
          <cell r="E99" t="str">
            <v>Handover / Orientation / Support:</v>
          </cell>
        </row>
        <row r="100">
          <cell r="A100" t="str">
            <v>31 NORTH</v>
          </cell>
          <cell r="C100" t="e">
            <v>#N/A</v>
          </cell>
          <cell r="D100" t="e">
            <v>#N/A</v>
          </cell>
          <cell r="E100" t="e">
            <v>#N/A</v>
          </cell>
          <cell r="F100" t="e">
            <v>#N/A</v>
          </cell>
          <cell r="G100" t="e">
            <v>#N/A</v>
          </cell>
          <cell r="H100" t="e">
            <v>#N/A</v>
          </cell>
        </row>
        <row r="101">
          <cell r="A101" t="str">
            <v>31 SOUTH</v>
          </cell>
          <cell r="C101" t="e">
            <v>#N/A</v>
          </cell>
          <cell r="D101" t="e">
            <v>#N/A</v>
          </cell>
          <cell r="E101" t="e">
            <v>#N/A</v>
          </cell>
          <cell r="F101" t="e">
            <v>#N/A</v>
          </cell>
          <cell r="G101" t="e">
            <v>#N/A</v>
          </cell>
          <cell r="H101" t="e">
            <v>#N/A</v>
          </cell>
        </row>
        <row r="102">
          <cell r="A102" t="str">
            <v>51 NORTH &amp; SOUTH</v>
          </cell>
          <cell r="C102" t="e">
            <v>#N/A</v>
          </cell>
          <cell r="D102" t="e">
            <v>#N/A</v>
          </cell>
          <cell r="E102" t="e">
            <v>#N/A</v>
          </cell>
          <cell r="F102" t="e">
            <v>#N/A</v>
          </cell>
          <cell r="G102" t="e">
            <v>#N/A</v>
          </cell>
          <cell r="H102" t="e">
            <v>#N/A</v>
          </cell>
        </row>
        <row r="103">
          <cell r="A103" t="str">
            <v>BAU</v>
          </cell>
          <cell r="C103" t="e">
            <v>#N/A</v>
          </cell>
          <cell r="D103" t="e">
            <v>#N/A</v>
          </cell>
          <cell r="E103" t="e">
            <v>#N/A</v>
          </cell>
          <cell r="F103" t="e">
            <v>#N/A</v>
          </cell>
          <cell r="G103" t="e">
            <v>#N/A</v>
          </cell>
          <cell r="H103" t="e">
            <v>#N/A</v>
          </cell>
        </row>
        <row r="104">
          <cell r="A104" t="str">
            <v>BAU</v>
          </cell>
          <cell r="C104" t="e">
            <v>#N/A</v>
          </cell>
          <cell r="D104" t="e">
            <v>#N/A</v>
          </cell>
          <cell r="E104" t="e">
            <v>#N/A</v>
          </cell>
          <cell r="F104" t="e">
            <v>#N/A</v>
          </cell>
          <cell r="G104" t="e">
            <v>#N/A</v>
          </cell>
          <cell r="H104" t="e">
            <v>#N/A</v>
          </cell>
        </row>
        <row r="105">
          <cell r="A105" t="str">
            <v>BAU/PBS training</v>
          </cell>
          <cell r="C105" t="e">
            <v>#N/A</v>
          </cell>
          <cell r="D105" t="e">
            <v>#N/A</v>
          </cell>
          <cell r="E105" t="e">
            <v>#N/A</v>
          </cell>
          <cell r="F105" t="e">
            <v>#N/A</v>
          </cell>
          <cell r="G105" t="e">
            <v>#N/A</v>
          </cell>
        </row>
        <row r="106">
          <cell r="A106" t="str">
            <v>e-PRESCRIBING LEAD</v>
          </cell>
          <cell r="C106" t="e">
            <v>#N/A</v>
          </cell>
          <cell r="D106" t="e">
            <v>#N/A</v>
          </cell>
          <cell r="E106" t="e">
            <v>#N/A</v>
          </cell>
          <cell r="F106" t="e">
            <v>#N/A</v>
          </cell>
          <cell r="G106" t="e">
            <v>#N/A</v>
          </cell>
        </row>
        <row r="107">
          <cell r="A107" t="str">
            <v>SIR JOHN MONASH</v>
          </cell>
          <cell r="C107" t="e">
            <v>#N/A</v>
          </cell>
          <cell r="D107" t="e">
            <v>#N/A</v>
          </cell>
          <cell r="E107" t="e">
            <v>#N/A</v>
          </cell>
          <cell r="F107" t="e">
            <v>#N/A</v>
          </cell>
          <cell r="G107" t="e">
            <v>#N/A</v>
          </cell>
        </row>
        <row r="108">
          <cell r="A108" t="str">
            <v>MHTRP MANAGER</v>
          </cell>
          <cell r="C108" t="e">
            <v>#N/A</v>
          </cell>
          <cell r="D108" t="e">
            <v>#N/A</v>
          </cell>
          <cell r="E108" t="e">
            <v>#N/A</v>
          </cell>
          <cell r="F108" t="e">
            <v>#N/A</v>
          </cell>
          <cell r="G108" t="e">
            <v>#N/A</v>
          </cell>
        </row>
        <row r="109">
          <cell r="A109" t="str">
            <v>MHTRP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</row>
        <row r="110">
          <cell r="A110" t="str">
            <v>MHTRP</v>
          </cell>
          <cell r="C110" t="e">
            <v>#N/A</v>
          </cell>
          <cell r="D110" t="e">
            <v>#N/A</v>
          </cell>
          <cell r="E110" t="e">
            <v>#N/A</v>
          </cell>
          <cell r="F110" t="e">
            <v>#N/A</v>
          </cell>
          <cell r="G110" t="e">
            <v>#N/A</v>
          </cell>
        </row>
        <row r="111">
          <cell r="A111" t="str">
            <v>MHTRP</v>
          </cell>
          <cell r="C111" t="e">
            <v>#N/A</v>
          </cell>
          <cell r="D111" t="e">
            <v>#N/A</v>
          </cell>
          <cell r="E111" t="e">
            <v>#N/A</v>
          </cell>
          <cell r="F111" t="e">
            <v>#N/A</v>
          </cell>
          <cell r="G111" t="e">
            <v>#N/A</v>
          </cell>
        </row>
        <row r="112">
          <cell r="A112" t="str">
            <v>MHTRP TECH</v>
          </cell>
          <cell r="C112" t="e">
            <v>#N/A</v>
          </cell>
          <cell r="D112" t="e">
            <v>#N/A</v>
          </cell>
          <cell r="E112" t="e">
            <v>#N/A</v>
          </cell>
          <cell r="F112" t="e">
            <v>#N/A</v>
          </cell>
          <cell r="G112" t="e">
            <v>#N/A</v>
          </cell>
        </row>
        <row r="113">
          <cell r="A113" t="str">
            <v>MHTP training</v>
          </cell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G113" t="e">
            <v>#N/A</v>
          </cell>
        </row>
        <row r="114">
          <cell r="A114" t="str">
            <v>[PHARMACY ROLE]</v>
          </cell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G114" t="e">
            <v>#N/A</v>
          </cell>
        </row>
        <row r="115">
          <cell r="A115" t="str">
            <v>[PHARMACY ROLE]</v>
          </cell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G115" t="e">
            <v>#N/A</v>
          </cell>
        </row>
        <row r="116">
          <cell r="A116" t="str">
            <v>[PHARMACY ROLE]</v>
          </cell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G116" t="e">
            <v>#N/A</v>
          </cell>
        </row>
        <row r="117">
          <cell r="A117" t="str">
            <v>[PHARMACY ROLE]</v>
          </cell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G117" t="e">
            <v>#N/A</v>
          </cell>
        </row>
        <row r="121">
          <cell r="C121" t="str">
            <v>Rules:</v>
          </cell>
        </row>
        <row r="122">
          <cell r="C122" t="str">
            <v>1. Never type directly onto the calender - all the data will automatically populate onto the calendar from the daily roster</v>
          </cell>
        </row>
        <row r="123">
          <cell r="C123" t="str">
            <v>2. Red box = staff member needed to fill a gap</v>
          </cell>
        </row>
        <row r="124">
          <cell r="C124" t="str">
            <v>3. Grey box = pub holiday OR staff not needed to fill this spot</v>
          </cell>
        </row>
        <row r="125">
          <cell r="C125" t="str">
            <v>4. Each cell should either have: text; coloured red; or coloured grey.  Ensure there are no cells with [0]</v>
          </cell>
        </row>
        <row r="126">
          <cell r="C126" t="str">
            <v>5. Click on the [MONTH] cell and click on drop down box to change the month of the calendar.  This will automatically change the dates.</v>
          </cell>
        </row>
        <row r="127">
          <cell r="C127" t="str">
            <v>6. The formula is: =VLOOKUP(cell on this calendar that has reference date, the master datatable, column number on the master datatable, FALSE)</v>
          </cell>
        </row>
        <row r="128">
          <cell r="D128" t="str">
            <v>e.g. =VLOOKUP(C$99,DailyRoster,3,False)</v>
          </cell>
        </row>
        <row r="130">
          <cell r="C130" t="str">
            <v>Procedure:</v>
          </cell>
        </row>
        <row r="131">
          <cell r="C131" t="str">
            <v>1. Click on the [MONTH] cell and click on drop down box to change the month of the calendar.  This will automatically change the dates.</v>
          </cell>
        </row>
        <row r="132">
          <cell r="C132" t="str">
            <v>2. Click on the [YEAR] cell and click on drop down box to change the year of the calendar.  This will automatically change the dates.</v>
          </cell>
        </row>
        <row r="133">
          <cell r="C133" t="str">
            <v>3. Rename the spreadsheet.  Right click on the spreadsheet tab.  Select 'rename'.  Change the name of spreadsheet to correct year_month (xxxx_xx)Calender</v>
          </cell>
        </row>
        <row r="134">
          <cell r="C134" t="str">
            <v>4. To copy the daily roster (e.g. have 2 consecutive months avaliable): Right click on the spreadsheet tab. Select 'copy'. Select 'create a copy'.  Repeat steps 1 to 3</v>
          </cell>
        </row>
        <row r="135">
          <cell r="C135" t="str">
            <v>5. To print calendar: Highlight cells to be printed; Select 'print'; Select 'print selection'; Select 'Fit sheet on one page'</v>
          </cell>
        </row>
        <row r="136">
          <cell r="C136" t="str">
            <v xml:space="preserve">6. Hide rows in the calendar if there is no data.  Do not delete rows.  </v>
          </cell>
        </row>
      </sheetData>
      <sheetData sheetId="2">
        <row r="1">
          <cell r="F1" t="str">
            <v>LEAVE ROSTER</v>
          </cell>
        </row>
        <row r="2">
          <cell r="C2">
            <v>2017</v>
          </cell>
          <cell r="D2" t="str">
            <v>January</v>
          </cell>
          <cell r="F2" t="e">
            <v>#REF!</v>
          </cell>
        </row>
        <row r="3">
          <cell r="C3" t="str">
            <v>MONDAY</v>
          </cell>
          <cell r="D3" t="str">
            <v>TUESDAY</v>
          </cell>
          <cell r="E3" t="str">
            <v>WEDNESDAY</v>
          </cell>
          <cell r="F3" t="str">
            <v>THURSDAY</v>
          </cell>
          <cell r="G3" t="str">
            <v>FRIDAY</v>
          </cell>
          <cell r="H3" t="str">
            <v>SATURDAY</v>
          </cell>
          <cell r="I3" t="str">
            <v>SUNDAY</v>
          </cell>
        </row>
        <row r="4">
          <cell r="C4">
            <v>42730</v>
          </cell>
          <cell r="D4">
            <v>42731</v>
          </cell>
          <cell r="E4">
            <v>42732</v>
          </cell>
          <cell r="F4">
            <v>42733</v>
          </cell>
          <cell r="G4">
            <v>42734</v>
          </cell>
          <cell r="H4">
            <v>42735</v>
          </cell>
          <cell r="I4">
            <v>42736</v>
          </cell>
        </row>
        <row r="5">
          <cell r="A5" t="str">
            <v>COVER</v>
          </cell>
          <cell r="C5" t="e">
            <v>#N/A</v>
          </cell>
          <cell r="D5" t="e">
            <v>#N/A</v>
          </cell>
          <cell r="E5" t="e">
            <v>#N/A</v>
          </cell>
          <cell r="F5" t="e">
            <v>#N/A</v>
          </cell>
          <cell r="G5" t="e">
            <v>#N/A</v>
          </cell>
        </row>
        <row r="6">
          <cell r="A6" t="str">
            <v>ANNUAL LEAVE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</row>
        <row r="7">
          <cell r="A7" t="str">
            <v>BAU ADOs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</row>
        <row r="8">
          <cell r="A8" t="str">
            <v>LATE SHIFT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</row>
        <row r="9">
          <cell r="A9" t="str">
            <v>TIME IN LIEU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LONG SERVICE LEAVE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</row>
        <row r="11">
          <cell r="A11" t="str">
            <v>PROFESSIONAL DEVELOPMENT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</row>
        <row r="12">
          <cell r="A12" t="str">
            <v>ROSTERED SICK/CARERS LEAVE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</row>
        <row r="13">
          <cell r="C13">
            <v>42737</v>
          </cell>
          <cell r="D13">
            <v>42738</v>
          </cell>
          <cell r="E13">
            <v>42739</v>
          </cell>
          <cell r="F13">
            <v>42740</v>
          </cell>
          <cell r="G13">
            <v>42741</v>
          </cell>
          <cell r="H13">
            <v>42742</v>
          </cell>
          <cell r="I13">
            <v>42743</v>
          </cell>
        </row>
        <row r="14">
          <cell r="A14" t="str">
            <v>COVER</v>
          </cell>
          <cell r="C14" t="e">
            <v>#N/A</v>
          </cell>
          <cell r="D14" t="e">
            <v>#N/A</v>
          </cell>
          <cell r="E14" t="e">
            <v>#N/A</v>
          </cell>
          <cell r="F14" t="e">
            <v>#N/A</v>
          </cell>
          <cell r="G14" t="e">
            <v>#N/A</v>
          </cell>
        </row>
        <row r="15">
          <cell r="A15" t="str">
            <v>ANNUAL LEAVE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</row>
        <row r="16">
          <cell r="A16" t="str">
            <v>BAU ADOs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</row>
        <row r="17">
          <cell r="A17" t="str">
            <v>LATE SHIFT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</row>
        <row r="18">
          <cell r="A18" t="str">
            <v>TIME IN LIEU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</row>
        <row r="19">
          <cell r="A19" t="str">
            <v>LONG SERVICE LEAVE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</row>
        <row r="20">
          <cell r="A20" t="str">
            <v>PROFESSIONAL DEVELOPMENT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</row>
        <row r="21">
          <cell r="A21" t="str">
            <v>ROSTERED SICK/CARERS LEAVE</v>
          </cell>
          <cell r="C21" t="e">
            <v>#N/A</v>
          </cell>
          <cell r="D21" t="e">
            <v>#N/A</v>
          </cell>
          <cell r="E21" t="e">
            <v>#N/A</v>
          </cell>
          <cell r="F21" t="e">
            <v>#N/A</v>
          </cell>
          <cell r="G21" t="e">
            <v>#N/A</v>
          </cell>
        </row>
        <row r="22">
          <cell r="C22">
            <v>42744</v>
          </cell>
          <cell r="D22">
            <v>42745</v>
          </cell>
          <cell r="E22">
            <v>42746</v>
          </cell>
          <cell r="F22">
            <v>42747</v>
          </cell>
          <cell r="G22">
            <v>42748</v>
          </cell>
          <cell r="H22">
            <v>42749</v>
          </cell>
          <cell r="I22">
            <v>42750</v>
          </cell>
        </row>
        <row r="23">
          <cell r="A23" t="str">
            <v>COVER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</row>
        <row r="24">
          <cell r="A24" t="str">
            <v>ANNUAL LEAVE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</row>
        <row r="25">
          <cell r="A25" t="str">
            <v>BAU ADOs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</row>
        <row r="26">
          <cell r="A26" t="str">
            <v>LATE SHIFT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</row>
        <row r="27">
          <cell r="A27" t="str">
            <v>TIME IN LIEU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</row>
        <row r="28">
          <cell r="A28" t="str">
            <v>LONG SERVICE LEAVE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</row>
        <row r="29">
          <cell r="A29" t="str">
            <v>PROFESSIONAL DEVELOPMENT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</row>
        <row r="30">
          <cell r="A30" t="str">
            <v>ROSTERED SICK/CARERS LEAVE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</row>
        <row r="31">
          <cell r="C31">
            <v>42751</v>
          </cell>
          <cell r="D31">
            <v>42752</v>
          </cell>
          <cell r="E31">
            <v>42753</v>
          </cell>
          <cell r="F31">
            <v>42754</v>
          </cell>
          <cell r="G31">
            <v>42755</v>
          </cell>
          <cell r="H31">
            <v>42756</v>
          </cell>
          <cell r="I31">
            <v>42757</v>
          </cell>
        </row>
        <row r="32">
          <cell r="A32" t="str">
            <v>COVER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</row>
        <row r="33">
          <cell r="A33" t="str">
            <v>ANNUAL LEAVE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</row>
        <row r="34">
          <cell r="A34" t="str">
            <v>BAU ADOs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</row>
        <row r="35">
          <cell r="A35" t="str">
            <v>LATE SHIFT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</row>
        <row r="36">
          <cell r="A36" t="str">
            <v>TIME IN LIEU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</row>
        <row r="37">
          <cell r="A37" t="str">
            <v>LONG SERVICE LEAVE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</row>
        <row r="38">
          <cell r="A38" t="str">
            <v>PROFESSIONAL DEVELOPMENT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</row>
        <row r="39">
          <cell r="A39" t="str">
            <v>ROSTERED SICK/CARERS LEAVE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</row>
        <row r="40">
          <cell r="C40">
            <v>42758</v>
          </cell>
          <cell r="D40">
            <v>42759</v>
          </cell>
          <cell r="E40">
            <v>42760</v>
          </cell>
          <cell r="F40">
            <v>42761</v>
          </cell>
          <cell r="G40">
            <v>42762</v>
          </cell>
          <cell r="H40">
            <v>42763</v>
          </cell>
          <cell r="I40">
            <v>42764</v>
          </cell>
        </row>
        <row r="41">
          <cell r="A41" t="str">
            <v>COVER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</row>
        <row r="42">
          <cell r="A42" t="str">
            <v>ANNUAL LEAVE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</row>
        <row r="43">
          <cell r="A43" t="str">
            <v>BAU ADOs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</row>
        <row r="44">
          <cell r="A44" t="str">
            <v>LATE SHIFT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</row>
        <row r="45">
          <cell r="A45" t="str">
            <v>TIME IN LIEU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</row>
        <row r="46">
          <cell r="A46" t="str">
            <v>LONG SERVICE LEAVE</v>
          </cell>
          <cell r="C46" t="e">
            <v>#N/A</v>
          </cell>
          <cell r="D46" t="e">
            <v>#N/A</v>
          </cell>
          <cell r="E46" t="e">
            <v>#N/A</v>
          </cell>
          <cell r="F46" t="e">
            <v>#N/A</v>
          </cell>
          <cell r="G46" t="e">
            <v>#N/A</v>
          </cell>
        </row>
        <row r="47">
          <cell r="A47" t="str">
            <v>PROFESSIONAL DEVELOPMENT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</row>
        <row r="48">
          <cell r="A48" t="str">
            <v>ROSTERED SICK/CARERS LEAVE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</row>
        <row r="49">
          <cell r="C49">
            <v>42765</v>
          </cell>
          <cell r="D49">
            <v>42766</v>
          </cell>
          <cell r="E49" t="str">
            <v>Notes:</v>
          </cell>
        </row>
        <row r="50">
          <cell r="A50" t="str">
            <v>COVER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</row>
        <row r="51">
          <cell r="A51" t="str">
            <v>ANNUAL LEAVE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</row>
        <row r="52">
          <cell r="A52" t="str">
            <v>BAU ADOs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</row>
        <row r="53">
          <cell r="A53" t="str">
            <v>LATE SHIFT</v>
          </cell>
          <cell r="C53" t="e">
            <v>#N/A</v>
          </cell>
          <cell r="D53" t="e">
            <v>#N/A</v>
          </cell>
          <cell r="E53" t="e">
            <v>#N/A</v>
          </cell>
          <cell r="F53" t="e">
            <v>#N/A</v>
          </cell>
          <cell r="G53" t="e">
            <v>#N/A</v>
          </cell>
          <cell r="H53" t="e">
            <v>#N/A</v>
          </cell>
        </row>
        <row r="54">
          <cell r="A54" t="str">
            <v>TIME IN LIEU</v>
          </cell>
          <cell r="C54" t="e">
            <v>#N/A</v>
          </cell>
          <cell r="D54" t="e">
            <v>#N/A</v>
          </cell>
          <cell r="E54" t="e">
            <v>#N/A</v>
          </cell>
          <cell r="F54" t="e">
            <v>#N/A</v>
          </cell>
          <cell r="G54" t="e">
            <v>#N/A</v>
          </cell>
          <cell r="H54" t="e">
            <v>#N/A</v>
          </cell>
        </row>
        <row r="55">
          <cell r="A55" t="str">
            <v>LONG SERVICE LEAVE</v>
          </cell>
          <cell r="C55" t="e">
            <v>#N/A</v>
          </cell>
          <cell r="D55" t="e">
            <v>#N/A</v>
          </cell>
          <cell r="E55" t="e">
            <v>#N/A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</row>
        <row r="56">
          <cell r="A56" t="str">
            <v>PROFESSIONAL DEVELOPMENT</v>
          </cell>
          <cell r="C56" t="e">
            <v>#N/A</v>
          </cell>
          <cell r="D56" t="e">
            <v>#N/A</v>
          </cell>
          <cell r="E56" t="e">
            <v>#N/A</v>
          </cell>
          <cell r="F56" t="e">
            <v>#N/A</v>
          </cell>
          <cell r="G56" t="e">
            <v>#N/A</v>
          </cell>
        </row>
        <row r="57">
          <cell r="A57" t="str">
            <v>ROSTERED SICK/CARERS LEAVE</v>
          </cell>
          <cell r="C57" t="e">
            <v>#N/A</v>
          </cell>
          <cell r="D57" t="e">
            <v>#N/A</v>
          </cell>
          <cell r="E57" t="e">
            <v>#N/A</v>
          </cell>
          <cell r="F57" t="e">
            <v>#N/A</v>
          </cell>
          <cell r="G57" t="e">
            <v>#N/A</v>
          </cell>
        </row>
        <row r="60">
          <cell r="C60" t="str">
            <v>Rules:</v>
          </cell>
        </row>
        <row r="61">
          <cell r="C61" t="str">
            <v>1. Never type directly onto the calender - all the data will automatically populate onto the calendar from the daily roster</v>
          </cell>
        </row>
        <row r="62">
          <cell r="C62" t="str">
            <v>2. Red box = staff member needed to fill a gap</v>
          </cell>
        </row>
        <row r="63">
          <cell r="C63" t="str">
            <v>3. Grey box = pub holiday OR no staff currently allocated to leave spot</v>
          </cell>
        </row>
        <row r="64">
          <cell r="C64" t="str">
            <v>4. Each cell should either have: text; coloured red; or coloured grey.  Ensure there are no cells with [0]</v>
          </cell>
        </row>
        <row r="65">
          <cell r="C65" t="str">
            <v>5. Click on the [MONTH] cell and click on drop down box to change the month of the calendar.  This will automatically change the dates.</v>
          </cell>
        </row>
        <row r="67">
          <cell r="C67" t="str">
            <v>Procedure:</v>
          </cell>
        </row>
        <row r="68">
          <cell r="C68" t="str">
            <v>1. Click on the [MONTH] cell and click on drop down box to change the month of the calendar.  This will automatically change the dates.</v>
          </cell>
        </row>
        <row r="69">
          <cell r="C69" t="str">
            <v>2. Click on the [YEAR] cell and click on drop down box to change the year of the calendar.  This will automatically change the dates.</v>
          </cell>
        </row>
        <row r="70">
          <cell r="C70" t="str">
            <v>3. Rename the spreadsheet.  Right click on the spreadsheet tab.  Select 'rename'.  Change the name of spreadsheet to correct year_month (xxxx_xx) Leave Roster</v>
          </cell>
        </row>
        <row r="71">
          <cell r="C71" t="str">
            <v>4. To copy the leave roster (e.g. have 2 consecutive months avaliable): Right click on the spreadsheet tab. Select 'copy'. Select 'create a copy'.  Repeat steps 1 to 3</v>
          </cell>
        </row>
        <row r="72">
          <cell r="C72" t="str">
            <v>5. To print calendar: Highlight cells to be printed; Select 'print'; Select 'print selection'; Select 'Fit sheet on one page'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5"/>
  <sheetViews>
    <sheetView tabSelected="1" topLeftCell="A43" zoomScale="87" zoomScaleNormal="87" workbookViewId="0">
      <pane xSplit="1" topLeftCell="O1" activePane="topRight" state="frozen"/>
      <selection pane="topRight" activeCell="P49" sqref="P49"/>
    </sheetView>
  </sheetViews>
  <sheetFormatPr defaultRowHeight="16.5" x14ac:dyDescent="0.3"/>
  <cols>
    <col min="1" max="1" width="10.875" style="13" customWidth="1"/>
    <col min="2" max="2" width="12.125" style="44" customWidth="1"/>
    <col min="3" max="3" width="27.25" customWidth="1"/>
    <col min="4" max="4" width="32.25" customWidth="1"/>
    <col min="5" max="5" width="21" bestFit="1" customWidth="1"/>
    <col min="6" max="6" width="18" bestFit="1" customWidth="1"/>
    <col min="7" max="7" width="20.875" bestFit="1" customWidth="1"/>
    <col min="8" max="8" width="29.5" bestFit="1" customWidth="1"/>
    <col min="9" max="9" width="28.875" hidden="1" customWidth="1"/>
    <col min="10" max="10" width="28.875" bestFit="1" customWidth="1"/>
    <col min="11" max="11" width="44.75" customWidth="1"/>
    <col min="12" max="12" width="19.125" bestFit="1" customWidth="1"/>
    <col min="13" max="13" width="24.875" bestFit="1" customWidth="1"/>
    <col min="14" max="14" width="23.25" customWidth="1"/>
    <col min="15" max="15" width="22.125" customWidth="1"/>
    <col min="16" max="16" width="22.5" customWidth="1"/>
    <col min="17" max="17" width="19.875" customWidth="1"/>
    <col min="18" max="18" width="20.25" customWidth="1"/>
    <col min="19" max="19" width="23.875" bestFit="1" customWidth="1"/>
    <col min="20" max="20" width="15.125" customWidth="1"/>
    <col min="21" max="21" width="20.375" style="112" bestFit="1" customWidth="1"/>
    <col min="22" max="22" width="14.375" bestFit="1" customWidth="1"/>
    <col min="23" max="23" width="14.375" customWidth="1"/>
    <col min="24" max="24" width="19.625" bestFit="1" customWidth="1"/>
    <col min="25" max="25" width="22.25" bestFit="1" customWidth="1"/>
    <col min="26" max="26" width="21.25" style="102" bestFit="1" customWidth="1"/>
    <col min="27" max="28" width="11.875" bestFit="1" customWidth="1"/>
    <col min="29" max="29" width="17.375" bestFit="1" customWidth="1"/>
    <col min="30" max="30" width="24.875" bestFit="1" customWidth="1"/>
    <col min="31" max="31" width="25" bestFit="1" customWidth="1"/>
    <col min="32" max="32" width="9" style="10"/>
    <col min="33" max="33" width="12.25" bestFit="1" customWidth="1"/>
    <col min="34" max="34" width="9" style="40"/>
    <col min="35" max="35" width="23.25" customWidth="1"/>
    <col min="36" max="37" width="11.25" bestFit="1" customWidth="1"/>
  </cols>
  <sheetData>
    <row r="1" spans="1:38" x14ac:dyDescent="0.3">
      <c r="A1" s="11"/>
      <c r="B1" s="78"/>
      <c r="C1" s="1" t="s">
        <v>82</v>
      </c>
      <c r="D1" s="2" t="s">
        <v>92</v>
      </c>
      <c r="E1" s="2" t="s">
        <v>91</v>
      </c>
      <c r="F1" s="1" t="s">
        <v>90</v>
      </c>
      <c r="G1" s="1" t="s">
        <v>89</v>
      </c>
      <c r="H1" s="2" t="s">
        <v>104</v>
      </c>
      <c r="I1" s="1"/>
      <c r="J1" s="1" t="s">
        <v>105</v>
      </c>
      <c r="K1" s="1" t="s">
        <v>79</v>
      </c>
      <c r="L1" s="2" t="s">
        <v>93</v>
      </c>
      <c r="M1" s="2" t="s">
        <v>119</v>
      </c>
      <c r="N1" s="2" t="s">
        <v>106</v>
      </c>
      <c r="O1" s="2" t="s">
        <v>161</v>
      </c>
      <c r="P1" s="2" t="s">
        <v>147</v>
      </c>
      <c r="Q1" s="2" t="s">
        <v>101</v>
      </c>
      <c r="R1" s="2" t="s">
        <v>101</v>
      </c>
      <c r="S1" s="2" t="s">
        <v>153</v>
      </c>
      <c r="T1" s="2" t="s">
        <v>108</v>
      </c>
      <c r="U1" s="100"/>
      <c r="V1" s="5" t="s">
        <v>7</v>
      </c>
      <c r="W1" s="5" t="s">
        <v>116</v>
      </c>
      <c r="X1" s="5" t="s">
        <v>12</v>
      </c>
      <c r="Y1" s="5" t="s">
        <v>117</v>
      </c>
      <c r="Z1" s="100" t="s">
        <v>118</v>
      </c>
      <c r="AA1" s="8" t="s">
        <v>13</v>
      </c>
      <c r="AB1" s="8" t="s">
        <v>14</v>
      </c>
      <c r="AC1" s="8" t="s">
        <v>85</v>
      </c>
      <c r="AD1" s="8" t="s">
        <v>15</v>
      </c>
      <c r="AE1" s="8" t="s">
        <v>26</v>
      </c>
      <c r="AF1" s="63"/>
      <c r="AG1" s="68"/>
    </row>
    <row r="2" spans="1:38" x14ac:dyDescent="0.3">
      <c r="A2" s="12">
        <v>43466</v>
      </c>
      <c r="B2" s="91" t="s">
        <v>3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101"/>
      <c r="V2" s="66" t="s">
        <v>10</v>
      </c>
      <c r="W2" s="66"/>
      <c r="X2" s="66" t="s">
        <v>18</v>
      </c>
      <c r="Y2" s="66" t="s">
        <v>18</v>
      </c>
      <c r="Z2" s="101">
        <f>VLOOKUP(A2,[2]!DailyRoster,25,FALSE)</f>
        <v>0</v>
      </c>
      <c r="AA2" s="9" t="s">
        <v>18</v>
      </c>
      <c r="AB2" s="9" t="s">
        <v>18</v>
      </c>
      <c r="AC2" s="9" t="s">
        <v>18</v>
      </c>
      <c r="AD2" s="9"/>
      <c r="AE2" s="9"/>
      <c r="AF2" s="65"/>
      <c r="AG2" s="6"/>
    </row>
    <row r="3" spans="1:38" x14ac:dyDescent="0.3">
      <c r="A3" s="12">
        <v>43467</v>
      </c>
      <c r="B3" s="91" t="s">
        <v>4</v>
      </c>
      <c r="C3" s="3" t="s">
        <v>96</v>
      </c>
      <c r="D3" s="3" t="s">
        <v>128</v>
      </c>
      <c r="E3" s="3" t="s">
        <v>112</v>
      </c>
      <c r="F3" s="4" t="s">
        <v>80</v>
      </c>
      <c r="G3" s="3" t="s">
        <v>98</v>
      </c>
      <c r="H3" s="3" t="s">
        <v>99</v>
      </c>
      <c r="I3" s="3"/>
      <c r="J3" s="3" t="s">
        <v>139</v>
      </c>
      <c r="K3" s="3" t="s">
        <v>144</v>
      </c>
      <c r="L3" s="3" t="s">
        <v>100</v>
      </c>
      <c r="M3" s="3" t="s">
        <v>141</v>
      </c>
      <c r="N3" s="3" t="s">
        <v>18</v>
      </c>
      <c r="O3" s="3"/>
      <c r="P3" s="3"/>
      <c r="Q3" s="3"/>
      <c r="R3" s="3"/>
      <c r="S3" s="3"/>
      <c r="T3" s="3"/>
      <c r="U3" s="101"/>
      <c r="V3" s="66"/>
      <c r="W3" s="66"/>
      <c r="X3" s="66" t="s">
        <v>107</v>
      </c>
      <c r="Y3" s="67" t="s">
        <v>18</v>
      </c>
      <c r="Z3" s="101">
        <f>VLOOKUP(A3,[2]!DailyRoster,25,FALSE)</f>
        <v>0</v>
      </c>
      <c r="AA3" s="9" t="s">
        <v>18</v>
      </c>
      <c r="AB3" s="9" t="s">
        <v>18</v>
      </c>
      <c r="AC3" s="9" t="s">
        <v>18</v>
      </c>
      <c r="AD3" s="9"/>
      <c r="AE3" s="9"/>
      <c r="AF3" s="65"/>
      <c r="AG3" s="6"/>
    </row>
    <row r="4" spans="1:38" x14ac:dyDescent="0.3">
      <c r="A4" s="12">
        <v>43468</v>
      </c>
      <c r="B4" s="91" t="s">
        <v>5</v>
      </c>
      <c r="C4" s="3" t="s">
        <v>96</v>
      </c>
      <c r="D4" s="3" t="s">
        <v>127</v>
      </c>
      <c r="E4" s="3" t="s">
        <v>112</v>
      </c>
      <c r="F4" s="4" t="s">
        <v>80</v>
      </c>
      <c r="G4" s="3" t="s">
        <v>98</v>
      </c>
      <c r="H4" s="3" t="s">
        <v>99</v>
      </c>
      <c r="I4" s="3"/>
      <c r="J4" s="3" t="s">
        <v>95</v>
      </c>
      <c r="K4" s="3" t="s">
        <v>18</v>
      </c>
      <c r="L4" s="3" t="s">
        <v>100</v>
      </c>
      <c r="M4" s="3" t="s">
        <v>141</v>
      </c>
      <c r="N4" s="3" t="s">
        <v>18</v>
      </c>
      <c r="O4" s="3"/>
      <c r="P4" s="3"/>
      <c r="Q4" s="3"/>
      <c r="R4" s="3"/>
      <c r="S4" s="3"/>
      <c r="T4" s="3"/>
      <c r="U4" s="101"/>
      <c r="V4" s="66"/>
      <c r="W4" s="66"/>
      <c r="X4" s="66" t="s">
        <v>107</v>
      </c>
      <c r="Y4" s="67" t="s">
        <v>18</v>
      </c>
      <c r="Z4" s="101">
        <f>VLOOKUP(A4,[2]!DailyRoster,25,FALSE)</f>
        <v>0</v>
      </c>
      <c r="AA4" s="9" t="s">
        <v>18</v>
      </c>
      <c r="AB4" s="9" t="s">
        <v>18</v>
      </c>
      <c r="AC4" s="9" t="s">
        <v>18</v>
      </c>
      <c r="AD4" s="9"/>
      <c r="AE4" s="9"/>
      <c r="AF4" s="65"/>
      <c r="AG4" s="6"/>
    </row>
    <row r="5" spans="1:38" x14ac:dyDescent="0.3">
      <c r="A5" s="12">
        <v>43469</v>
      </c>
      <c r="B5" s="91" t="s">
        <v>6</v>
      </c>
      <c r="C5" s="3" t="s">
        <v>140</v>
      </c>
      <c r="D5" s="3" t="s">
        <v>138</v>
      </c>
      <c r="E5" s="3" t="s">
        <v>88</v>
      </c>
      <c r="F5" s="4" t="s">
        <v>80</v>
      </c>
      <c r="G5" s="3" t="s">
        <v>98</v>
      </c>
      <c r="H5" s="3" t="s">
        <v>99</v>
      </c>
      <c r="I5" s="3"/>
      <c r="J5" s="3" t="s">
        <v>95</v>
      </c>
      <c r="K5" s="3" t="s">
        <v>142</v>
      </c>
      <c r="L5" s="3" t="s">
        <v>100</v>
      </c>
      <c r="M5" s="3" t="s">
        <v>18</v>
      </c>
      <c r="N5" s="3" t="s">
        <v>18</v>
      </c>
      <c r="O5" s="3"/>
      <c r="P5" s="3"/>
      <c r="Q5" s="3"/>
      <c r="R5" s="3"/>
      <c r="S5" s="3"/>
      <c r="T5" s="3"/>
      <c r="U5" s="101"/>
      <c r="V5" s="66"/>
      <c r="W5" s="66"/>
      <c r="X5" s="66" t="s">
        <v>72</v>
      </c>
      <c r="Y5" s="67" t="s">
        <v>18</v>
      </c>
      <c r="Z5" s="101">
        <f>VLOOKUP(A5,[2]!DailyRoster,25,FALSE)</f>
        <v>0</v>
      </c>
      <c r="AA5" s="9" t="s">
        <v>18</v>
      </c>
      <c r="AB5" s="9" t="s">
        <v>18</v>
      </c>
      <c r="AC5" s="9" t="s">
        <v>18</v>
      </c>
      <c r="AD5" s="9"/>
      <c r="AE5" s="9"/>
      <c r="AF5" s="65"/>
      <c r="AG5" s="6"/>
    </row>
    <row r="6" spans="1:38" x14ac:dyDescent="0.3">
      <c r="A6" s="103">
        <v>43472</v>
      </c>
      <c r="B6" s="104" t="s">
        <v>2</v>
      </c>
      <c r="C6" s="3" t="s">
        <v>114</v>
      </c>
      <c r="D6" s="3" t="s">
        <v>129</v>
      </c>
      <c r="E6" s="3" t="s">
        <v>103</v>
      </c>
      <c r="F6" s="4" t="s">
        <v>99</v>
      </c>
      <c r="G6" s="3" t="s">
        <v>94</v>
      </c>
      <c r="H6" s="3" t="s">
        <v>124</v>
      </c>
      <c r="I6" s="3"/>
      <c r="J6" s="3" t="s">
        <v>113</v>
      </c>
      <c r="K6" s="3" t="s">
        <v>18</v>
      </c>
      <c r="L6" s="3" t="s">
        <v>80</v>
      </c>
      <c r="M6" s="3" t="s">
        <v>145</v>
      </c>
      <c r="N6" s="3" t="s">
        <v>143</v>
      </c>
      <c r="O6" s="3"/>
      <c r="P6" s="3"/>
      <c r="Q6" s="3"/>
      <c r="R6" s="3"/>
      <c r="S6" s="3"/>
      <c r="T6" s="3"/>
      <c r="U6" s="101">
        <v>1</v>
      </c>
      <c r="V6" s="66" t="s">
        <v>18</v>
      </c>
      <c r="W6" s="111" t="s">
        <v>18</v>
      </c>
      <c r="X6" s="6" t="s">
        <v>72</v>
      </c>
      <c r="Y6" s="67" t="s">
        <v>111</v>
      </c>
      <c r="Z6" s="101">
        <f>VLOOKUP(A6,[2]!DailyRoster,25,FALSE)</f>
        <v>0</v>
      </c>
      <c r="AA6" s="9" t="s">
        <v>126</v>
      </c>
      <c r="AB6" s="9" t="s">
        <v>18</v>
      </c>
      <c r="AC6" s="9" t="s">
        <v>18</v>
      </c>
      <c r="AD6" s="9"/>
      <c r="AE6" s="9"/>
      <c r="AF6" s="65"/>
      <c r="AG6" s="6"/>
      <c r="AI6" t="s">
        <v>134</v>
      </c>
      <c r="AJ6" t="s">
        <v>154</v>
      </c>
      <c r="AK6" t="s">
        <v>158</v>
      </c>
    </row>
    <row r="7" spans="1:38" x14ac:dyDescent="0.3">
      <c r="A7" s="103">
        <v>43473</v>
      </c>
      <c r="B7" s="104" t="s">
        <v>3</v>
      </c>
      <c r="C7" s="3" t="s">
        <v>114</v>
      </c>
      <c r="D7" s="3" t="s">
        <v>122</v>
      </c>
      <c r="E7" s="3" t="s">
        <v>88</v>
      </c>
      <c r="F7" s="4" t="s">
        <v>99</v>
      </c>
      <c r="G7" s="3" t="s">
        <v>111</v>
      </c>
      <c r="H7" s="3" t="s">
        <v>124</v>
      </c>
      <c r="I7" s="3"/>
      <c r="J7" s="3" t="s">
        <v>113</v>
      </c>
      <c r="K7" s="3" t="s">
        <v>18</v>
      </c>
      <c r="L7" s="3" t="s">
        <v>80</v>
      </c>
      <c r="M7" s="3" t="s">
        <v>136</v>
      </c>
      <c r="N7" s="3" t="s">
        <v>143</v>
      </c>
      <c r="O7" s="3"/>
      <c r="P7" s="3"/>
      <c r="Q7" s="3"/>
      <c r="R7" s="3"/>
      <c r="S7" s="3"/>
      <c r="T7" s="3"/>
      <c r="U7" s="101">
        <v>1</v>
      </c>
      <c r="V7" s="66" t="s">
        <v>18</v>
      </c>
      <c r="W7" s="111" t="s">
        <v>18</v>
      </c>
      <c r="X7" s="6" t="s">
        <v>18</v>
      </c>
      <c r="Y7" s="67" t="s">
        <v>18</v>
      </c>
      <c r="Z7" s="101">
        <f>VLOOKUP(A7,[2]!DailyRoster,25,FALSE)</f>
        <v>0</v>
      </c>
      <c r="AA7" s="9" t="s">
        <v>126</v>
      </c>
      <c r="AB7" s="9" t="s">
        <v>18</v>
      </c>
      <c r="AC7" s="9" t="s">
        <v>18</v>
      </c>
      <c r="AD7" s="9"/>
      <c r="AE7" s="9"/>
      <c r="AF7" s="65"/>
      <c r="AG7" s="6"/>
      <c r="AI7" t="s">
        <v>124</v>
      </c>
      <c r="AJ7">
        <v>1</v>
      </c>
      <c r="AK7">
        <v>1</v>
      </c>
    </row>
    <row r="8" spans="1:38" x14ac:dyDescent="0.3">
      <c r="A8" s="103">
        <v>43474</v>
      </c>
      <c r="B8" s="104" t="s">
        <v>4</v>
      </c>
      <c r="C8" s="3" t="s">
        <v>114</v>
      </c>
      <c r="D8" s="3" t="s">
        <v>123</v>
      </c>
      <c r="E8" s="3" t="s">
        <v>94</v>
      </c>
      <c r="F8" s="4" t="s">
        <v>99</v>
      </c>
      <c r="G8" s="3" t="s">
        <v>111</v>
      </c>
      <c r="H8" s="3" t="s">
        <v>124</v>
      </c>
      <c r="I8" s="3"/>
      <c r="J8" s="3" t="s">
        <v>113</v>
      </c>
      <c r="K8" s="3" t="s">
        <v>137</v>
      </c>
      <c r="L8" s="3" t="s">
        <v>109</v>
      </c>
      <c r="M8" s="3" t="s">
        <v>18</v>
      </c>
      <c r="N8" s="3" t="s">
        <v>143</v>
      </c>
      <c r="O8" s="3"/>
      <c r="P8" s="3"/>
      <c r="Q8" s="3"/>
      <c r="R8" s="3"/>
      <c r="S8" s="3"/>
      <c r="T8" s="3"/>
      <c r="U8" s="101">
        <v>1</v>
      </c>
      <c r="V8" s="66" t="s">
        <v>18</v>
      </c>
      <c r="W8" s="111"/>
      <c r="X8" s="6" t="s">
        <v>59</v>
      </c>
      <c r="Y8" s="67" t="s">
        <v>18</v>
      </c>
      <c r="Z8" s="101">
        <f>VLOOKUP(A8,[2]!DailyRoster,25,FALSE)</f>
        <v>0</v>
      </c>
      <c r="AA8" s="9" t="s">
        <v>126</v>
      </c>
      <c r="AB8" s="9" t="s">
        <v>18</v>
      </c>
      <c r="AC8" s="9" t="s">
        <v>18</v>
      </c>
      <c r="AD8" s="9"/>
      <c r="AE8" s="9"/>
      <c r="AF8" s="65"/>
      <c r="AG8" s="6"/>
      <c r="AI8" t="s">
        <v>111</v>
      </c>
      <c r="AJ8">
        <v>1</v>
      </c>
      <c r="AK8">
        <v>1</v>
      </c>
    </row>
    <row r="9" spans="1:38" x14ac:dyDescent="0.3">
      <c r="A9" s="103">
        <v>43475</v>
      </c>
      <c r="B9" s="104" t="s">
        <v>5</v>
      </c>
      <c r="C9" s="3" t="s">
        <v>114</v>
      </c>
      <c r="D9" s="3" t="s">
        <v>120</v>
      </c>
      <c r="E9" s="3" t="s">
        <v>94</v>
      </c>
      <c r="F9" s="4" t="s">
        <v>99</v>
      </c>
      <c r="G9" s="3" t="s">
        <v>111</v>
      </c>
      <c r="H9" s="3" t="s">
        <v>124</v>
      </c>
      <c r="I9" s="3"/>
      <c r="J9" s="3" t="s">
        <v>113</v>
      </c>
      <c r="K9" s="3" t="s">
        <v>18</v>
      </c>
      <c r="L9" s="3" t="s">
        <v>80</v>
      </c>
      <c r="M9" s="3" t="s">
        <v>18</v>
      </c>
      <c r="N9" s="3" t="s">
        <v>143</v>
      </c>
      <c r="O9" s="3"/>
      <c r="P9" s="3"/>
      <c r="Q9" s="3"/>
      <c r="R9" s="3"/>
      <c r="S9" s="3"/>
      <c r="T9" s="3"/>
      <c r="U9" s="101">
        <v>1</v>
      </c>
      <c r="V9" s="66" t="s">
        <v>18</v>
      </c>
      <c r="W9" s="111"/>
      <c r="X9" s="6" t="s">
        <v>59</v>
      </c>
      <c r="Y9" s="67" t="s">
        <v>102</v>
      </c>
      <c r="Z9" s="101" t="str">
        <f>VLOOKUP(A9,[2]!DailyRoster,25,FALSE)</f>
        <v>M.Lu</v>
      </c>
      <c r="AA9" s="9" t="s">
        <v>126</v>
      </c>
      <c r="AB9" s="9" t="s">
        <v>18</v>
      </c>
      <c r="AC9" s="9" t="s">
        <v>18</v>
      </c>
      <c r="AD9" s="9"/>
      <c r="AE9" s="9"/>
      <c r="AF9" s="65"/>
      <c r="AG9" s="6"/>
      <c r="AI9" t="s">
        <v>99</v>
      </c>
      <c r="AJ9">
        <v>1</v>
      </c>
      <c r="AK9">
        <v>1</v>
      </c>
    </row>
    <row r="10" spans="1:38" x14ac:dyDescent="0.3">
      <c r="A10" s="103">
        <v>43476</v>
      </c>
      <c r="B10" s="104" t="s">
        <v>6</v>
      </c>
      <c r="C10" s="3" t="s">
        <v>72</v>
      </c>
      <c r="D10" s="3" t="s">
        <v>121</v>
      </c>
      <c r="E10" s="3" t="s">
        <v>88</v>
      </c>
      <c r="F10" s="4" t="s">
        <v>99</v>
      </c>
      <c r="G10" s="3" t="s">
        <v>111</v>
      </c>
      <c r="H10" s="3" t="s">
        <v>124</v>
      </c>
      <c r="I10" s="3"/>
      <c r="J10" s="3" t="s">
        <v>113</v>
      </c>
      <c r="K10" s="3" t="s">
        <v>97</v>
      </c>
      <c r="L10" s="3" t="s">
        <v>80</v>
      </c>
      <c r="M10" s="3" t="s">
        <v>18</v>
      </c>
      <c r="N10" s="3" t="s">
        <v>143</v>
      </c>
      <c r="O10" s="3"/>
      <c r="P10" s="3"/>
      <c r="Q10" s="3"/>
      <c r="R10" s="3"/>
      <c r="S10" s="3"/>
      <c r="T10" s="3"/>
      <c r="U10" s="101">
        <v>1</v>
      </c>
      <c r="V10" s="66" t="s">
        <v>18</v>
      </c>
      <c r="W10" s="111" t="s">
        <v>18</v>
      </c>
      <c r="X10" s="66" t="s">
        <v>18</v>
      </c>
      <c r="Y10" s="67" t="s">
        <v>102</v>
      </c>
      <c r="Z10" s="101" t="str">
        <f>VLOOKUP(A10,[2]!DailyRoster,25,FALSE)</f>
        <v>M.Lu</v>
      </c>
      <c r="AA10" s="9" t="s">
        <v>126</v>
      </c>
      <c r="AB10" s="9" t="s">
        <v>18</v>
      </c>
      <c r="AC10" s="9" t="s">
        <v>18</v>
      </c>
      <c r="AD10" s="9"/>
      <c r="AE10" s="9"/>
      <c r="AF10" s="65"/>
      <c r="AG10" s="6"/>
      <c r="AI10" t="s">
        <v>113</v>
      </c>
      <c r="AJ10">
        <v>2</v>
      </c>
      <c r="AK10">
        <v>1</v>
      </c>
    </row>
    <row r="11" spans="1:38" x14ac:dyDescent="0.3">
      <c r="A11" s="105">
        <v>43479</v>
      </c>
      <c r="B11" s="106" t="s">
        <v>2</v>
      </c>
      <c r="C11" s="3" t="s">
        <v>72</v>
      </c>
      <c r="D11" s="3" t="s">
        <v>121</v>
      </c>
      <c r="E11" s="3" t="s">
        <v>88</v>
      </c>
      <c r="F11" s="4" t="s">
        <v>99</v>
      </c>
      <c r="G11" s="3" t="s">
        <v>111</v>
      </c>
      <c r="H11" s="3" t="s">
        <v>124</v>
      </c>
      <c r="I11" s="3"/>
      <c r="J11" s="3" t="s">
        <v>113</v>
      </c>
      <c r="K11" s="3" t="s">
        <v>18</v>
      </c>
      <c r="L11" s="3" t="s">
        <v>126</v>
      </c>
      <c r="M11" s="3" t="s">
        <v>94</v>
      </c>
      <c r="N11" s="3"/>
      <c r="O11" s="3"/>
      <c r="P11" s="3" t="s">
        <v>18</v>
      </c>
      <c r="Q11" s="3"/>
      <c r="R11" s="3"/>
      <c r="S11" s="3"/>
      <c r="T11" s="3"/>
      <c r="U11" s="101">
        <f>U10+1</f>
        <v>2</v>
      </c>
      <c r="V11" s="66" t="s">
        <v>18</v>
      </c>
      <c r="W11" s="111" t="s">
        <v>18</v>
      </c>
      <c r="X11" s="66" t="s">
        <v>18</v>
      </c>
      <c r="Y11" s="67" t="s">
        <v>18</v>
      </c>
      <c r="Z11" s="101">
        <f>VLOOKUP(A11,[2]!DailyRoster,25,FALSE)</f>
        <v>0</v>
      </c>
      <c r="AA11" s="9" t="s">
        <v>80</v>
      </c>
      <c r="AB11" s="9" t="s">
        <v>18</v>
      </c>
      <c r="AC11" s="9" t="s">
        <v>18</v>
      </c>
      <c r="AD11" s="9"/>
      <c r="AE11" s="9"/>
      <c r="AF11" s="65"/>
      <c r="AG11" s="6"/>
      <c r="AI11" t="s">
        <v>135</v>
      </c>
      <c r="AK11">
        <v>1</v>
      </c>
      <c r="AL11">
        <v>1</v>
      </c>
    </row>
    <row r="12" spans="1:38" x14ac:dyDescent="0.3">
      <c r="A12" s="105">
        <v>43480</v>
      </c>
      <c r="B12" s="106" t="s">
        <v>3</v>
      </c>
      <c r="C12" s="3" t="s">
        <v>114</v>
      </c>
      <c r="D12" s="3" t="s">
        <v>122</v>
      </c>
      <c r="E12" s="3" t="s">
        <v>88</v>
      </c>
      <c r="F12" s="4" t="s">
        <v>99</v>
      </c>
      <c r="G12" s="3" t="s">
        <v>111</v>
      </c>
      <c r="H12" s="3" t="s">
        <v>124</v>
      </c>
      <c r="I12" s="3"/>
      <c r="J12" s="3" t="s">
        <v>113</v>
      </c>
      <c r="K12" s="3" t="s">
        <v>18</v>
      </c>
      <c r="L12" s="3" t="s">
        <v>126</v>
      </c>
      <c r="M12" s="3" t="s">
        <v>18</v>
      </c>
      <c r="N12" s="3"/>
      <c r="O12" s="3"/>
      <c r="P12" s="3" t="s">
        <v>18</v>
      </c>
      <c r="Q12" s="3" t="s">
        <v>18</v>
      </c>
      <c r="R12" s="3"/>
      <c r="S12" s="3"/>
      <c r="T12" s="3" t="s">
        <v>18</v>
      </c>
      <c r="U12" s="101">
        <f>U11</f>
        <v>2</v>
      </c>
      <c r="V12" s="66" t="s">
        <v>18</v>
      </c>
      <c r="W12" s="111" t="s">
        <v>18</v>
      </c>
      <c r="X12" s="66" t="s">
        <v>18</v>
      </c>
      <c r="Y12" s="67" t="s">
        <v>18</v>
      </c>
      <c r="Z12" s="101">
        <f>VLOOKUP(A12,[2]!DailyRoster,25,FALSE)</f>
        <v>0</v>
      </c>
      <c r="AA12" s="9" t="s">
        <v>80</v>
      </c>
      <c r="AB12" s="9" t="s">
        <v>18</v>
      </c>
      <c r="AC12" s="9" t="s">
        <v>18</v>
      </c>
      <c r="AD12" s="9"/>
      <c r="AE12" s="9"/>
      <c r="AF12" s="65"/>
      <c r="AG12" s="6"/>
      <c r="AI12" t="s">
        <v>115</v>
      </c>
      <c r="AJ12">
        <v>1</v>
      </c>
      <c r="AK12">
        <v>1</v>
      </c>
    </row>
    <row r="13" spans="1:38" x14ac:dyDescent="0.3">
      <c r="A13" s="105">
        <v>43481</v>
      </c>
      <c r="B13" s="106" t="s">
        <v>4</v>
      </c>
      <c r="C13" s="3" t="s">
        <v>114</v>
      </c>
      <c r="D13" s="3" t="s">
        <v>123</v>
      </c>
      <c r="E13" s="3" t="s">
        <v>94</v>
      </c>
      <c r="F13" s="4" t="s">
        <v>99</v>
      </c>
      <c r="G13" s="3" t="s">
        <v>111</v>
      </c>
      <c r="H13" s="3" t="s">
        <v>124</v>
      </c>
      <c r="I13" s="3"/>
      <c r="J13" s="3" t="s">
        <v>146</v>
      </c>
      <c r="K13" s="3" t="s">
        <v>137</v>
      </c>
      <c r="L13" s="3" t="s">
        <v>126</v>
      </c>
      <c r="M13" s="3" t="s">
        <v>18</v>
      </c>
      <c r="N13" s="3"/>
      <c r="O13" s="3"/>
      <c r="P13" s="3" t="s">
        <v>18</v>
      </c>
      <c r="Q13" s="3" t="s">
        <v>18</v>
      </c>
      <c r="R13" s="3"/>
      <c r="S13" s="3"/>
      <c r="T13" s="3" t="s">
        <v>18</v>
      </c>
      <c r="U13" s="101">
        <f>U11</f>
        <v>2</v>
      </c>
      <c r="V13" s="66" t="s">
        <v>18</v>
      </c>
      <c r="W13" s="111" t="s">
        <v>18</v>
      </c>
      <c r="X13" s="66" t="s">
        <v>18</v>
      </c>
      <c r="Y13" s="67" t="s">
        <v>18</v>
      </c>
      <c r="Z13" s="101">
        <f>VLOOKUP(A13,[2]!DailyRoster,25,FALSE)</f>
        <v>0</v>
      </c>
      <c r="AA13" s="9" t="s">
        <v>80</v>
      </c>
      <c r="AB13" s="9" t="s">
        <v>18</v>
      </c>
      <c r="AC13" s="9" t="s">
        <v>18</v>
      </c>
      <c r="AD13" s="9"/>
      <c r="AE13" s="9"/>
      <c r="AF13" s="65"/>
      <c r="AG13" s="6"/>
      <c r="AI13" t="s">
        <v>102</v>
      </c>
      <c r="AJ13">
        <v>2</v>
      </c>
      <c r="AK13">
        <v>1</v>
      </c>
    </row>
    <row r="14" spans="1:38" x14ac:dyDescent="0.3">
      <c r="A14" s="105">
        <v>43482</v>
      </c>
      <c r="B14" s="106" t="s">
        <v>5</v>
      </c>
      <c r="C14" s="3" t="s">
        <v>114</v>
      </c>
      <c r="D14" s="3" t="s">
        <v>120</v>
      </c>
      <c r="E14" s="3" t="s">
        <v>94</v>
      </c>
      <c r="F14" s="4" t="s">
        <v>99</v>
      </c>
      <c r="G14" s="3" t="s">
        <v>111</v>
      </c>
      <c r="H14" s="3" t="s">
        <v>124</v>
      </c>
      <c r="I14" s="3"/>
      <c r="J14" s="3" t="s">
        <v>59</v>
      </c>
      <c r="K14" s="3" t="s">
        <v>18</v>
      </c>
      <c r="L14" s="3" t="s">
        <v>126</v>
      </c>
      <c r="M14" s="3" t="s">
        <v>18</v>
      </c>
      <c r="N14" s="3"/>
      <c r="O14" s="3"/>
      <c r="P14" s="3" t="s">
        <v>18</v>
      </c>
      <c r="Q14" s="3" t="s">
        <v>18</v>
      </c>
      <c r="R14" s="3"/>
      <c r="S14" s="3"/>
      <c r="T14" s="3" t="s">
        <v>18</v>
      </c>
      <c r="U14" s="101">
        <f>U11</f>
        <v>2</v>
      </c>
      <c r="V14" s="66" t="s">
        <v>18</v>
      </c>
      <c r="W14" s="111" t="s">
        <v>18</v>
      </c>
      <c r="X14" s="6" t="s">
        <v>18</v>
      </c>
      <c r="Y14" s="6" t="s">
        <v>113</v>
      </c>
      <c r="Z14" s="101">
        <f>VLOOKUP(A14,[2]!DailyRoster,25,FALSE)</f>
        <v>0</v>
      </c>
      <c r="AA14" s="9" t="s">
        <v>80</v>
      </c>
      <c r="AB14" s="9" t="s">
        <v>18</v>
      </c>
      <c r="AC14" s="9" t="s">
        <v>18</v>
      </c>
      <c r="AD14" s="9"/>
      <c r="AE14" s="9"/>
      <c r="AF14" s="65"/>
      <c r="AG14" s="6"/>
      <c r="AI14" t="s">
        <v>131</v>
      </c>
      <c r="AJ14">
        <v>1</v>
      </c>
      <c r="AK14">
        <v>1</v>
      </c>
    </row>
    <row r="15" spans="1:38" x14ac:dyDescent="0.3">
      <c r="A15" s="105">
        <v>43483</v>
      </c>
      <c r="B15" s="106" t="s">
        <v>6</v>
      </c>
      <c r="C15" s="3" t="s">
        <v>114</v>
      </c>
      <c r="D15" s="3" t="s">
        <v>133</v>
      </c>
      <c r="E15" s="3" t="s">
        <v>88</v>
      </c>
      <c r="F15" s="4" t="s">
        <v>99</v>
      </c>
      <c r="G15" s="3" t="s">
        <v>111</v>
      </c>
      <c r="H15" s="3" t="s">
        <v>124</v>
      </c>
      <c r="I15" s="3"/>
      <c r="J15" s="3" t="s">
        <v>109</v>
      </c>
      <c r="K15" s="3" t="s">
        <v>132</v>
      </c>
      <c r="L15" s="3" t="s">
        <v>126</v>
      </c>
      <c r="M15" s="3" t="s">
        <v>18</v>
      </c>
      <c r="N15" s="3"/>
      <c r="O15" s="3"/>
      <c r="P15" s="3" t="s">
        <v>18</v>
      </c>
      <c r="Q15" s="3" t="s">
        <v>18</v>
      </c>
      <c r="R15" s="3"/>
      <c r="S15" s="3"/>
      <c r="T15" s="3" t="s">
        <v>18</v>
      </c>
      <c r="U15" s="101">
        <f>U11</f>
        <v>2</v>
      </c>
      <c r="V15" s="66" t="s">
        <v>18</v>
      </c>
      <c r="W15" s="111" t="s">
        <v>18</v>
      </c>
      <c r="X15" s="6" t="s">
        <v>61</v>
      </c>
      <c r="Y15" s="6" t="s">
        <v>113</v>
      </c>
      <c r="Z15" s="101">
        <f>VLOOKUP(A15,[2]!DailyRoster,25,FALSE)</f>
        <v>0</v>
      </c>
      <c r="AA15" s="9" t="s">
        <v>80</v>
      </c>
      <c r="AB15" s="9" t="s">
        <v>18</v>
      </c>
      <c r="AC15" s="9" t="s">
        <v>18</v>
      </c>
      <c r="AD15" s="9"/>
      <c r="AE15" s="9"/>
      <c r="AF15" s="65"/>
      <c r="AG15" s="6"/>
      <c r="AI15" t="s">
        <v>80</v>
      </c>
      <c r="AJ15">
        <v>1</v>
      </c>
      <c r="AK15">
        <v>1</v>
      </c>
    </row>
    <row r="16" spans="1:38" x14ac:dyDescent="0.3">
      <c r="A16" s="107">
        <v>43486</v>
      </c>
      <c r="B16" s="108" t="s">
        <v>2</v>
      </c>
      <c r="C16" s="3" t="s">
        <v>72</v>
      </c>
      <c r="D16" s="3" t="s">
        <v>121</v>
      </c>
      <c r="E16" s="3" t="s">
        <v>94</v>
      </c>
      <c r="F16" s="4" t="s">
        <v>99</v>
      </c>
      <c r="G16" s="3" t="s">
        <v>111</v>
      </c>
      <c r="H16" s="3" t="s">
        <v>124</v>
      </c>
      <c r="I16" s="3"/>
      <c r="J16" s="3" t="s">
        <v>113</v>
      </c>
      <c r="K16" s="3" t="s">
        <v>18</v>
      </c>
      <c r="L16" s="3" t="s">
        <v>126</v>
      </c>
      <c r="M16" s="3" t="s">
        <v>18</v>
      </c>
      <c r="N16" s="3" t="s">
        <v>150</v>
      </c>
      <c r="O16" s="3"/>
      <c r="P16" s="3" t="s">
        <v>18</v>
      </c>
      <c r="Q16" s="3"/>
      <c r="R16" s="3" t="s">
        <v>152</v>
      </c>
      <c r="S16" s="3" t="s">
        <v>88</v>
      </c>
      <c r="T16" s="3" t="s">
        <v>18</v>
      </c>
      <c r="U16" s="101">
        <f>U15+1</f>
        <v>3</v>
      </c>
      <c r="V16" s="66" t="s">
        <v>18</v>
      </c>
      <c r="W16" s="111" t="s">
        <v>18</v>
      </c>
      <c r="X16" s="6" t="s">
        <v>18</v>
      </c>
      <c r="Y16" s="6" t="s">
        <v>80</v>
      </c>
      <c r="Z16" s="101">
        <f>VLOOKUP(A16,[2]!DailyRoster,25,FALSE)</f>
        <v>0</v>
      </c>
      <c r="AA16" s="9" t="s">
        <v>78</v>
      </c>
      <c r="AB16" s="9" t="s">
        <v>18</v>
      </c>
      <c r="AC16" s="9" t="s">
        <v>18</v>
      </c>
      <c r="AD16" s="9"/>
      <c r="AE16" s="9"/>
      <c r="AF16" s="65"/>
      <c r="AG16" s="6"/>
      <c r="AI16" t="s">
        <v>109</v>
      </c>
      <c r="AJ16">
        <v>1</v>
      </c>
      <c r="AK16">
        <v>1</v>
      </c>
    </row>
    <row r="17" spans="1:37" x14ac:dyDescent="0.3">
      <c r="A17" s="107">
        <v>43487</v>
      </c>
      <c r="B17" s="108" t="s">
        <v>3</v>
      </c>
      <c r="C17" s="3" t="s">
        <v>114</v>
      </c>
      <c r="D17" s="3" t="s">
        <v>122</v>
      </c>
      <c r="E17" s="3" t="s">
        <v>88</v>
      </c>
      <c r="F17" s="4" t="s">
        <v>80</v>
      </c>
      <c r="G17" s="3" t="s">
        <v>111</v>
      </c>
      <c r="H17" s="3" t="s">
        <v>124</v>
      </c>
      <c r="I17" s="3"/>
      <c r="J17" s="3" t="s">
        <v>113</v>
      </c>
      <c r="K17" s="3" t="s">
        <v>18</v>
      </c>
      <c r="L17" s="3" t="s">
        <v>126</v>
      </c>
      <c r="M17" s="3" t="s">
        <v>18</v>
      </c>
      <c r="N17" s="3" t="s">
        <v>18</v>
      </c>
      <c r="O17" s="3"/>
      <c r="P17" s="3" t="s">
        <v>18</v>
      </c>
      <c r="Q17" s="3"/>
      <c r="R17" s="3" t="s">
        <v>152</v>
      </c>
      <c r="S17" s="3" t="s">
        <v>18</v>
      </c>
      <c r="T17" s="3"/>
      <c r="U17" s="101">
        <f>U16</f>
        <v>3</v>
      </c>
      <c r="V17" s="66" t="s">
        <v>18</v>
      </c>
      <c r="W17" s="111" t="s">
        <v>18</v>
      </c>
      <c r="X17" s="6" t="s">
        <v>18</v>
      </c>
      <c r="Y17" s="6" t="s">
        <v>18</v>
      </c>
      <c r="Z17" s="101">
        <f>VLOOKUP(A17,[2]!DailyRoster,25,FALSE)</f>
        <v>0</v>
      </c>
      <c r="AA17" s="9" t="s">
        <v>99</v>
      </c>
      <c r="AB17" s="9" t="s">
        <v>18</v>
      </c>
      <c r="AC17" s="9" t="s">
        <v>18</v>
      </c>
      <c r="AD17" s="9"/>
      <c r="AE17" s="9"/>
      <c r="AF17" s="65"/>
      <c r="AG17" s="6"/>
      <c r="AI17" t="s">
        <v>126</v>
      </c>
      <c r="AJ17">
        <v>1</v>
      </c>
      <c r="AK17">
        <v>1</v>
      </c>
    </row>
    <row r="18" spans="1:37" x14ac:dyDescent="0.3">
      <c r="A18" s="107">
        <v>43488</v>
      </c>
      <c r="B18" s="108" t="s">
        <v>4</v>
      </c>
      <c r="C18" s="3" t="s">
        <v>114</v>
      </c>
      <c r="D18" s="3" t="s">
        <v>148</v>
      </c>
      <c r="E18" s="3" t="s">
        <v>149</v>
      </c>
      <c r="F18" s="4" t="s">
        <v>80</v>
      </c>
      <c r="G18" s="3" t="s">
        <v>111</v>
      </c>
      <c r="H18" s="3" t="s">
        <v>124</v>
      </c>
      <c r="I18" s="3"/>
      <c r="J18" s="3" t="s">
        <v>109</v>
      </c>
      <c r="K18" s="3" t="s">
        <v>151</v>
      </c>
      <c r="L18" s="3" t="s">
        <v>126</v>
      </c>
      <c r="M18" s="3" t="s">
        <v>18</v>
      </c>
      <c r="N18" s="3" t="s">
        <v>150</v>
      </c>
      <c r="O18" s="3"/>
      <c r="P18" s="3" t="s">
        <v>59</v>
      </c>
      <c r="Q18" s="3"/>
      <c r="R18" s="3" t="s">
        <v>152</v>
      </c>
      <c r="S18" s="3" t="s">
        <v>18</v>
      </c>
      <c r="T18" s="3"/>
      <c r="U18" s="101">
        <f>U16</f>
        <v>3</v>
      </c>
      <c r="V18" s="66" t="s">
        <v>18</v>
      </c>
      <c r="W18" s="111" t="s">
        <v>18</v>
      </c>
      <c r="X18" s="6" t="s">
        <v>18</v>
      </c>
      <c r="Y18" s="6" t="s">
        <v>18</v>
      </c>
      <c r="Z18" s="101">
        <f>VLOOKUP(A18,[2]!DailyRoster,25,FALSE)</f>
        <v>0</v>
      </c>
      <c r="AA18" s="9" t="s">
        <v>99</v>
      </c>
      <c r="AB18" s="9" t="s">
        <v>18</v>
      </c>
      <c r="AC18" s="9" t="s">
        <v>18</v>
      </c>
      <c r="AD18" s="9"/>
      <c r="AE18" s="9"/>
      <c r="AF18" s="65"/>
      <c r="AG18" s="6"/>
    </row>
    <row r="19" spans="1:37" x14ac:dyDescent="0.3">
      <c r="A19" s="107">
        <v>43489</v>
      </c>
      <c r="B19" s="108" t="s">
        <v>5</v>
      </c>
      <c r="C19" s="3" t="s">
        <v>114</v>
      </c>
      <c r="D19" s="3" t="s">
        <v>120</v>
      </c>
      <c r="E19" s="3" t="s">
        <v>149</v>
      </c>
      <c r="F19" s="4" t="s">
        <v>80</v>
      </c>
      <c r="G19" s="3" t="s">
        <v>111</v>
      </c>
      <c r="H19" s="3" t="s">
        <v>124</v>
      </c>
      <c r="I19" s="3"/>
      <c r="J19" s="3" t="s">
        <v>113</v>
      </c>
      <c r="K19" s="3" t="s">
        <v>18</v>
      </c>
      <c r="L19" s="3" t="s">
        <v>126</v>
      </c>
      <c r="M19" s="3" t="s">
        <v>59</v>
      </c>
      <c r="N19" s="3" t="s">
        <v>150</v>
      </c>
      <c r="O19" s="3"/>
      <c r="P19" s="3" t="s">
        <v>18</v>
      </c>
      <c r="Q19" s="3"/>
      <c r="R19" s="3" t="s">
        <v>152</v>
      </c>
      <c r="S19" s="3" t="s">
        <v>18</v>
      </c>
      <c r="T19" s="3"/>
      <c r="U19" s="101">
        <f>U16</f>
        <v>3</v>
      </c>
      <c r="V19" s="66" t="s">
        <v>18</v>
      </c>
      <c r="W19" s="111" t="s">
        <v>18</v>
      </c>
      <c r="X19" s="6" t="s">
        <v>18</v>
      </c>
      <c r="Y19" s="6" t="s">
        <v>18</v>
      </c>
      <c r="Z19" s="101">
        <f>VLOOKUP(A19,[2]!DailyRoster,25,FALSE)</f>
        <v>0</v>
      </c>
      <c r="AA19" s="9" t="s">
        <v>99</v>
      </c>
      <c r="AB19" s="9" t="s">
        <v>18</v>
      </c>
      <c r="AC19" s="9" t="s">
        <v>18</v>
      </c>
      <c r="AD19" s="9"/>
      <c r="AE19" s="9"/>
      <c r="AF19" s="65"/>
      <c r="AG19" s="6"/>
    </row>
    <row r="20" spans="1:37" x14ac:dyDescent="0.3">
      <c r="A20" s="107">
        <v>43490</v>
      </c>
      <c r="B20" s="108" t="s">
        <v>6</v>
      </c>
      <c r="C20" s="3" t="s">
        <v>72</v>
      </c>
      <c r="D20" s="3" t="s">
        <v>121</v>
      </c>
      <c r="E20" s="3" t="s">
        <v>88</v>
      </c>
      <c r="F20" s="4" t="s">
        <v>99</v>
      </c>
      <c r="G20" s="3" t="s">
        <v>111</v>
      </c>
      <c r="H20" s="3" t="s">
        <v>124</v>
      </c>
      <c r="I20" s="3"/>
      <c r="J20" s="3" t="s">
        <v>113</v>
      </c>
      <c r="K20" s="3" t="s">
        <v>97</v>
      </c>
      <c r="L20" s="3" t="s">
        <v>126</v>
      </c>
      <c r="M20" s="3" t="s">
        <v>18</v>
      </c>
      <c r="N20" s="3" t="s">
        <v>150</v>
      </c>
      <c r="O20" s="3"/>
      <c r="P20" s="3" t="s">
        <v>18</v>
      </c>
      <c r="Q20" s="3"/>
      <c r="R20" s="3" t="s">
        <v>152</v>
      </c>
      <c r="S20" s="3" t="s">
        <v>18</v>
      </c>
      <c r="T20" s="3"/>
      <c r="U20" s="101">
        <f>U16</f>
        <v>3</v>
      </c>
      <c r="V20" s="66" t="s">
        <v>80</v>
      </c>
      <c r="W20" s="111" t="s">
        <v>18</v>
      </c>
      <c r="X20" s="6" t="s">
        <v>18</v>
      </c>
      <c r="Y20" s="6" t="s">
        <v>131</v>
      </c>
      <c r="Z20" s="101" t="str">
        <f>VLOOKUP(A20,[2]!DailyRoster,25,FALSE)</f>
        <v>J.Yang</v>
      </c>
      <c r="AA20" s="9" t="s">
        <v>18</v>
      </c>
      <c r="AB20" s="9" t="s">
        <v>18</v>
      </c>
      <c r="AC20" s="9" t="s">
        <v>18</v>
      </c>
      <c r="AD20" s="9"/>
      <c r="AE20" s="9"/>
      <c r="AF20" s="65"/>
      <c r="AG20" s="6"/>
    </row>
    <row r="21" spans="1:37" x14ac:dyDescent="0.3">
      <c r="A21" s="109">
        <v>43493</v>
      </c>
      <c r="B21" s="110" t="s">
        <v>2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101">
        <f>U20+1</f>
        <v>4</v>
      </c>
      <c r="V21" s="66" t="s">
        <v>18</v>
      </c>
      <c r="W21" s="111" t="s">
        <v>18</v>
      </c>
      <c r="X21" s="6" t="s">
        <v>18</v>
      </c>
      <c r="Y21" s="6" t="s">
        <v>18</v>
      </c>
      <c r="Z21" s="101">
        <f>VLOOKUP(A21,[2]!DailyRoster,25,FALSE)</f>
        <v>0</v>
      </c>
      <c r="AA21" s="9" t="s">
        <v>18</v>
      </c>
      <c r="AB21" s="9" t="s">
        <v>18</v>
      </c>
      <c r="AC21" s="9" t="s">
        <v>18</v>
      </c>
      <c r="AD21" s="9"/>
      <c r="AE21" s="9"/>
      <c r="AF21" s="65"/>
      <c r="AG21" s="6"/>
    </row>
    <row r="22" spans="1:37" s="44" customFormat="1" x14ac:dyDescent="0.3">
      <c r="A22" s="109">
        <v>43494</v>
      </c>
      <c r="B22" s="110" t="s">
        <v>3</v>
      </c>
      <c r="C22" s="3" t="s">
        <v>114</v>
      </c>
      <c r="D22" s="3" t="s">
        <v>122</v>
      </c>
      <c r="E22" s="3" t="s">
        <v>88</v>
      </c>
      <c r="F22" s="4" t="s">
        <v>80</v>
      </c>
      <c r="G22" s="3" t="s">
        <v>111</v>
      </c>
      <c r="H22" s="3" t="s">
        <v>124</v>
      </c>
      <c r="I22" s="3"/>
      <c r="J22" s="3" t="s">
        <v>113</v>
      </c>
      <c r="K22" s="3" t="s">
        <v>18</v>
      </c>
      <c r="L22" s="3" t="s">
        <v>126</v>
      </c>
      <c r="M22" s="3" t="s">
        <v>18</v>
      </c>
      <c r="N22" s="3" t="s">
        <v>163</v>
      </c>
      <c r="O22" s="3"/>
      <c r="P22" s="3"/>
      <c r="Q22" s="3"/>
      <c r="R22" s="3"/>
      <c r="S22" s="3"/>
      <c r="T22" s="3"/>
      <c r="U22" s="101">
        <f>U21</f>
        <v>4</v>
      </c>
      <c r="V22" s="66" t="s">
        <v>18</v>
      </c>
      <c r="W22" s="111" t="s">
        <v>18</v>
      </c>
      <c r="X22" s="6" t="s">
        <v>18</v>
      </c>
      <c r="Y22" s="6" t="s">
        <v>18</v>
      </c>
      <c r="Z22" s="101">
        <f>VLOOKUP(A22,[2]!DailyRoster,25,FALSE)</f>
        <v>0</v>
      </c>
      <c r="AA22" s="9" t="s">
        <v>18</v>
      </c>
      <c r="AB22" s="9" t="s">
        <v>18</v>
      </c>
      <c r="AC22" s="9" t="s">
        <v>18</v>
      </c>
      <c r="AD22" s="9"/>
      <c r="AE22" s="9"/>
      <c r="AF22" s="65"/>
      <c r="AG22" s="6"/>
      <c r="AH22" s="92"/>
    </row>
    <row r="23" spans="1:37" s="44" customFormat="1" x14ac:dyDescent="0.3">
      <c r="A23" s="109">
        <v>43495</v>
      </c>
      <c r="B23" s="110" t="s">
        <v>4</v>
      </c>
      <c r="C23" s="3" t="s">
        <v>114</v>
      </c>
      <c r="D23" s="3" t="s">
        <v>123</v>
      </c>
      <c r="E23" s="3" t="s">
        <v>94</v>
      </c>
      <c r="F23" s="4" t="s">
        <v>99</v>
      </c>
      <c r="G23" s="3" t="s">
        <v>111</v>
      </c>
      <c r="H23" s="3" t="s">
        <v>124</v>
      </c>
      <c r="I23" s="3"/>
      <c r="J23" s="3" t="s">
        <v>80</v>
      </c>
      <c r="K23" s="3" t="s">
        <v>151</v>
      </c>
      <c r="L23" s="3" t="s">
        <v>126</v>
      </c>
      <c r="M23" s="3" t="s">
        <v>18</v>
      </c>
      <c r="N23" s="3" t="s">
        <v>18</v>
      </c>
      <c r="O23" s="3"/>
      <c r="P23" s="3"/>
      <c r="Q23" s="3"/>
      <c r="R23" s="3"/>
      <c r="S23" s="3"/>
      <c r="T23" s="3"/>
      <c r="U23" s="101">
        <f>U21</f>
        <v>4</v>
      </c>
      <c r="V23" s="66" t="s">
        <v>18</v>
      </c>
      <c r="W23" s="66" t="s">
        <v>18</v>
      </c>
      <c r="X23" s="6" t="s">
        <v>59</v>
      </c>
      <c r="Y23" s="6" t="s">
        <v>115</v>
      </c>
      <c r="Z23" s="101" t="str">
        <f>VLOOKUP(A23,[2]!DailyRoster,25,FALSE)</f>
        <v>Mark</v>
      </c>
      <c r="AA23" s="9" t="s">
        <v>18</v>
      </c>
      <c r="AB23" s="9" t="s">
        <v>18</v>
      </c>
      <c r="AC23" s="9" t="s">
        <v>18</v>
      </c>
      <c r="AD23" s="9"/>
      <c r="AE23" s="9"/>
      <c r="AF23" s="65"/>
      <c r="AG23" s="6"/>
      <c r="AH23" s="92"/>
    </row>
    <row r="24" spans="1:37" s="44" customFormat="1" x14ac:dyDescent="0.3">
      <c r="A24" s="109">
        <v>43496</v>
      </c>
      <c r="B24" s="110" t="s">
        <v>5</v>
      </c>
      <c r="C24" s="3" t="s">
        <v>114</v>
      </c>
      <c r="D24" s="3" t="s">
        <v>120</v>
      </c>
      <c r="E24" s="3" t="s">
        <v>94</v>
      </c>
      <c r="F24" s="4" t="s">
        <v>99</v>
      </c>
      <c r="G24" s="3" t="s">
        <v>111</v>
      </c>
      <c r="H24" s="3" t="s">
        <v>80</v>
      </c>
      <c r="I24" s="3"/>
      <c r="J24" s="3" t="s">
        <v>113</v>
      </c>
      <c r="K24" s="3" t="s">
        <v>18</v>
      </c>
      <c r="L24" s="3" t="s">
        <v>126</v>
      </c>
      <c r="M24" s="3" t="s">
        <v>18</v>
      </c>
      <c r="N24" s="3" t="s">
        <v>163</v>
      </c>
      <c r="O24" s="3"/>
      <c r="P24" s="3"/>
      <c r="Q24" s="3"/>
      <c r="R24" s="3"/>
      <c r="S24" s="3"/>
      <c r="T24" s="3"/>
      <c r="U24" s="101">
        <f>U21</f>
        <v>4</v>
      </c>
      <c r="V24" s="66" t="s">
        <v>18</v>
      </c>
      <c r="W24" s="66" t="s">
        <v>18</v>
      </c>
      <c r="X24" s="6" t="s">
        <v>59</v>
      </c>
      <c r="Y24" s="6" t="s">
        <v>124</v>
      </c>
      <c r="Z24" s="101">
        <f>VLOOKUP(A24,[2]!DailyRoster,25,FALSE)</f>
        <v>0</v>
      </c>
      <c r="AA24" s="9" t="s">
        <v>18</v>
      </c>
      <c r="AB24" s="9" t="s">
        <v>18</v>
      </c>
      <c r="AC24" s="9" t="s">
        <v>18</v>
      </c>
      <c r="AD24" s="9"/>
      <c r="AE24" s="9"/>
      <c r="AF24" s="65"/>
      <c r="AG24" s="6"/>
      <c r="AH24" s="92"/>
    </row>
    <row r="25" spans="1:37" s="44" customFormat="1" x14ac:dyDescent="0.3">
      <c r="A25" s="109">
        <v>43497</v>
      </c>
      <c r="B25" s="110" t="s">
        <v>6</v>
      </c>
      <c r="C25" s="3" t="s">
        <v>72</v>
      </c>
      <c r="D25" s="3" t="s">
        <v>121</v>
      </c>
      <c r="E25" s="3" t="s">
        <v>88</v>
      </c>
      <c r="F25" s="4" t="s">
        <v>80</v>
      </c>
      <c r="G25" s="3" t="s">
        <v>111</v>
      </c>
      <c r="H25" s="3" t="s">
        <v>124</v>
      </c>
      <c r="I25" s="3"/>
      <c r="J25" s="3" t="s">
        <v>113</v>
      </c>
      <c r="K25" s="3" t="s">
        <v>97</v>
      </c>
      <c r="L25" s="3" t="s">
        <v>126</v>
      </c>
      <c r="M25" s="3" t="s">
        <v>18</v>
      </c>
      <c r="N25" s="3" t="s">
        <v>163</v>
      </c>
      <c r="O25" s="3"/>
      <c r="P25" s="3"/>
      <c r="Q25" s="3"/>
      <c r="R25" s="3"/>
      <c r="S25" s="3"/>
      <c r="T25" s="3"/>
      <c r="U25" s="101">
        <f>U21</f>
        <v>4</v>
      </c>
      <c r="V25" s="66" t="s">
        <v>18</v>
      </c>
      <c r="W25" s="66" t="s">
        <v>18</v>
      </c>
      <c r="X25" s="6" t="s">
        <v>18</v>
      </c>
      <c r="Y25" s="6" t="s">
        <v>78</v>
      </c>
      <c r="Z25" s="101">
        <f>VLOOKUP(A25,[2]!DailyRoster,25,FALSE)</f>
        <v>0</v>
      </c>
      <c r="AA25" s="9" t="s">
        <v>99</v>
      </c>
      <c r="AB25" s="9" t="s">
        <v>18</v>
      </c>
      <c r="AC25" s="9" t="s">
        <v>18</v>
      </c>
      <c r="AD25" s="9"/>
      <c r="AE25" s="9"/>
      <c r="AF25" s="65"/>
      <c r="AG25" s="6"/>
      <c r="AH25" s="92"/>
    </row>
    <row r="26" spans="1:37" s="44" customFormat="1" x14ac:dyDescent="0.3">
      <c r="A26" s="103">
        <v>43500</v>
      </c>
      <c r="B26" s="104" t="s">
        <v>2</v>
      </c>
      <c r="C26" s="3" t="s">
        <v>72</v>
      </c>
      <c r="D26" s="3" t="s">
        <v>121</v>
      </c>
      <c r="E26" s="3" t="s">
        <v>80</v>
      </c>
      <c r="F26" s="4" t="s">
        <v>99</v>
      </c>
      <c r="G26" s="3" t="s">
        <v>111</v>
      </c>
      <c r="H26" s="3" t="s">
        <v>124</v>
      </c>
      <c r="I26" s="3"/>
      <c r="J26" s="3" t="s">
        <v>113</v>
      </c>
      <c r="K26" s="3" t="s">
        <v>18</v>
      </c>
      <c r="L26" s="3" t="s">
        <v>126</v>
      </c>
      <c r="M26" s="3" t="s">
        <v>18</v>
      </c>
      <c r="N26" s="3" t="s">
        <v>166</v>
      </c>
      <c r="O26" s="3"/>
      <c r="P26" s="3"/>
      <c r="Q26" s="3"/>
      <c r="R26" s="3"/>
      <c r="S26" s="3" t="s">
        <v>18</v>
      </c>
      <c r="T26" s="3"/>
      <c r="U26" s="101">
        <f>U25+1</f>
        <v>5</v>
      </c>
      <c r="V26" s="66" t="s">
        <v>18</v>
      </c>
      <c r="W26" s="66" t="s">
        <v>18</v>
      </c>
      <c r="X26" s="6" t="s">
        <v>88</v>
      </c>
      <c r="Y26" s="6" t="s">
        <v>18</v>
      </c>
      <c r="Z26" s="101">
        <f>VLOOKUP(A26,[2]!DailyRoster,25,FALSE)</f>
        <v>0</v>
      </c>
      <c r="AA26" s="9" t="s">
        <v>18</v>
      </c>
      <c r="AB26" s="9" t="s">
        <v>18</v>
      </c>
      <c r="AC26" s="9" t="s">
        <v>18</v>
      </c>
      <c r="AD26" s="9"/>
      <c r="AE26" s="9"/>
      <c r="AF26" s="65"/>
      <c r="AG26" s="6"/>
      <c r="AH26" s="92"/>
    </row>
    <row r="27" spans="1:37" s="44" customFormat="1" x14ac:dyDescent="0.3">
      <c r="A27" s="103">
        <v>43501</v>
      </c>
      <c r="B27" s="104" t="s">
        <v>3</v>
      </c>
      <c r="C27" s="3" t="s">
        <v>114</v>
      </c>
      <c r="D27" s="3" t="s">
        <v>122</v>
      </c>
      <c r="E27" s="3" t="s">
        <v>80</v>
      </c>
      <c r="F27" s="4" t="s">
        <v>99</v>
      </c>
      <c r="G27" s="3" t="s">
        <v>111</v>
      </c>
      <c r="H27" s="3" t="s">
        <v>124</v>
      </c>
      <c r="I27" s="3"/>
      <c r="J27" s="3" t="s">
        <v>113</v>
      </c>
      <c r="K27" s="3" t="s">
        <v>18</v>
      </c>
      <c r="L27" s="3" t="s">
        <v>126</v>
      </c>
      <c r="M27" s="3" t="s">
        <v>18</v>
      </c>
      <c r="N27" s="3" t="s">
        <v>166</v>
      </c>
      <c r="O27" s="3"/>
      <c r="P27" s="3"/>
      <c r="Q27" s="3"/>
      <c r="R27" s="3"/>
      <c r="S27" s="3" t="s">
        <v>18</v>
      </c>
      <c r="T27" s="3"/>
      <c r="U27" s="101">
        <f>U26</f>
        <v>5</v>
      </c>
      <c r="V27" s="66" t="s">
        <v>18</v>
      </c>
      <c r="W27" s="66" t="s">
        <v>18</v>
      </c>
      <c r="X27" s="6" t="s">
        <v>88</v>
      </c>
      <c r="Y27" s="6" t="s">
        <v>18</v>
      </c>
      <c r="Z27" s="101">
        <f>VLOOKUP(A27,[2]!DailyRoster,25,FALSE)</f>
        <v>0</v>
      </c>
      <c r="AA27" s="9" t="s">
        <v>18</v>
      </c>
      <c r="AB27" s="9" t="s">
        <v>18</v>
      </c>
      <c r="AC27" s="9" t="s">
        <v>18</v>
      </c>
      <c r="AD27" s="9"/>
      <c r="AE27" s="9"/>
      <c r="AF27" s="65"/>
      <c r="AG27" s="6"/>
      <c r="AH27" s="92"/>
    </row>
    <row r="28" spans="1:37" s="44" customFormat="1" x14ac:dyDescent="0.3">
      <c r="A28" s="103">
        <v>43502</v>
      </c>
      <c r="B28" s="104" t="s">
        <v>4</v>
      </c>
      <c r="C28" s="3" t="s">
        <v>114</v>
      </c>
      <c r="D28" s="3" t="s">
        <v>123</v>
      </c>
      <c r="E28" s="3" t="s">
        <v>165</v>
      </c>
      <c r="F28" s="4" t="s">
        <v>99</v>
      </c>
      <c r="G28" s="3" t="s">
        <v>80</v>
      </c>
      <c r="H28" s="3" t="s">
        <v>124</v>
      </c>
      <c r="I28" s="3"/>
      <c r="J28" s="3" t="s">
        <v>59</v>
      </c>
      <c r="K28" s="3" t="s">
        <v>151</v>
      </c>
      <c r="L28" s="3" t="s">
        <v>126</v>
      </c>
      <c r="M28" s="3" t="s">
        <v>18</v>
      </c>
      <c r="N28" s="3" t="s">
        <v>166</v>
      </c>
      <c r="O28" s="3"/>
      <c r="P28" s="3"/>
      <c r="Q28" s="3"/>
      <c r="R28" s="3"/>
      <c r="S28" s="3" t="s">
        <v>18</v>
      </c>
      <c r="T28" s="3"/>
      <c r="U28" s="101">
        <f>U26</f>
        <v>5</v>
      </c>
      <c r="V28" s="66" t="s">
        <v>18</v>
      </c>
      <c r="W28" s="66" t="s">
        <v>18</v>
      </c>
      <c r="X28" s="6" t="s">
        <v>18</v>
      </c>
      <c r="Y28" s="6" t="s">
        <v>102</v>
      </c>
      <c r="Z28" s="101" t="str">
        <f>VLOOKUP(A28,[2]!DailyRoster,25,FALSE)</f>
        <v>M.Lu</v>
      </c>
      <c r="AA28" s="9" t="s">
        <v>18</v>
      </c>
      <c r="AB28" s="9" t="s">
        <v>18</v>
      </c>
      <c r="AC28" s="9" t="s">
        <v>18</v>
      </c>
      <c r="AD28" s="9"/>
      <c r="AE28" s="9"/>
      <c r="AF28" s="65"/>
      <c r="AG28" s="6"/>
      <c r="AH28" s="92"/>
    </row>
    <row r="29" spans="1:37" s="44" customFormat="1" x14ac:dyDescent="0.3">
      <c r="A29" s="103">
        <v>43503</v>
      </c>
      <c r="B29" s="104" t="s">
        <v>5</v>
      </c>
      <c r="C29" s="3" t="s">
        <v>114</v>
      </c>
      <c r="D29" s="3" t="s">
        <v>120</v>
      </c>
      <c r="E29" s="3" t="s">
        <v>165</v>
      </c>
      <c r="F29" s="4" t="s">
        <v>99</v>
      </c>
      <c r="G29" s="3" t="s">
        <v>111</v>
      </c>
      <c r="H29" s="3" t="s">
        <v>124</v>
      </c>
      <c r="I29" s="3"/>
      <c r="J29" s="3" t="s">
        <v>59</v>
      </c>
      <c r="K29" s="3" t="s">
        <v>18</v>
      </c>
      <c r="L29" s="3" t="s">
        <v>80</v>
      </c>
      <c r="M29" s="3" t="s">
        <v>18</v>
      </c>
      <c r="N29" s="3" t="s">
        <v>166</v>
      </c>
      <c r="O29" s="3"/>
      <c r="P29" s="3"/>
      <c r="Q29" s="3"/>
      <c r="R29" s="3"/>
      <c r="S29" s="3" t="s">
        <v>18</v>
      </c>
      <c r="T29" s="3"/>
      <c r="U29" s="101">
        <f>U26</f>
        <v>5</v>
      </c>
      <c r="V29" s="66" t="s">
        <v>18</v>
      </c>
      <c r="W29" s="66" t="s">
        <v>18</v>
      </c>
      <c r="X29" s="6" t="s">
        <v>18</v>
      </c>
      <c r="Y29" s="6" t="s">
        <v>113</v>
      </c>
      <c r="Z29" s="101">
        <f>VLOOKUP(A29,[2]!DailyRoster,25,FALSE)</f>
        <v>0</v>
      </c>
      <c r="AA29" s="9" t="s">
        <v>18</v>
      </c>
      <c r="AB29" s="9" t="s">
        <v>18</v>
      </c>
      <c r="AC29" s="9" t="s">
        <v>18</v>
      </c>
      <c r="AD29" s="9"/>
      <c r="AE29" s="9" t="s">
        <v>88</v>
      </c>
      <c r="AF29" s="65"/>
      <c r="AG29" s="6"/>
      <c r="AH29" s="92"/>
    </row>
    <row r="30" spans="1:37" s="44" customFormat="1" x14ac:dyDescent="0.3">
      <c r="A30" s="103">
        <v>43504</v>
      </c>
      <c r="B30" s="104" t="s">
        <v>6</v>
      </c>
      <c r="C30" s="3" t="s">
        <v>72</v>
      </c>
      <c r="D30" s="3" t="s">
        <v>121</v>
      </c>
      <c r="E30" s="3" t="s">
        <v>80</v>
      </c>
      <c r="F30" s="4" t="s">
        <v>99</v>
      </c>
      <c r="G30" s="3" t="s">
        <v>111</v>
      </c>
      <c r="H30" s="3" t="s">
        <v>124</v>
      </c>
      <c r="I30" s="3"/>
      <c r="J30" s="3" t="s">
        <v>113</v>
      </c>
      <c r="K30" s="3" t="s">
        <v>97</v>
      </c>
      <c r="L30" s="3" t="s">
        <v>160</v>
      </c>
      <c r="M30" s="3" t="s">
        <v>18</v>
      </c>
      <c r="N30" s="3" t="s">
        <v>166</v>
      </c>
      <c r="O30" s="3"/>
      <c r="P30" s="3"/>
      <c r="Q30" s="3"/>
      <c r="R30" s="3"/>
      <c r="S30" s="3" t="s">
        <v>177</v>
      </c>
      <c r="T30" s="3"/>
      <c r="U30" s="101">
        <f>U26</f>
        <v>5</v>
      </c>
      <c r="V30" s="66" t="s">
        <v>18</v>
      </c>
      <c r="W30" s="66" t="s">
        <v>18</v>
      </c>
      <c r="X30" s="6" t="s">
        <v>18</v>
      </c>
      <c r="Y30" s="6" t="s">
        <v>18</v>
      </c>
      <c r="Z30" s="101">
        <f>VLOOKUP(A30,[2]!DailyRoster,25,FALSE)</f>
        <v>0</v>
      </c>
      <c r="AA30" s="9" t="s">
        <v>18</v>
      </c>
      <c r="AB30" s="9" t="s">
        <v>18</v>
      </c>
      <c r="AC30" s="9" t="s">
        <v>18</v>
      </c>
      <c r="AD30" s="9"/>
      <c r="AE30" s="9"/>
      <c r="AF30" s="65"/>
      <c r="AG30" s="6"/>
      <c r="AH30" s="92"/>
    </row>
    <row r="31" spans="1:37" s="44" customFormat="1" x14ac:dyDescent="0.3">
      <c r="A31" s="105">
        <v>43507</v>
      </c>
      <c r="B31" s="106" t="s">
        <v>2</v>
      </c>
      <c r="C31" s="3" t="s">
        <v>72</v>
      </c>
      <c r="D31" s="3" t="s">
        <v>121</v>
      </c>
      <c r="E31" s="3" t="s">
        <v>80</v>
      </c>
      <c r="F31" s="4" t="s">
        <v>99</v>
      </c>
      <c r="G31" s="3" t="s">
        <v>111</v>
      </c>
      <c r="H31" s="3" t="s">
        <v>124</v>
      </c>
      <c r="I31" s="3"/>
      <c r="J31" s="3" t="s">
        <v>113</v>
      </c>
      <c r="K31" s="3" t="s">
        <v>18</v>
      </c>
      <c r="L31" s="3" t="s">
        <v>126</v>
      </c>
      <c r="M31" s="3" t="s">
        <v>18</v>
      </c>
      <c r="N31" s="3"/>
      <c r="O31" s="3"/>
      <c r="P31" s="3"/>
      <c r="Q31" s="3"/>
      <c r="R31" s="3" t="s">
        <v>156</v>
      </c>
      <c r="S31" s="3"/>
      <c r="T31" s="3"/>
      <c r="U31" s="101">
        <f>U30+1</f>
        <v>6</v>
      </c>
      <c r="V31" s="66" t="s">
        <v>18</v>
      </c>
      <c r="W31" s="66" t="s">
        <v>18</v>
      </c>
      <c r="X31" s="6" t="s">
        <v>18</v>
      </c>
      <c r="Y31" s="6" t="s">
        <v>109</v>
      </c>
      <c r="Z31" s="101">
        <f>VLOOKUP(A31,[2]!DailyRoster,25,FALSE)</f>
        <v>0</v>
      </c>
      <c r="AA31" s="9" t="s">
        <v>18</v>
      </c>
      <c r="AB31" s="9" t="s">
        <v>18</v>
      </c>
      <c r="AC31" s="9" t="s">
        <v>88</v>
      </c>
      <c r="AD31" s="9"/>
      <c r="AE31" s="9"/>
      <c r="AF31" s="65"/>
      <c r="AG31" s="6"/>
      <c r="AH31" s="92"/>
    </row>
    <row r="32" spans="1:37" s="44" customFormat="1" x14ac:dyDescent="0.3">
      <c r="A32" s="105">
        <v>43508</v>
      </c>
      <c r="B32" s="106" t="s">
        <v>3</v>
      </c>
      <c r="C32" s="3" t="s">
        <v>114</v>
      </c>
      <c r="D32" s="3" t="s">
        <v>122</v>
      </c>
      <c r="E32" s="3" t="s">
        <v>80</v>
      </c>
      <c r="F32" s="4" t="s">
        <v>99</v>
      </c>
      <c r="G32" s="3" t="s">
        <v>111</v>
      </c>
      <c r="H32" s="3" t="s">
        <v>124</v>
      </c>
      <c r="I32" s="3"/>
      <c r="J32" s="3" t="s">
        <v>113</v>
      </c>
      <c r="K32" s="3" t="s">
        <v>18</v>
      </c>
      <c r="L32" s="3" t="s">
        <v>126</v>
      </c>
      <c r="M32" s="3" t="s">
        <v>18</v>
      </c>
      <c r="N32" s="3"/>
      <c r="O32" s="3"/>
      <c r="P32" s="3"/>
      <c r="Q32" s="3"/>
      <c r="R32" s="3" t="s">
        <v>182</v>
      </c>
      <c r="S32" s="3"/>
      <c r="T32" s="3"/>
      <c r="U32" s="101">
        <f>U31</f>
        <v>6</v>
      </c>
      <c r="V32" s="66" t="s">
        <v>18</v>
      </c>
      <c r="W32" s="66" t="s">
        <v>18</v>
      </c>
      <c r="X32" s="6" t="s">
        <v>18</v>
      </c>
      <c r="Y32" s="6" t="s">
        <v>18</v>
      </c>
      <c r="Z32" s="101">
        <f>VLOOKUP(A32,[2]!DailyRoster,25,FALSE)</f>
        <v>0</v>
      </c>
      <c r="AA32" s="9" t="s">
        <v>18</v>
      </c>
      <c r="AB32" s="9" t="s">
        <v>18</v>
      </c>
      <c r="AC32" s="9" t="s">
        <v>88</v>
      </c>
      <c r="AD32" s="9"/>
      <c r="AE32" s="9"/>
      <c r="AF32" s="65"/>
      <c r="AG32" s="6"/>
      <c r="AH32" s="92"/>
    </row>
    <row r="33" spans="1:34" s="44" customFormat="1" x14ac:dyDescent="0.3">
      <c r="A33" s="105">
        <v>43509</v>
      </c>
      <c r="B33" s="106" t="s">
        <v>4</v>
      </c>
      <c r="C33" s="3" t="s">
        <v>114</v>
      </c>
      <c r="D33" s="3" t="s">
        <v>123</v>
      </c>
      <c r="E33" s="3" t="s">
        <v>165</v>
      </c>
      <c r="F33" s="4" t="s">
        <v>99</v>
      </c>
      <c r="G33" s="3" t="s">
        <v>111</v>
      </c>
      <c r="H33" s="3" t="s">
        <v>124</v>
      </c>
      <c r="I33" s="3"/>
      <c r="J33" s="3" t="s">
        <v>59</v>
      </c>
      <c r="K33" s="3" t="s">
        <v>151</v>
      </c>
      <c r="L33" s="3" t="s">
        <v>186</v>
      </c>
      <c r="M33" s="3" t="s">
        <v>18</v>
      </c>
      <c r="N33" s="3"/>
      <c r="O33" s="3"/>
      <c r="P33" s="3"/>
      <c r="Q33" s="3"/>
      <c r="R33" s="3" t="s">
        <v>182</v>
      </c>
      <c r="S33" s="3"/>
      <c r="T33" s="3"/>
      <c r="U33" s="101">
        <f>U31</f>
        <v>6</v>
      </c>
      <c r="V33" s="66" t="s">
        <v>18</v>
      </c>
      <c r="W33" s="66" t="s">
        <v>18</v>
      </c>
      <c r="X33" s="6" t="s">
        <v>18</v>
      </c>
      <c r="Y33" s="6" t="s">
        <v>80</v>
      </c>
      <c r="Z33" s="101" t="str">
        <f>VLOOKUP(A33,[2]!DailyRoster,25,FALSE)</f>
        <v>J.Yang</v>
      </c>
      <c r="AA33" s="9" t="s">
        <v>18</v>
      </c>
      <c r="AB33" s="9" t="s">
        <v>18</v>
      </c>
      <c r="AC33" s="9" t="s">
        <v>18</v>
      </c>
      <c r="AD33" s="9"/>
      <c r="AE33" s="9"/>
      <c r="AF33" s="65"/>
      <c r="AG33" s="6"/>
      <c r="AH33" s="92"/>
    </row>
    <row r="34" spans="1:34" x14ac:dyDescent="0.3">
      <c r="A34" s="105">
        <v>43510</v>
      </c>
      <c r="B34" s="106" t="s">
        <v>5</v>
      </c>
      <c r="C34" s="3" t="s">
        <v>59</v>
      </c>
      <c r="D34" s="3" t="s">
        <v>157</v>
      </c>
      <c r="E34" s="3" t="s">
        <v>165</v>
      </c>
      <c r="F34" s="4" t="s">
        <v>99</v>
      </c>
      <c r="G34" s="3" t="s">
        <v>111</v>
      </c>
      <c r="H34" s="3" t="s">
        <v>124</v>
      </c>
      <c r="I34" s="3"/>
      <c r="J34" s="3" t="s">
        <v>113</v>
      </c>
      <c r="K34" s="3" t="s">
        <v>18</v>
      </c>
      <c r="L34" s="3" t="s">
        <v>126</v>
      </c>
      <c r="M34" s="3" t="s">
        <v>18</v>
      </c>
      <c r="N34" s="3"/>
      <c r="O34" s="3"/>
      <c r="P34" s="3"/>
      <c r="Q34" s="3"/>
      <c r="R34" s="3" t="s">
        <v>182</v>
      </c>
      <c r="S34" s="3" t="s">
        <v>179</v>
      </c>
      <c r="T34" s="3"/>
      <c r="U34" s="101">
        <f>U31</f>
        <v>6</v>
      </c>
      <c r="V34" s="66" t="s">
        <v>18</v>
      </c>
      <c r="W34" s="66" t="s">
        <v>18</v>
      </c>
      <c r="X34" s="6" t="s">
        <v>18</v>
      </c>
      <c r="Y34" s="6" t="s">
        <v>18</v>
      </c>
      <c r="Z34" s="101">
        <f>VLOOKUP(A34,[2]!DailyRoster,25,FALSE)</f>
        <v>0</v>
      </c>
      <c r="AA34" s="9" t="s">
        <v>18</v>
      </c>
      <c r="AB34" s="9" t="s">
        <v>80</v>
      </c>
      <c r="AC34" s="9" t="s">
        <v>18</v>
      </c>
      <c r="AD34" s="9"/>
      <c r="AE34" s="9"/>
      <c r="AF34" s="65"/>
      <c r="AG34" s="6"/>
    </row>
    <row r="35" spans="1:34" x14ac:dyDescent="0.3">
      <c r="A35" s="105">
        <v>43511</v>
      </c>
      <c r="B35" s="106" t="s">
        <v>6</v>
      </c>
      <c r="C35" s="3" t="s">
        <v>72</v>
      </c>
      <c r="D35" s="3" t="s">
        <v>121</v>
      </c>
      <c r="E35" s="3" t="s">
        <v>165</v>
      </c>
      <c r="F35" s="4" t="s">
        <v>99</v>
      </c>
      <c r="G35" s="3" t="s">
        <v>111</v>
      </c>
      <c r="H35" s="3" t="s">
        <v>124</v>
      </c>
      <c r="I35" s="3"/>
      <c r="J35" s="3" t="s">
        <v>113</v>
      </c>
      <c r="K35" s="3" t="s">
        <v>97</v>
      </c>
      <c r="L35" s="3" t="s">
        <v>126</v>
      </c>
      <c r="M35" s="3" t="s">
        <v>18</v>
      </c>
      <c r="N35" s="3"/>
      <c r="O35" s="3"/>
      <c r="P35" s="3"/>
      <c r="Q35" s="3"/>
      <c r="R35" s="3" t="s">
        <v>182</v>
      </c>
      <c r="S35" s="3"/>
      <c r="T35" s="3"/>
      <c r="U35" s="101">
        <f>U31</f>
        <v>6</v>
      </c>
      <c r="V35" s="66" t="s">
        <v>18</v>
      </c>
      <c r="W35" s="66" t="s">
        <v>18</v>
      </c>
      <c r="X35" s="6" t="s">
        <v>18</v>
      </c>
      <c r="Y35" s="6" t="s">
        <v>115</v>
      </c>
      <c r="Z35" s="101" t="str">
        <f>VLOOKUP(A35,[2]!DailyRoster,25,FALSE)</f>
        <v>Mark</v>
      </c>
      <c r="AA35" s="9" t="s">
        <v>18</v>
      </c>
      <c r="AB35" s="9" t="s">
        <v>80</v>
      </c>
      <c r="AC35" s="9" t="s">
        <v>88</v>
      </c>
      <c r="AD35" s="9"/>
      <c r="AE35" s="9"/>
      <c r="AF35" s="65"/>
      <c r="AG35" s="6"/>
    </row>
    <row r="36" spans="1:34" x14ac:dyDescent="0.3">
      <c r="A36" s="107">
        <v>43514</v>
      </c>
      <c r="B36" s="108" t="s">
        <v>2</v>
      </c>
      <c r="C36" s="3" t="s">
        <v>72</v>
      </c>
      <c r="D36" s="3" t="s">
        <v>121</v>
      </c>
      <c r="E36" s="3" t="s">
        <v>94</v>
      </c>
      <c r="F36" s="4" t="s">
        <v>99</v>
      </c>
      <c r="G36" s="3" t="s">
        <v>111</v>
      </c>
      <c r="H36" s="3" t="s">
        <v>80</v>
      </c>
      <c r="I36" s="3"/>
      <c r="J36" s="3" t="s">
        <v>113</v>
      </c>
      <c r="K36" s="3" t="s">
        <v>18</v>
      </c>
      <c r="L36" s="3" t="s">
        <v>126</v>
      </c>
      <c r="M36" s="3" t="s">
        <v>18</v>
      </c>
      <c r="N36" s="3"/>
      <c r="O36" s="3" t="s">
        <v>18</v>
      </c>
      <c r="P36" s="3"/>
      <c r="Q36" s="3"/>
      <c r="R36" s="3" t="s">
        <v>183</v>
      </c>
      <c r="S36" s="3"/>
      <c r="T36" s="3" t="s">
        <v>88</v>
      </c>
      <c r="U36" s="101">
        <f>U35+1</f>
        <v>7</v>
      </c>
      <c r="V36" s="66" t="s">
        <v>18</v>
      </c>
      <c r="W36" s="66" t="s">
        <v>18</v>
      </c>
      <c r="X36" s="6" t="s">
        <v>18</v>
      </c>
      <c r="Y36" s="6" t="s">
        <v>124</v>
      </c>
      <c r="Z36" s="101" t="str">
        <f>VLOOKUP(A36,[2]!DailyRoster,25,FALSE)</f>
        <v>Lucky</v>
      </c>
      <c r="AA36" s="9" t="s">
        <v>18</v>
      </c>
      <c r="AB36" s="9" t="s">
        <v>18</v>
      </c>
      <c r="AC36" s="9" t="s">
        <v>18</v>
      </c>
      <c r="AD36" s="9"/>
      <c r="AE36" s="9"/>
      <c r="AF36" s="65"/>
      <c r="AG36" s="6"/>
    </row>
    <row r="37" spans="1:34" x14ac:dyDescent="0.3">
      <c r="A37" s="107">
        <v>43515</v>
      </c>
      <c r="B37" s="108" t="s">
        <v>3</v>
      </c>
      <c r="C37" s="3" t="s">
        <v>114</v>
      </c>
      <c r="D37" s="3" t="s">
        <v>122</v>
      </c>
      <c r="E37" s="3" t="s">
        <v>88</v>
      </c>
      <c r="F37" s="4" t="s">
        <v>99</v>
      </c>
      <c r="G37" s="3" t="s">
        <v>111</v>
      </c>
      <c r="H37" s="3" t="s">
        <v>124</v>
      </c>
      <c r="I37" s="3"/>
      <c r="J37" s="3" t="s">
        <v>113</v>
      </c>
      <c r="K37" s="3" t="s">
        <v>18</v>
      </c>
      <c r="L37" s="3" t="s">
        <v>126</v>
      </c>
      <c r="M37" s="3" t="s">
        <v>18</v>
      </c>
      <c r="N37" s="3"/>
      <c r="O37" s="3" t="s">
        <v>18</v>
      </c>
      <c r="P37" s="3"/>
      <c r="Q37" s="3"/>
      <c r="R37" s="3" t="s">
        <v>183</v>
      </c>
      <c r="S37" s="3"/>
      <c r="T37" s="3" t="s">
        <v>18</v>
      </c>
      <c r="U37" s="101">
        <f>U36</f>
        <v>7</v>
      </c>
      <c r="V37" s="66" t="s">
        <v>18</v>
      </c>
      <c r="W37" s="66" t="s">
        <v>18</v>
      </c>
      <c r="X37" s="6" t="s">
        <v>18</v>
      </c>
      <c r="Y37" s="6" t="s">
        <v>18</v>
      </c>
      <c r="Z37" s="101">
        <f>VLOOKUP(A37,[2]!DailyRoster,25,FALSE)</f>
        <v>0</v>
      </c>
      <c r="AA37" s="9" t="s">
        <v>18</v>
      </c>
      <c r="AB37" s="9" t="s">
        <v>18</v>
      </c>
      <c r="AC37" s="9" t="s">
        <v>18</v>
      </c>
      <c r="AD37" s="9"/>
      <c r="AE37" s="9"/>
      <c r="AF37" s="65"/>
      <c r="AG37" s="6"/>
    </row>
    <row r="38" spans="1:34" x14ac:dyDescent="0.3">
      <c r="A38" s="107">
        <v>43516</v>
      </c>
      <c r="B38" s="108" t="s">
        <v>4</v>
      </c>
      <c r="C38" s="3" t="s">
        <v>114</v>
      </c>
      <c r="D38" s="3" t="s">
        <v>123</v>
      </c>
      <c r="E38" s="3" t="s">
        <v>165</v>
      </c>
      <c r="F38" s="4" t="s">
        <v>99</v>
      </c>
      <c r="G38" s="3" t="s">
        <v>111</v>
      </c>
      <c r="H38" s="3" t="s">
        <v>124</v>
      </c>
      <c r="I38" s="3"/>
      <c r="J38" s="3" t="s">
        <v>187</v>
      </c>
      <c r="K38" s="3" t="s">
        <v>151</v>
      </c>
      <c r="L38" s="3" t="s">
        <v>126</v>
      </c>
      <c r="M38" s="3" t="s">
        <v>18</v>
      </c>
      <c r="N38" s="3"/>
      <c r="O38" s="3" t="s">
        <v>18</v>
      </c>
      <c r="P38" s="3"/>
      <c r="Q38" s="3"/>
      <c r="R38" s="3" t="s">
        <v>183</v>
      </c>
      <c r="S38" s="3"/>
      <c r="T38" s="3" t="s">
        <v>18</v>
      </c>
      <c r="U38" s="101">
        <f>U36</f>
        <v>7</v>
      </c>
      <c r="V38" s="66" t="s">
        <v>18</v>
      </c>
      <c r="W38" s="66" t="s">
        <v>18</v>
      </c>
      <c r="X38" s="6" t="s">
        <v>18</v>
      </c>
      <c r="Y38" s="6" t="s">
        <v>109</v>
      </c>
      <c r="Z38" s="101">
        <f>VLOOKUP(A38,[2]!DailyRoster,25,FALSE)</f>
        <v>0</v>
      </c>
      <c r="AA38" s="9" t="s">
        <v>18</v>
      </c>
      <c r="AB38" s="9" t="s">
        <v>18</v>
      </c>
      <c r="AC38" s="9" t="s">
        <v>18</v>
      </c>
      <c r="AD38" s="9"/>
      <c r="AE38" s="9"/>
      <c r="AF38" s="65"/>
      <c r="AG38" s="6"/>
    </row>
    <row r="39" spans="1:34" x14ac:dyDescent="0.3">
      <c r="A39" s="107">
        <v>43517</v>
      </c>
      <c r="B39" s="108" t="s">
        <v>5</v>
      </c>
      <c r="C39" s="3" t="s">
        <v>114</v>
      </c>
      <c r="D39" s="3" t="s">
        <v>120</v>
      </c>
      <c r="E39" s="3" t="s">
        <v>165</v>
      </c>
      <c r="F39" s="4" t="s">
        <v>99</v>
      </c>
      <c r="G39" s="3" t="s">
        <v>111</v>
      </c>
      <c r="H39" s="3" t="s">
        <v>124</v>
      </c>
      <c r="I39" s="3"/>
      <c r="J39" s="3" t="s">
        <v>113</v>
      </c>
      <c r="K39" s="3" t="s">
        <v>18</v>
      </c>
      <c r="L39" s="3" t="s">
        <v>126</v>
      </c>
      <c r="M39" s="3" t="s">
        <v>18</v>
      </c>
      <c r="N39" s="3"/>
      <c r="O39" s="3" t="s">
        <v>18</v>
      </c>
      <c r="P39" s="3"/>
      <c r="Q39" s="3"/>
      <c r="R39" s="3" t="s">
        <v>183</v>
      </c>
      <c r="S39" s="3"/>
      <c r="T39" s="3" t="s">
        <v>18</v>
      </c>
      <c r="U39" s="101">
        <f>U36</f>
        <v>7</v>
      </c>
      <c r="V39" s="66" t="s">
        <v>18</v>
      </c>
      <c r="W39" s="66" t="s">
        <v>18</v>
      </c>
      <c r="X39" s="6" t="s">
        <v>18</v>
      </c>
      <c r="Y39" s="6" t="s">
        <v>155</v>
      </c>
      <c r="Z39" s="101">
        <f>VLOOKUP(A39,[2]!DailyRoster,25,FALSE)</f>
        <v>0</v>
      </c>
      <c r="AA39" s="9" t="s">
        <v>18</v>
      </c>
      <c r="AB39" s="9" t="s">
        <v>18</v>
      </c>
      <c r="AC39" s="9" t="s">
        <v>18</v>
      </c>
      <c r="AD39" s="9"/>
      <c r="AE39" s="9"/>
      <c r="AF39" s="65"/>
      <c r="AG39" s="6"/>
    </row>
    <row r="40" spans="1:34" x14ac:dyDescent="0.3">
      <c r="A40" s="107">
        <v>43518</v>
      </c>
      <c r="B40" s="108" t="s">
        <v>6</v>
      </c>
      <c r="C40" s="3" t="s">
        <v>72</v>
      </c>
      <c r="D40" s="3" t="s">
        <v>121</v>
      </c>
      <c r="E40" s="3" t="s">
        <v>88</v>
      </c>
      <c r="F40" s="4" t="s">
        <v>99</v>
      </c>
      <c r="G40" s="3" t="s">
        <v>111</v>
      </c>
      <c r="H40" s="3" t="s">
        <v>124</v>
      </c>
      <c r="I40" s="3"/>
      <c r="J40" s="3" t="s">
        <v>113</v>
      </c>
      <c r="K40" s="3" t="s">
        <v>97</v>
      </c>
      <c r="L40" s="3" t="s">
        <v>126</v>
      </c>
      <c r="M40" s="3" t="s">
        <v>18</v>
      </c>
      <c r="N40" s="3"/>
      <c r="O40" s="3" t="s">
        <v>162</v>
      </c>
      <c r="P40" s="3"/>
      <c r="Q40" s="3"/>
      <c r="R40" s="3" t="s">
        <v>18</v>
      </c>
      <c r="S40" s="3"/>
      <c r="T40" s="3" t="s">
        <v>18</v>
      </c>
      <c r="U40" s="101">
        <f>U36</f>
        <v>7</v>
      </c>
      <c r="V40" s="66" t="s">
        <v>18</v>
      </c>
      <c r="W40" s="66" t="s">
        <v>18</v>
      </c>
      <c r="X40" s="6" t="s">
        <v>18</v>
      </c>
      <c r="Y40" s="6" t="s">
        <v>155</v>
      </c>
      <c r="Z40" s="101">
        <f>VLOOKUP(A40,[2]!DailyRoster,25,FALSE)</f>
        <v>0</v>
      </c>
      <c r="AA40" s="9" t="s">
        <v>18</v>
      </c>
      <c r="AB40" s="9" t="s">
        <v>18</v>
      </c>
      <c r="AC40" s="9" t="s">
        <v>18</v>
      </c>
      <c r="AD40" s="9"/>
      <c r="AE40" s="9"/>
      <c r="AF40" s="65"/>
      <c r="AG40" s="6"/>
    </row>
    <row r="41" spans="1:34" x14ac:dyDescent="0.3">
      <c r="A41" s="109">
        <v>43521</v>
      </c>
      <c r="B41" s="110" t="s">
        <v>2</v>
      </c>
      <c r="C41" s="3" t="s">
        <v>72</v>
      </c>
      <c r="D41" s="3" t="s">
        <v>121</v>
      </c>
      <c r="E41" s="3" t="s">
        <v>94</v>
      </c>
      <c r="F41" s="4" t="s">
        <v>99</v>
      </c>
      <c r="G41" s="3" t="s">
        <v>111</v>
      </c>
      <c r="H41" s="3" t="s">
        <v>124</v>
      </c>
      <c r="I41" s="3"/>
      <c r="J41" s="3" t="s">
        <v>113</v>
      </c>
      <c r="K41" s="3" t="s">
        <v>18</v>
      </c>
      <c r="L41" s="3" t="s">
        <v>126</v>
      </c>
      <c r="M41" s="3" t="s">
        <v>197</v>
      </c>
      <c r="N41" s="3"/>
      <c r="O41" s="3" t="s">
        <v>18</v>
      </c>
      <c r="P41" s="3"/>
      <c r="Q41" s="3" t="s">
        <v>18</v>
      </c>
      <c r="R41" s="3" t="s">
        <v>184</v>
      </c>
      <c r="S41" s="3"/>
      <c r="T41" s="3" t="s">
        <v>88</v>
      </c>
      <c r="U41" s="101">
        <f>U40+1</f>
        <v>8</v>
      </c>
      <c r="V41" s="66" t="s">
        <v>18</v>
      </c>
      <c r="W41" s="66" t="s">
        <v>18</v>
      </c>
      <c r="X41" s="6"/>
      <c r="Y41" s="6" t="s">
        <v>18</v>
      </c>
      <c r="Z41" s="101">
        <f>VLOOKUP(A41,[2]!DailyRoster,25,FALSE)</f>
        <v>0</v>
      </c>
      <c r="AA41" s="9" t="s">
        <v>18</v>
      </c>
      <c r="AB41" s="9" t="s">
        <v>18</v>
      </c>
      <c r="AC41" s="9" t="s">
        <v>18</v>
      </c>
      <c r="AD41" s="9"/>
      <c r="AE41" s="9"/>
      <c r="AF41" s="65"/>
      <c r="AG41" s="6"/>
    </row>
    <row r="42" spans="1:34" x14ac:dyDescent="0.3">
      <c r="A42" s="109">
        <v>43522</v>
      </c>
      <c r="B42" s="110" t="s">
        <v>3</v>
      </c>
      <c r="C42" s="3" t="s">
        <v>190</v>
      </c>
      <c r="D42" s="3" t="s">
        <v>191</v>
      </c>
      <c r="E42" s="3" t="s">
        <v>80</v>
      </c>
      <c r="F42" s="4" t="s">
        <v>99</v>
      </c>
      <c r="G42" s="3" t="s">
        <v>111</v>
      </c>
      <c r="H42" s="3" t="s">
        <v>124</v>
      </c>
      <c r="I42" s="3"/>
      <c r="J42" s="3" t="s">
        <v>113</v>
      </c>
      <c r="K42" s="3" t="s">
        <v>18</v>
      </c>
      <c r="L42" s="3" t="s">
        <v>126</v>
      </c>
      <c r="M42" s="3" t="s">
        <v>198</v>
      </c>
      <c r="N42" s="3"/>
      <c r="O42" s="3" t="s">
        <v>18</v>
      </c>
      <c r="P42" s="3"/>
      <c r="Q42" s="3" t="s">
        <v>18</v>
      </c>
      <c r="R42" s="3" t="s">
        <v>184</v>
      </c>
      <c r="S42" s="3"/>
      <c r="T42" s="3" t="s">
        <v>18</v>
      </c>
      <c r="U42" s="101">
        <f>U41</f>
        <v>8</v>
      </c>
      <c r="V42" s="66" t="s">
        <v>18</v>
      </c>
      <c r="W42" s="66" t="s">
        <v>18</v>
      </c>
      <c r="X42" s="6" t="s">
        <v>88</v>
      </c>
      <c r="Y42" s="6" t="s">
        <v>18</v>
      </c>
      <c r="Z42" s="101">
        <f>VLOOKUP(A42,[2]!DailyRoster,25,FALSE)</f>
        <v>0</v>
      </c>
      <c r="AA42" s="9" t="s">
        <v>18</v>
      </c>
      <c r="AB42" s="9" t="s">
        <v>18</v>
      </c>
      <c r="AC42" s="9" t="s">
        <v>18</v>
      </c>
      <c r="AD42" s="9"/>
      <c r="AE42" s="9"/>
      <c r="AF42" s="65"/>
      <c r="AG42" s="6"/>
    </row>
    <row r="43" spans="1:34" x14ac:dyDescent="0.3">
      <c r="A43" s="109">
        <v>43523</v>
      </c>
      <c r="B43" s="110" t="s">
        <v>4</v>
      </c>
      <c r="C43" s="3" t="s">
        <v>114</v>
      </c>
      <c r="D43" s="3" t="s">
        <v>192</v>
      </c>
      <c r="E43" s="3" t="s">
        <v>94</v>
      </c>
      <c r="F43" s="4" t="s">
        <v>99</v>
      </c>
      <c r="G43" s="3" t="s">
        <v>111</v>
      </c>
      <c r="H43" s="3" t="s">
        <v>124</v>
      </c>
      <c r="I43" s="3"/>
      <c r="J43" s="3" t="s">
        <v>189</v>
      </c>
      <c r="K43" s="3" t="s">
        <v>151</v>
      </c>
      <c r="L43" s="3" t="s">
        <v>80</v>
      </c>
      <c r="M43" s="3" t="s">
        <v>18</v>
      </c>
      <c r="N43" s="3"/>
      <c r="O43" s="3" t="s">
        <v>18</v>
      </c>
      <c r="P43" s="3"/>
      <c r="Q43" s="3" t="s">
        <v>18</v>
      </c>
      <c r="R43" s="3" t="s">
        <v>184</v>
      </c>
      <c r="S43" s="3"/>
      <c r="T43" s="3" t="s">
        <v>18</v>
      </c>
      <c r="U43" s="101">
        <f>U41</f>
        <v>8</v>
      </c>
      <c r="V43" s="66" t="s">
        <v>18</v>
      </c>
      <c r="W43" s="66" t="s">
        <v>18</v>
      </c>
      <c r="X43" s="6" t="s">
        <v>18</v>
      </c>
      <c r="Y43" s="6" t="s">
        <v>126</v>
      </c>
      <c r="Z43" s="101">
        <f>VLOOKUP(A43,[2]!DailyRoster,25,FALSE)</f>
        <v>0</v>
      </c>
      <c r="AA43" s="9" t="s">
        <v>18</v>
      </c>
      <c r="AB43" s="9" t="s">
        <v>18</v>
      </c>
      <c r="AC43" s="9" t="s">
        <v>18</v>
      </c>
      <c r="AD43" s="9"/>
      <c r="AE43" s="9"/>
      <c r="AF43" s="65"/>
      <c r="AG43" s="6"/>
    </row>
    <row r="44" spans="1:34" x14ac:dyDescent="0.3">
      <c r="A44" s="109">
        <v>43524</v>
      </c>
      <c r="B44" s="110" t="s">
        <v>5</v>
      </c>
      <c r="C44" s="3" t="s">
        <v>114</v>
      </c>
      <c r="D44" s="3" t="s">
        <v>193</v>
      </c>
      <c r="E44" s="3" t="s">
        <v>94</v>
      </c>
      <c r="F44" s="4" t="s">
        <v>80</v>
      </c>
      <c r="G44" s="3" t="s">
        <v>111</v>
      </c>
      <c r="H44" s="3" t="s">
        <v>124</v>
      </c>
      <c r="I44" s="3"/>
      <c r="J44" s="3" t="s">
        <v>113</v>
      </c>
      <c r="K44" s="3" t="s">
        <v>18</v>
      </c>
      <c r="L44" s="3" t="s">
        <v>126</v>
      </c>
      <c r="M44" s="3" t="s">
        <v>18</v>
      </c>
      <c r="N44" s="3"/>
      <c r="O44" s="3" t="s">
        <v>18</v>
      </c>
      <c r="P44" s="3"/>
      <c r="Q44" s="3" t="s">
        <v>18</v>
      </c>
      <c r="R44" s="3" t="s">
        <v>184</v>
      </c>
      <c r="S44" s="3"/>
      <c r="T44" s="3" t="s">
        <v>18</v>
      </c>
      <c r="U44" s="101">
        <f>U41</f>
        <v>8</v>
      </c>
      <c r="V44" s="66" t="s">
        <v>18</v>
      </c>
      <c r="W44" s="66" t="s">
        <v>18</v>
      </c>
      <c r="X44" s="6" t="s">
        <v>18</v>
      </c>
      <c r="Y44" s="6" t="s">
        <v>99</v>
      </c>
      <c r="Z44" s="101">
        <f>VLOOKUP(A44,[2]!DailyRoster,25,FALSE)</f>
        <v>0</v>
      </c>
      <c r="AA44" s="9" t="s">
        <v>18</v>
      </c>
      <c r="AB44" s="9" t="s">
        <v>18</v>
      </c>
      <c r="AC44" s="9" t="s">
        <v>18</v>
      </c>
      <c r="AD44" s="9"/>
      <c r="AE44" s="9"/>
      <c r="AF44" s="65"/>
      <c r="AG44" s="6"/>
    </row>
    <row r="45" spans="1:34" x14ac:dyDescent="0.3">
      <c r="A45" s="109">
        <v>43525</v>
      </c>
      <c r="B45" s="110" t="s">
        <v>6</v>
      </c>
      <c r="C45" s="3" t="s">
        <v>72</v>
      </c>
      <c r="D45" s="3" t="s">
        <v>121</v>
      </c>
      <c r="E45" s="3" t="s">
        <v>80</v>
      </c>
      <c r="F45" s="4" t="s">
        <v>99</v>
      </c>
      <c r="G45" s="3" t="s">
        <v>111</v>
      </c>
      <c r="H45" s="3" t="s">
        <v>124</v>
      </c>
      <c r="I45" s="3"/>
      <c r="J45" s="3" t="s">
        <v>113</v>
      </c>
      <c r="K45" s="3" t="s">
        <v>97</v>
      </c>
      <c r="L45" s="3" t="s">
        <v>126</v>
      </c>
      <c r="M45" s="3" t="s">
        <v>199</v>
      </c>
      <c r="N45" s="3"/>
      <c r="O45" s="3" t="s">
        <v>162</v>
      </c>
      <c r="P45" s="3"/>
      <c r="Q45" s="3" t="s">
        <v>18</v>
      </c>
      <c r="R45" s="3" t="s">
        <v>184</v>
      </c>
      <c r="S45" s="3"/>
      <c r="T45" s="3" t="s">
        <v>18</v>
      </c>
      <c r="U45" s="101">
        <f>U41</f>
        <v>8</v>
      </c>
      <c r="V45" s="66" t="s">
        <v>18</v>
      </c>
      <c r="W45" s="66" t="s">
        <v>18</v>
      </c>
      <c r="X45" s="6" t="s">
        <v>88</v>
      </c>
      <c r="Y45" s="6" t="s">
        <v>18</v>
      </c>
      <c r="Z45" s="101">
        <f>VLOOKUP(A45,[2]!DailyRoster,25,FALSE)</f>
        <v>0</v>
      </c>
      <c r="AA45" s="9"/>
      <c r="AB45" s="9"/>
      <c r="AC45" s="9" t="s">
        <v>18</v>
      </c>
      <c r="AD45" s="9"/>
      <c r="AE45" s="9"/>
      <c r="AF45" s="65"/>
      <c r="AG45" s="6"/>
    </row>
    <row r="46" spans="1:34" x14ac:dyDescent="0.3">
      <c r="A46" s="103">
        <v>43528</v>
      </c>
      <c r="B46" s="104" t="s">
        <v>2</v>
      </c>
      <c r="C46" s="3" t="s">
        <v>72</v>
      </c>
      <c r="D46" s="3" t="s">
        <v>121</v>
      </c>
      <c r="E46" s="3" t="s">
        <v>80</v>
      </c>
      <c r="F46" s="4" t="s">
        <v>99</v>
      </c>
      <c r="G46" s="3" t="s">
        <v>94</v>
      </c>
      <c r="H46" s="3" t="s">
        <v>124</v>
      </c>
      <c r="I46" s="3"/>
      <c r="J46" s="3" t="s">
        <v>113</v>
      </c>
      <c r="K46" s="3" t="s">
        <v>18</v>
      </c>
      <c r="L46" s="3" t="s">
        <v>126</v>
      </c>
      <c r="M46" s="3" t="s">
        <v>18</v>
      </c>
      <c r="N46" s="3"/>
      <c r="O46" s="3" t="s">
        <v>18</v>
      </c>
      <c r="P46" s="3"/>
      <c r="Q46" s="3"/>
      <c r="R46" s="3" t="s">
        <v>18</v>
      </c>
      <c r="S46" s="3" t="s">
        <v>18</v>
      </c>
      <c r="T46" s="3"/>
      <c r="U46" s="101">
        <f>U45+1</f>
        <v>9</v>
      </c>
      <c r="V46" s="66" t="s">
        <v>18</v>
      </c>
      <c r="W46" s="66" t="s">
        <v>18</v>
      </c>
      <c r="X46" s="6" t="s">
        <v>88</v>
      </c>
      <c r="Y46" s="6" t="s">
        <v>111</v>
      </c>
      <c r="Z46" s="101">
        <f>VLOOKUP(A46,[2]!DailyRoster,25,FALSE)</f>
        <v>0</v>
      </c>
      <c r="AA46" s="9"/>
      <c r="AB46" s="9"/>
      <c r="AC46" s="9" t="s">
        <v>18</v>
      </c>
      <c r="AD46" s="9"/>
      <c r="AE46" s="9"/>
      <c r="AF46" s="65"/>
      <c r="AG46" s="6"/>
    </row>
    <row r="47" spans="1:34" x14ac:dyDescent="0.3">
      <c r="A47" s="103">
        <v>43529</v>
      </c>
      <c r="B47" s="104" t="s">
        <v>3</v>
      </c>
      <c r="C47" s="3" t="s">
        <v>109</v>
      </c>
      <c r="D47" s="3" t="s">
        <v>159</v>
      </c>
      <c r="E47" s="3" t="s">
        <v>80</v>
      </c>
      <c r="F47" s="4" t="s">
        <v>99</v>
      </c>
      <c r="G47" s="3" t="s">
        <v>111</v>
      </c>
      <c r="H47" s="3" t="s">
        <v>124</v>
      </c>
      <c r="I47" s="3"/>
      <c r="J47" s="3" t="s">
        <v>113</v>
      </c>
      <c r="K47" s="3" t="s">
        <v>18</v>
      </c>
      <c r="L47" s="3" t="s">
        <v>126</v>
      </c>
      <c r="M47" s="3" t="s">
        <v>18</v>
      </c>
      <c r="N47" s="3"/>
      <c r="O47" s="3" t="s">
        <v>18</v>
      </c>
      <c r="P47" s="3"/>
      <c r="Q47" s="3"/>
      <c r="R47" s="3" t="s">
        <v>200</v>
      </c>
      <c r="S47" s="3" t="s">
        <v>18</v>
      </c>
      <c r="T47" s="3"/>
      <c r="U47" s="101">
        <f>U46</f>
        <v>9</v>
      </c>
      <c r="V47" s="66" t="s">
        <v>18</v>
      </c>
      <c r="W47" s="66" t="s">
        <v>18</v>
      </c>
      <c r="X47" s="6" t="s">
        <v>88</v>
      </c>
      <c r="Y47" s="66" t="s">
        <v>18</v>
      </c>
      <c r="Z47" s="101">
        <f>VLOOKUP(A47,[2]!DailyRoster,25,FALSE)</f>
        <v>0</v>
      </c>
      <c r="AA47" s="9"/>
      <c r="AB47" s="9"/>
      <c r="AC47" s="9" t="s">
        <v>18</v>
      </c>
      <c r="AD47" s="9"/>
      <c r="AE47" s="9"/>
      <c r="AF47" s="65"/>
      <c r="AG47" s="6"/>
    </row>
    <row r="48" spans="1:34" x14ac:dyDescent="0.3">
      <c r="A48" s="103">
        <v>43530</v>
      </c>
      <c r="B48" s="104" t="s">
        <v>4</v>
      </c>
      <c r="C48" s="3" t="s">
        <v>109</v>
      </c>
      <c r="D48" s="3" t="s">
        <v>194</v>
      </c>
      <c r="E48" s="3" t="s">
        <v>94</v>
      </c>
      <c r="F48" s="4" t="s">
        <v>99</v>
      </c>
      <c r="G48" s="3" t="s">
        <v>111</v>
      </c>
      <c r="H48" s="3" t="s">
        <v>196</v>
      </c>
      <c r="I48" s="3"/>
      <c r="J48" s="3" t="s">
        <v>113</v>
      </c>
      <c r="K48" s="3" t="s">
        <v>125</v>
      </c>
      <c r="L48" s="3" t="s">
        <v>126</v>
      </c>
      <c r="M48" s="3" t="s">
        <v>18</v>
      </c>
      <c r="N48" s="3"/>
      <c r="O48" s="3" t="s">
        <v>18</v>
      </c>
      <c r="P48" s="3"/>
      <c r="Q48" s="3"/>
      <c r="R48" s="3" t="s">
        <v>200</v>
      </c>
      <c r="S48" s="3" t="s">
        <v>18</v>
      </c>
      <c r="T48" s="3"/>
      <c r="U48" s="101">
        <f>U46</f>
        <v>9</v>
      </c>
      <c r="V48" s="66" t="s">
        <v>18</v>
      </c>
      <c r="W48" s="66" t="s">
        <v>18</v>
      </c>
      <c r="X48" s="6" t="s">
        <v>18</v>
      </c>
      <c r="Y48" s="6" t="s">
        <v>124</v>
      </c>
      <c r="Z48" s="101">
        <f>VLOOKUP(A48,[2]!DailyRoster,25,FALSE)</f>
        <v>0</v>
      </c>
      <c r="AA48" s="9"/>
      <c r="AB48" s="9"/>
      <c r="AC48" s="9" t="s">
        <v>18</v>
      </c>
      <c r="AD48" s="9"/>
      <c r="AE48" s="9"/>
      <c r="AF48" s="65"/>
      <c r="AG48" s="6"/>
    </row>
    <row r="49" spans="1:34" x14ac:dyDescent="0.3">
      <c r="A49" s="103">
        <v>43531</v>
      </c>
      <c r="B49" s="104" t="s">
        <v>5</v>
      </c>
      <c r="C49" s="3" t="s">
        <v>109</v>
      </c>
      <c r="D49" s="3" t="s">
        <v>195</v>
      </c>
      <c r="E49" s="3" t="s">
        <v>94</v>
      </c>
      <c r="F49" s="4" t="s">
        <v>99</v>
      </c>
      <c r="G49" s="3" t="s">
        <v>111</v>
      </c>
      <c r="H49" s="3" t="s">
        <v>178</v>
      </c>
      <c r="I49" s="3"/>
      <c r="J49" s="3" t="s">
        <v>196</v>
      </c>
      <c r="K49" s="3" t="s">
        <v>18</v>
      </c>
      <c r="L49" s="3" t="s">
        <v>126</v>
      </c>
      <c r="M49" s="3" t="s">
        <v>18</v>
      </c>
      <c r="N49" s="3"/>
      <c r="O49" s="3" t="s">
        <v>18</v>
      </c>
      <c r="P49" s="3"/>
      <c r="Q49" s="3"/>
      <c r="R49" s="3" t="s">
        <v>200</v>
      </c>
      <c r="S49" s="3" t="s">
        <v>207</v>
      </c>
      <c r="T49" s="3"/>
      <c r="U49" s="101">
        <f>U46</f>
        <v>9</v>
      </c>
      <c r="V49" s="66" t="s">
        <v>18</v>
      </c>
      <c r="W49" s="66" t="s">
        <v>18</v>
      </c>
      <c r="X49" s="6" t="s">
        <v>18</v>
      </c>
      <c r="Y49" s="6" t="s">
        <v>113</v>
      </c>
      <c r="Z49" s="101">
        <f>VLOOKUP(A49,[2]!DailyRoster,25,FALSE)</f>
        <v>0</v>
      </c>
      <c r="AA49" s="9"/>
      <c r="AB49" s="9"/>
      <c r="AC49" s="9" t="s">
        <v>18</v>
      </c>
      <c r="AD49" s="9"/>
      <c r="AE49" s="9"/>
      <c r="AF49" s="65"/>
      <c r="AG49" s="6"/>
    </row>
    <row r="50" spans="1:34" x14ac:dyDescent="0.3">
      <c r="A50" s="103">
        <v>43532</v>
      </c>
      <c r="B50" s="104" t="s">
        <v>6</v>
      </c>
      <c r="C50" s="3" t="s">
        <v>72</v>
      </c>
      <c r="D50" s="3" t="s">
        <v>121</v>
      </c>
      <c r="E50" s="3" t="s">
        <v>80</v>
      </c>
      <c r="F50" s="4" t="s">
        <v>99</v>
      </c>
      <c r="G50" s="3" t="s">
        <v>111</v>
      </c>
      <c r="H50" s="3" t="s">
        <v>124</v>
      </c>
      <c r="I50" s="3"/>
      <c r="J50" s="3" t="s">
        <v>113</v>
      </c>
      <c r="K50" s="3" t="s">
        <v>97</v>
      </c>
      <c r="L50" s="3" t="s">
        <v>126</v>
      </c>
      <c r="M50" s="3" t="s">
        <v>18</v>
      </c>
      <c r="N50" s="3"/>
      <c r="O50" s="3" t="s">
        <v>162</v>
      </c>
      <c r="P50" s="3"/>
      <c r="Q50" s="3"/>
      <c r="R50" s="3" t="s">
        <v>200</v>
      </c>
      <c r="S50" s="3" t="s">
        <v>18</v>
      </c>
      <c r="T50" s="3"/>
      <c r="U50" s="101">
        <f>U46</f>
        <v>9</v>
      </c>
      <c r="V50" s="66" t="s">
        <v>18</v>
      </c>
      <c r="W50" s="66" t="s">
        <v>18</v>
      </c>
      <c r="X50" s="6" t="s">
        <v>88</v>
      </c>
      <c r="Y50" s="6" t="s">
        <v>115</v>
      </c>
      <c r="Z50" s="101" t="str">
        <f>VLOOKUP(A50,[2]!DailyRoster,25,FALSE)</f>
        <v>Mark</v>
      </c>
      <c r="AA50" s="9"/>
      <c r="AB50" s="9"/>
      <c r="AC50" s="9" t="s">
        <v>18</v>
      </c>
      <c r="AD50" s="9"/>
      <c r="AE50" s="9"/>
      <c r="AF50" s="65"/>
      <c r="AG50" s="6"/>
    </row>
    <row r="51" spans="1:34" x14ac:dyDescent="0.3">
      <c r="A51" s="105">
        <v>43535</v>
      </c>
      <c r="B51" s="106" t="s">
        <v>2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10</v>
      </c>
      <c r="O51" s="3" t="s">
        <v>10</v>
      </c>
      <c r="P51" s="3" t="s">
        <v>10</v>
      </c>
      <c r="Q51" s="3" t="s">
        <v>10</v>
      </c>
      <c r="R51" s="3" t="s">
        <v>10</v>
      </c>
      <c r="S51" s="3" t="s">
        <v>10</v>
      </c>
      <c r="T51" s="3" t="s">
        <v>10</v>
      </c>
      <c r="U51" s="101">
        <f>U50+1</f>
        <v>10</v>
      </c>
      <c r="V51" s="66" t="s">
        <v>10</v>
      </c>
      <c r="W51" s="66" t="s">
        <v>10</v>
      </c>
      <c r="X51" s="66" t="s">
        <v>10</v>
      </c>
      <c r="Y51" s="66" t="s">
        <v>10</v>
      </c>
      <c r="Z51" s="101">
        <f>VLOOKUP(A51,[2]!DailyRoster,25,FALSE)</f>
        <v>0</v>
      </c>
      <c r="AA51" s="9"/>
      <c r="AB51" s="9"/>
      <c r="AC51" s="9" t="s">
        <v>18</v>
      </c>
      <c r="AD51" s="9"/>
      <c r="AE51" s="9"/>
      <c r="AF51" s="65"/>
      <c r="AG51" s="6"/>
      <c r="AH51" s="40" t="s">
        <v>204</v>
      </c>
    </row>
    <row r="52" spans="1:34" x14ac:dyDescent="0.3">
      <c r="A52" s="105">
        <v>43536</v>
      </c>
      <c r="B52" s="106" t="s">
        <v>3</v>
      </c>
      <c r="C52" s="3" t="s">
        <v>109</v>
      </c>
      <c r="D52" s="3" t="s">
        <v>210</v>
      </c>
      <c r="E52" s="3" t="s">
        <v>88</v>
      </c>
      <c r="F52" s="4" t="s">
        <v>99</v>
      </c>
      <c r="G52" s="3" t="s">
        <v>111</v>
      </c>
      <c r="H52" s="3" t="s">
        <v>124</v>
      </c>
      <c r="I52" s="4"/>
      <c r="J52" s="3" t="s">
        <v>209</v>
      </c>
      <c r="K52" s="3" t="s">
        <v>18</v>
      </c>
      <c r="L52" s="3" t="s">
        <v>126</v>
      </c>
      <c r="M52" s="3" t="s">
        <v>211</v>
      </c>
      <c r="N52" s="3"/>
      <c r="O52" s="3" t="s">
        <v>18</v>
      </c>
      <c r="P52" s="3"/>
      <c r="Q52" s="3"/>
      <c r="R52" s="3" t="s">
        <v>201</v>
      </c>
      <c r="S52" s="3" t="s">
        <v>180</v>
      </c>
      <c r="T52" s="3"/>
      <c r="U52" s="101">
        <f>U51</f>
        <v>10</v>
      </c>
      <c r="V52" s="66" t="s">
        <v>18</v>
      </c>
      <c r="W52" s="66" t="s">
        <v>18</v>
      </c>
      <c r="X52" s="6" t="s">
        <v>18</v>
      </c>
      <c r="Y52" s="6" t="s">
        <v>131</v>
      </c>
      <c r="Z52" s="101" t="s">
        <v>131</v>
      </c>
      <c r="AA52" s="9"/>
      <c r="AB52" s="9"/>
      <c r="AC52" s="9" t="s">
        <v>18</v>
      </c>
      <c r="AD52" s="9"/>
      <c r="AE52" s="9"/>
      <c r="AF52" s="65"/>
      <c r="AG52" s="6"/>
      <c r="AH52" s="40" t="s">
        <v>204</v>
      </c>
    </row>
    <row r="53" spans="1:34" x14ac:dyDescent="0.3">
      <c r="A53" s="105">
        <v>43537</v>
      </c>
      <c r="B53" s="106" t="s">
        <v>4</v>
      </c>
      <c r="C53" s="3" t="s">
        <v>109</v>
      </c>
      <c r="D53" s="3" t="s">
        <v>194</v>
      </c>
      <c r="E53" s="3" t="s">
        <v>94</v>
      </c>
      <c r="F53" s="4" t="s">
        <v>99</v>
      </c>
      <c r="G53" s="3" t="s">
        <v>111</v>
      </c>
      <c r="H53" s="3" t="s">
        <v>124</v>
      </c>
      <c r="I53" s="3"/>
      <c r="J53" s="3" t="s">
        <v>59</v>
      </c>
      <c r="K53" s="3" t="s">
        <v>151</v>
      </c>
      <c r="L53" s="3" t="s">
        <v>126</v>
      </c>
      <c r="M53" s="3" t="s">
        <v>204</v>
      </c>
      <c r="N53" s="3"/>
      <c r="O53" s="3" t="s">
        <v>18</v>
      </c>
      <c r="P53" s="3"/>
      <c r="Q53" s="3"/>
      <c r="R53" s="3" t="s">
        <v>201</v>
      </c>
      <c r="S53" s="3" t="s">
        <v>18</v>
      </c>
      <c r="T53" s="3"/>
      <c r="U53" s="101">
        <f>U51</f>
        <v>10</v>
      </c>
      <c r="V53" s="66" t="s">
        <v>80</v>
      </c>
      <c r="W53" s="66" t="s">
        <v>18</v>
      </c>
      <c r="X53" s="6" t="s">
        <v>18</v>
      </c>
      <c r="Y53" s="6" t="s">
        <v>102</v>
      </c>
      <c r="Z53" s="101" t="s">
        <v>102</v>
      </c>
      <c r="AA53" s="9"/>
      <c r="AB53" s="9"/>
      <c r="AC53" s="9" t="s">
        <v>18</v>
      </c>
      <c r="AD53" s="9"/>
      <c r="AE53" s="9"/>
      <c r="AF53" s="65"/>
      <c r="AG53" s="6"/>
      <c r="AH53" s="40" t="s">
        <v>204</v>
      </c>
    </row>
    <row r="54" spans="1:34" x14ac:dyDescent="0.3">
      <c r="A54" s="105">
        <v>43538</v>
      </c>
      <c r="B54" s="106" t="s">
        <v>5</v>
      </c>
      <c r="C54" s="3" t="s">
        <v>109</v>
      </c>
      <c r="D54" s="3" t="s">
        <v>195</v>
      </c>
      <c r="E54" s="3" t="s">
        <v>94</v>
      </c>
      <c r="F54" s="4" t="s">
        <v>99</v>
      </c>
      <c r="G54" s="3" t="s">
        <v>111</v>
      </c>
      <c r="H54" s="3" t="s">
        <v>124</v>
      </c>
      <c r="I54" s="3"/>
      <c r="J54" s="3" t="s">
        <v>113</v>
      </c>
      <c r="K54" s="3" t="s">
        <v>18</v>
      </c>
      <c r="L54" s="3" t="s">
        <v>126</v>
      </c>
      <c r="M54" s="3" t="s">
        <v>205</v>
      </c>
      <c r="N54" s="3"/>
      <c r="O54" s="3" t="s">
        <v>18</v>
      </c>
      <c r="P54" s="3"/>
      <c r="Q54" s="3"/>
      <c r="R54" s="3" t="s">
        <v>201</v>
      </c>
      <c r="S54" s="3" t="s">
        <v>18</v>
      </c>
      <c r="T54" s="3"/>
      <c r="U54" s="101">
        <f>U51</f>
        <v>10</v>
      </c>
      <c r="V54" s="66" t="s">
        <v>18</v>
      </c>
      <c r="W54" s="66" t="s">
        <v>18</v>
      </c>
      <c r="X54" s="6" t="s">
        <v>18</v>
      </c>
      <c r="Y54" s="6" t="s">
        <v>80</v>
      </c>
      <c r="Z54" s="101">
        <f>VLOOKUP(A54,[2]!DailyRoster,25,FALSE)</f>
        <v>0</v>
      </c>
      <c r="AA54" s="9"/>
      <c r="AB54" s="9"/>
      <c r="AC54" s="9" t="s">
        <v>18</v>
      </c>
      <c r="AD54" s="9"/>
      <c r="AE54" s="9"/>
      <c r="AF54" s="65"/>
      <c r="AG54" s="6"/>
      <c r="AH54" s="40" t="s">
        <v>205</v>
      </c>
    </row>
    <row r="55" spans="1:34" x14ac:dyDescent="0.3">
      <c r="A55" s="105">
        <v>43539</v>
      </c>
      <c r="B55" s="106" t="s">
        <v>6</v>
      </c>
      <c r="C55" s="3" t="s">
        <v>72</v>
      </c>
      <c r="D55" s="3" t="s">
        <v>121</v>
      </c>
      <c r="E55" s="3" t="s">
        <v>88</v>
      </c>
      <c r="F55" s="4" t="s">
        <v>99</v>
      </c>
      <c r="G55" s="3" t="s">
        <v>111</v>
      </c>
      <c r="H55" s="3" t="s">
        <v>124</v>
      </c>
      <c r="I55" s="3"/>
      <c r="J55" s="3" t="s">
        <v>113</v>
      </c>
      <c r="K55" s="3" t="s">
        <v>97</v>
      </c>
      <c r="L55" s="3" t="s">
        <v>126</v>
      </c>
      <c r="M55" s="3" t="s">
        <v>18</v>
      </c>
      <c r="N55" s="3"/>
      <c r="O55" s="3" t="s">
        <v>162</v>
      </c>
      <c r="P55" s="3"/>
      <c r="Q55" s="3"/>
      <c r="R55" s="3" t="s">
        <v>201</v>
      </c>
      <c r="S55" s="3" t="s">
        <v>18</v>
      </c>
      <c r="T55" s="3"/>
      <c r="U55" s="101">
        <f>U51</f>
        <v>10</v>
      </c>
      <c r="V55" s="66" t="s">
        <v>18</v>
      </c>
      <c r="W55" s="66" t="s">
        <v>18</v>
      </c>
      <c r="X55" s="6" t="s">
        <v>18</v>
      </c>
      <c r="Y55" s="6" t="s">
        <v>18</v>
      </c>
      <c r="Z55" s="101" t="str">
        <f>VLOOKUP(A55,[2]!DailyRoster,25,FALSE)</f>
        <v>M.Lu</v>
      </c>
      <c r="AA55" s="9"/>
      <c r="AB55" s="9"/>
      <c r="AC55" s="9" t="s">
        <v>18</v>
      </c>
      <c r="AD55" s="9"/>
      <c r="AE55" s="9"/>
      <c r="AF55" s="65"/>
      <c r="AG55" s="6"/>
      <c r="AH55" s="40" t="s">
        <v>205</v>
      </c>
    </row>
    <row r="56" spans="1:34" x14ac:dyDescent="0.3">
      <c r="A56" s="107">
        <v>43542</v>
      </c>
      <c r="B56" s="108" t="s">
        <v>2</v>
      </c>
      <c r="C56" s="3" t="s">
        <v>72</v>
      </c>
      <c r="D56" s="3" t="s">
        <v>121</v>
      </c>
      <c r="E56" s="3" t="s">
        <v>94</v>
      </c>
      <c r="F56" s="4" t="s">
        <v>80</v>
      </c>
      <c r="G56" s="3" t="s">
        <v>111</v>
      </c>
      <c r="H56" s="3" t="s">
        <v>124</v>
      </c>
      <c r="I56" s="3"/>
      <c r="J56" s="3" t="s">
        <v>204</v>
      </c>
      <c r="K56" s="3" t="s">
        <v>18</v>
      </c>
      <c r="L56" s="3" t="s">
        <v>126</v>
      </c>
      <c r="M56" s="3" t="s">
        <v>18</v>
      </c>
      <c r="N56" s="3" t="s">
        <v>18</v>
      </c>
      <c r="O56" s="3" t="s">
        <v>18</v>
      </c>
      <c r="P56" s="3"/>
      <c r="Q56" s="3" t="s">
        <v>202</v>
      </c>
      <c r="R56" s="3" t="s">
        <v>203</v>
      </c>
      <c r="S56" s="3" t="s">
        <v>18</v>
      </c>
      <c r="T56" s="3" t="s">
        <v>213</v>
      </c>
      <c r="U56" s="101">
        <f>U55+1</f>
        <v>11</v>
      </c>
      <c r="V56" s="66" t="s">
        <v>18</v>
      </c>
      <c r="W56" s="66" t="s">
        <v>18</v>
      </c>
      <c r="X56" s="6" t="s">
        <v>113</v>
      </c>
      <c r="Y56" s="6" t="s">
        <v>99</v>
      </c>
      <c r="Z56" s="101">
        <f>VLOOKUP(A56,[2]!DailyRoster,25,FALSE)</f>
        <v>0</v>
      </c>
      <c r="AA56" s="9"/>
      <c r="AB56" s="9"/>
      <c r="AC56" s="9" t="s">
        <v>18</v>
      </c>
      <c r="AD56" s="9"/>
      <c r="AE56" s="9"/>
      <c r="AF56" s="65"/>
      <c r="AG56" s="6"/>
      <c r="AH56" s="40" t="s">
        <v>204</v>
      </c>
    </row>
    <row r="57" spans="1:34" x14ac:dyDescent="0.3">
      <c r="A57" s="107">
        <v>43543</v>
      </c>
      <c r="B57" s="108" t="s">
        <v>3</v>
      </c>
      <c r="C57" s="3" t="s">
        <v>204</v>
      </c>
      <c r="D57" s="3" t="s">
        <v>208</v>
      </c>
      <c r="E57" s="3" t="s">
        <v>88</v>
      </c>
      <c r="F57" s="4" t="s">
        <v>99</v>
      </c>
      <c r="G57" s="3" t="s">
        <v>111</v>
      </c>
      <c r="H57" s="3" t="s">
        <v>124</v>
      </c>
      <c r="I57" s="3"/>
      <c r="J57" s="3" t="s">
        <v>196</v>
      </c>
      <c r="K57" s="3" t="s">
        <v>18</v>
      </c>
      <c r="L57" s="3" t="s">
        <v>126</v>
      </c>
      <c r="M57" s="3" t="s">
        <v>18</v>
      </c>
      <c r="N57" s="3" t="s">
        <v>18</v>
      </c>
      <c r="O57" s="3" t="s">
        <v>18</v>
      </c>
      <c r="P57" s="3"/>
      <c r="Q57" s="3" t="s">
        <v>202</v>
      </c>
      <c r="R57" s="3" t="s">
        <v>203</v>
      </c>
      <c r="S57" s="3"/>
      <c r="T57" s="3"/>
      <c r="U57" s="101">
        <f>U56</f>
        <v>11</v>
      </c>
      <c r="V57" s="66" t="s">
        <v>18</v>
      </c>
      <c r="W57" s="66" t="s">
        <v>18</v>
      </c>
      <c r="X57" s="6" t="s">
        <v>113</v>
      </c>
      <c r="Y57" s="6" t="s">
        <v>109</v>
      </c>
      <c r="Z57" s="101">
        <f>VLOOKUP(A57,[2]!DailyRoster,25,FALSE)</f>
        <v>0</v>
      </c>
      <c r="AA57" s="9"/>
      <c r="AB57" s="9"/>
      <c r="AC57" s="9" t="s">
        <v>18</v>
      </c>
      <c r="AD57" s="9"/>
      <c r="AE57" s="9"/>
      <c r="AG57" s="6"/>
      <c r="AH57" s="40" t="s">
        <v>204</v>
      </c>
    </row>
    <row r="58" spans="1:34" x14ac:dyDescent="0.3">
      <c r="A58" s="107">
        <v>43544</v>
      </c>
      <c r="B58" s="108" t="s">
        <v>4</v>
      </c>
      <c r="C58" s="3" t="s">
        <v>109</v>
      </c>
      <c r="D58" s="3" t="s">
        <v>194</v>
      </c>
      <c r="E58" s="3" t="s">
        <v>94</v>
      </c>
      <c r="F58" s="4" t="s">
        <v>99</v>
      </c>
      <c r="G58" s="3" t="s">
        <v>111</v>
      </c>
      <c r="H58" s="3" t="s">
        <v>124</v>
      </c>
      <c r="I58" s="3"/>
      <c r="J58" s="3" t="s">
        <v>80</v>
      </c>
      <c r="K58" s="3" t="s">
        <v>125</v>
      </c>
      <c r="L58" s="3" t="s">
        <v>205</v>
      </c>
      <c r="M58" s="3" t="s">
        <v>18</v>
      </c>
      <c r="N58" s="3" t="s">
        <v>214</v>
      </c>
      <c r="O58" s="3" t="s">
        <v>18</v>
      </c>
      <c r="P58" s="3"/>
      <c r="Q58" s="3" t="s">
        <v>202</v>
      </c>
      <c r="R58" s="3" t="s">
        <v>203</v>
      </c>
      <c r="S58" s="3"/>
      <c r="T58" s="3"/>
      <c r="U58" s="101">
        <f>U56</f>
        <v>11</v>
      </c>
      <c r="V58" s="66" t="s">
        <v>18</v>
      </c>
      <c r="W58" s="66" t="s">
        <v>18</v>
      </c>
      <c r="X58" s="6" t="s">
        <v>113</v>
      </c>
      <c r="Y58" s="6" t="s">
        <v>126</v>
      </c>
      <c r="Z58" s="101">
        <f>VLOOKUP(A58,[2]!DailyRoster,25,FALSE)</f>
        <v>0</v>
      </c>
      <c r="AA58" s="9"/>
      <c r="AB58" s="9"/>
      <c r="AC58" s="9" t="s">
        <v>18</v>
      </c>
      <c r="AD58" s="9"/>
      <c r="AE58" s="9"/>
      <c r="AG58" s="6"/>
      <c r="AH58" s="40" t="s">
        <v>205</v>
      </c>
    </row>
    <row r="59" spans="1:34" x14ac:dyDescent="0.3">
      <c r="A59" s="107">
        <v>43545</v>
      </c>
      <c r="B59" s="108" t="s">
        <v>5</v>
      </c>
      <c r="C59" s="3" t="s">
        <v>109</v>
      </c>
      <c r="D59" s="3" t="s">
        <v>195</v>
      </c>
      <c r="E59" s="3" t="s">
        <v>94</v>
      </c>
      <c r="F59" s="4" t="s">
        <v>99</v>
      </c>
      <c r="G59" s="3" t="s">
        <v>111</v>
      </c>
      <c r="H59" s="3" t="s">
        <v>124</v>
      </c>
      <c r="I59" s="3"/>
      <c r="J59" s="3" t="s">
        <v>80</v>
      </c>
      <c r="K59" s="3" t="s">
        <v>18</v>
      </c>
      <c r="L59" s="3" t="s">
        <v>126</v>
      </c>
      <c r="M59" s="3" t="s">
        <v>59</v>
      </c>
      <c r="N59" s="3" t="s">
        <v>214</v>
      </c>
      <c r="O59" s="3" t="s">
        <v>18</v>
      </c>
      <c r="P59" s="3"/>
      <c r="Q59" s="3" t="s">
        <v>202</v>
      </c>
      <c r="R59" s="3" t="s">
        <v>203</v>
      </c>
      <c r="S59" s="3"/>
      <c r="T59" s="3"/>
      <c r="U59" s="101">
        <f>U56</f>
        <v>11</v>
      </c>
      <c r="V59" s="66" t="s">
        <v>205</v>
      </c>
      <c r="W59" s="66" t="s">
        <v>18</v>
      </c>
      <c r="X59" s="6" t="s">
        <v>113</v>
      </c>
      <c r="Y59" s="6" t="s">
        <v>18</v>
      </c>
      <c r="Z59" s="101">
        <f>VLOOKUP(A59,[2]!DailyRoster,25,FALSE)</f>
        <v>0</v>
      </c>
      <c r="AA59" s="9"/>
      <c r="AB59" s="9"/>
      <c r="AC59" s="9" t="s">
        <v>18</v>
      </c>
      <c r="AD59" s="9"/>
      <c r="AE59" s="9"/>
      <c r="AG59" s="6"/>
      <c r="AH59" s="40" t="s">
        <v>205</v>
      </c>
    </row>
    <row r="60" spans="1:34" x14ac:dyDescent="0.3">
      <c r="A60" s="107">
        <v>43546</v>
      </c>
      <c r="B60" s="108" t="s">
        <v>6</v>
      </c>
      <c r="C60" s="3" t="s">
        <v>72</v>
      </c>
      <c r="D60" s="3" t="s">
        <v>121</v>
      </c>
      <c r="E60" s="3" t="s">
        <v>88</v>
      </c>
      <c r="F60" s="4" t="s">
        <v>99</v>
      </c>
      <c r="G60" s="3" t="s">
        <v>111</v>
      </c>
      <c r="H60" s="3" t="s">
        <v>124</v>
      </c>
      <c r="I60" s="3"/>
      <c r="J60" s="3" t="s">
        <v>205</v>
      </c>
      <c r="K60" s="3" t="s">
        <v>212</v>
      </c>
      <c r="L60" s="3" t="s">
        <v>126</v>
      </c>
      <c r="M60" s="3" t="s">
        <v>18</v>
      </c>
      <c r="N60" s="3" t="s">
        <v>214</v>
      </c>
      <c r="O60" s="3" t="s">
        <v>18</v>
      </c>
      <c r="P60" s="3"/>
      <c r="Q60" s="3" t="s">
        <v>202</v>
      </c>
      <c r="R60" s="3" t="s">
        <v>203</v>
      </c>
      <c r="S60" s="3"/>
      <c r="T60" s="3"/>
      <c r="U60" s="101">
        <f>U56</f>
        <v>11</v>
      </c>
      <c r="V60" s="66" t="s">
        <v>18</v>
      </c>
      <c r="W60" s="66" t="s">
        <v>18</v>
      </c>
      <c r="X60" s="6" t="s">
        <v>113</v>
      </c>
      <c r="Y60" s="6" t="s">
        <v>18</v>
      </c>
      <c r="Z60" s="101">
        <f>VLOOKUP(A60,[2]!DailyRoster,25,FALSE)</f>
        <v>0</v>
      </c>
      <c r="AA60" s="9"/>
      <c r="AB60" s="9"/>
      <c r="AC60" s="9" t="s">
        <v>18</v>
      </c>
      <c r="AD60" s="9"/>
      <c r="AE60" s="9"/>
      <c r="AG60" s="6"/>
      <c r="AH60" s="40" t="s">
        <v>205</v>
      </c>
    </row>
    <row r="61" spans="1:34" x14ac:dyDescent="0.3">
      <c r="A61" s="109">
        <v>43549</v>
      </c>
      <c r="B61" s="110" t="s">
        <v>2</v>
      </c>
      <c r="C61" s="3" t="s">
        <v>72</v>
      </c>
      <c r="D61" s="3" t="s">
        <v>121</v>
      </c>
      <c r="E61" s="3" t="s">
        <v>94</v>
      </c>
      <c r="F61" s="4" t="s">
        <v>99</v>
      </c>
      <c r="G61" s="3" t="s">
        <v>111</v>
      </c>
      <c r="H61" s="3" t="s">
        <v>124</v>
      </c>
      <c r="I61" s="3"/>
      <c r="J61" s="3" t="s">
        <v>80</v>
      </c>
      <c r="K61" s="3" t="s">
        <v>18</v>
      </c>
      <c r="L61" s="3" t="s">
        <v>126</v>
      </c>
      <c r="M61" s="3" t="s">
        <v>18</v>
      </c>
      <c r="N61" s="3"/>
      <c r="O61" s="3" t="s">
        <v>18</v>
      </c>
      <c r="P61" s="3"/>
      <c r="Q61" s="3"/>
      <c r="R61" s="3"/>
      <c r="S61" s="3"/>
      <c r="T61" s="3" t="s">
        <v>88</v>
      </c>
      <c r="U61" s="101">
        <f>U60+1</f>
        <v>12</v>
      </c>
      <c r="V61" s="66" t="s">
        <v>204</v>
      </c>
      <c r="W61" s="66" t="s">
        <v>18</v>
      </c>
      <c r="X61" s="6" t="s">
        <v>113</v>
      </c>
      <c r="Y61" s="6" t="s">
        <v>18</v>
      </c>
      <c r="Z61" s="101">
        <f>VLOOKUP(A61,[2]!DailyRoster,25,FALSE)</f>
        <v>0</v>
      </c>
      <c r="AA61" s="9"/>
      <c r="AB61" s="9"/>
      <c r="AC61" s="9" t="s">
        <v>18</v>
      </c>
      <c r="AD61" s="9"/>
      <c r="AE61" s="9"/>
      <c r="AG61" s="6"/>
      <c r="AH61" s="40" t="s">
        <v>204</v>
      </c>
    </row>
    <row r="62" spans="1:34" x14ac:dyDescent="0.3">
      <c r="A62" s="109">
        <v>43550</v>
      </c>
      <c r="B62" s="110" t="s">
        <v>3</v>
      </c>
      <c r="C62" s="3" t="s">
        <v>109</v>
      </c>
      <c r="D62" s="3" t="s">
        <v>159</v>
      </c>
      <c r="E62" s="3" t="s">
        <v>88</v>
      </c>
      <c r="F62" s="4" t="s">
        <v>99</v>
      </c>
      <c r="G62" s="3" t="s">
        <v>111</v>
      </c>
      <c r="H62" s="3" t="s">
        <v>124</v>
      </c>
      <c r="I62" s="3"/>
      <c r="J62" s="3" t="s">
        <v>204</v>
      </c>
      <c r="K62" s="3" t="s">
        <v>18</v>
      </c>
      <c r="L62" s="3" t="s">
        <v>126</v>
      </c>
      <c r="M62" s="3" t="s">
        <v>18</v>
      </c>
      <c r="N62" s="3"/>
      <c r="O62" s="3" t="s">
        <v>18</v>
      </c>
      <c r="P62" s="3"/>
      <c r="Q62" s="3"/>
      <c r="R62" s="3"/>
      <c r="S62" s="3"/>
      <c r="T62" s="3"/>
      <c r="U62" s="101">
        <f>U61</f>
        <v>12</v>
      </c>
      <c r="V62" s="66" t="s">
        <v>18</v>
      </c>
      <c r="W62" s="66" t="s">
        <v>18</v>
      </c>
      <c r="X62" s="6" t="s">
        <v>113</v>
      </c>
      <c r="Y62" s="6" t="s">
        <v>18</v>
      </c>
      <c r="Z62" s="101">
        <f>VLOOKUP(A62,[2]!DailyRoster,25,FALSE)</f>
        <v>0</v>
      </c>
      <c r="AA62" s="9"/>
      <c r="AB62" s="9"/>
      <c r="AC62" s="9" t="s">
        <v>18</v>
      </c>
      <c r="AD62" s="9"/>
      <c r="AE62" s="9"/>
      <c r="AG62" s="6"/>
      <c r="AH62" s="40" t="s">
        <v>204</v>
      </c>
    </row>
    <row r="63" spans="1:34" x14ac:dyDescent="0.3">
      <c r="A63" s="109">
        <v>43551</v>
      </c>
      <c r="B63" s="110" t="s">
        <v>4</v>
      </c>
      <c r="C63" s="3" t="s">
        <v>109</v>
      </c>
      <c r="D63" s="3" t="s">
        <v>194</v>
      </c>
      <c r="E63" s="3" t="s">
        <v>94</v>
      </c>
      <c r="F63" s="4" t="s">
        <v>99</v>
      </c>
      <c r="G63" s="3" t="s">
        <v>111</v>
      </c>
      <c r="H63" s="3" t="s">
        <v>124</v>
      </c>
      <c r="I63" s="3"/>
      <c r="J63" s="3" t="s">
        <v>80</v>
      </c>
      <c r="K63" s="3" t="s">
        <v>125</v>
      </c>
      <c r="L63" s="3" t="s">
        <v>126</v>
      </c>
      <c r="M63" s="3" t="s">
        <v>204</v>
      </c>
      <c r="N63" s="3"/>
      <c r="O63" s="3" t="s">
        <v>18</v>
      </c>
      <c r="P63" s="3"/>
      <c r="Q63" s="3"/>
      <c r="R63" s="3"/>
      <c r="S63" s="3"/>
      <c r="T63" s="3"/>
      <c r="U63" s="101">
        <f>U61</f>
        <v>12</v>
      </c>
      <c r="V63" s="66" t="s">
        <v>18</v>
      </c>
      <c r="W63" s="66" t="s">
        <v>18</v>
      </c>
      <c r="X63" s="6" t="s">
        <v>113</v>
      </c>
      <c r="Y63" s="6" t="s">
        <v>18</v>
      </c>
      <c r="Z63" s="101">
        <f>VLOOKUP(A63,[2]!DailyRoster,25,FALSE)</f>
        <v>0</v>
      </c>
      <c r="AA63" s="9"/>
      <c r="AB63" s="9"/>
      <c r="AC63" s="9" t="s">
        <v>18</v>
      </c>
      <c r="AD63" s="9"/>
      <c r="AE63" s="9"/>
      <c r="AG63" s="6"/>
      <c r="AH63" s="40" t="s">
        <v>204</v>
      </c>
    </row>
    <row r="64" spans="1:34" x14ac:dyDescent="0.3">
      <c r="A64" s="109">
        <v>43552</v>
      </c>
      <c r="B64" s="110" t="s">
        <v>5</v>
      </c>
      <c r="C64" s="3" t="s">
        <v>109</v>
      </c>
      <c r="D64" s="3" t="s">
        <v>195</v>
      </c>
      <c r="E64" s="3" t="s">
        <v>94</v>
      </c>
      <c r="F64" s="4" t="s">
        <v>99</v>
      </c>
      <c r="G64" s="3" t="s">
        <v>181</v>
      </c>
      <c r="H64" s="3" t="s">
        <v>124</v>
      </c>
      <c r="I64" s="3"/>
      <c r="J64" s="3" t="s">
        <v>80</v>
      </c>
      <c r="K64" s="3" t="s">
        <v>18</v>
      </c>
      <c r="L64" s="3" t="s">
        <v>126</v>
      </c>
      <c r="M64" s="3" t="s">
        <v>18</v>
      </c>
      <c r="N64" s="3"/>
      <c r="O64" s="3" t="s">
        <v>18</v>
      </c>
      <c r="P64" s="3"/>
      <c r="Q64" s="3"/>
      <c r="R64" s="3"/>
      <c r="S64" s="3" t="s">
        <v>180</v>
      </c>
      <c r="T64" s="3"/>
      <c r="U64" s="101">
        <f>U61</f>
        <v>12</v>
      </c>
      <c r="V64" s="66" t="s">
        <v>18</v>
      </c>
      <c r="W64" s="66" t="s">
        <v>18</v>
      </c>
      <c r="X64" s="6" t="s">
        <v>113</v>
      </c>
      <c r="Y64" s="6" t="s">
        <v>18</v>
      </c>
      <c r="Z64" s="101">
        <f>VLOOKUP(A64,[2]!DailyRoster,25,FALSE)</f>
        <v>0</v>
      </c>
      <c r="AA64" s="9"/>
      <c r="AB64" s="9"/>
      <c r="AC64" s="9" t="s">
        <v>18</v>
      </c>
      <c r="AD64" s="9"/>
      <c r="AE64" s="9"/>
      <c r="AG64" s="6"/>
      <c r="AH64" s="40" t="s">
        <v>205</v>
      </c>
    </row>
    <row r="65" spans="1:34" x14ac:dyDescent="0.3">
      <c r="A65" s="109">
        <v>43553</v>
      </c>
      <c r="B65" s="110" t="s">
        <v>6</v>
      </c>
      <c r="C65" s="3" t="s">
        <v>164</v>
      </c>
      <c r="D65" s="3" t="s">
        <v>121</v>
      </c>
      <c r="E65" s="3" t="s">
        <v>88</v>
      </c>
      <c r="F65" s="4" t="s">
        <v>99</v>
      </c>
      <c r="G65" s="3" t="s">
        <v>111</v>
      </c>
      <c r="H65" s="3" t="s">
        <v>124</v>
      </c>
      <c r="I65" s="3"/>
      <c r="J65" s="3" t="s">
        <v>205</v>
      </c>
      <c r="K65" s="3" t="s">
        <v>97</v>
      </c>
      <c r="L65" s="3" t="s">
        <v>126</v>
      </c>
      <c r="M65" s="3" t="s">
        <v>18</v>
      </c>
      <c r="N65" s="3"/>
      <c r="O65" s="3" t="s">
        <v>109</v>
      </c>
      <c r="P65" s="3"/>
      <c r="Q65" s="3"/>
      <c r="R65" s="3"/>
      <c r="S65" s="3"/>
      <c r="T65" s="3"/>
      <c r="U65" s="101">
        <f>U61</f>
        <v>12</v>
      </c>
      <c r="V65" s="66" t="s">
        <v>18</v>
      </c>
      <c r="W65" s="66" t="s">
        <v>18</v>
      </c>
      <c r="X65" s="6" t="s">
        <v>113</v>
      </c>
      <c r="Y65" s="6" t="s">
        <v>18</v>
      </c>
      <c r="Z65" s="101">
        <f>VLOOKUP(A65,[2]!DailyRoster,25,FALSE)</f>
        <v>0</v>
      </c>
      <c r="AA65" s="9"/>
      <c r="AB65" s="9"/>
      <c r="AC65" s="9" t="s">
        <v>18</v>
      </c>
      <c r="AD65" s="9"/>
      <c r="AE65" s="9"/>
      <c r="AG65" s="6"/>
      <c r="AH65" s="40" t="s">
        <v>205</v>
      </c>
    </row>
    <row r="66" spans="1:34" x14ac:dyDescent="0.3">
      <c r="A66" s="103">
        <v>43556</v>
      </c>
      <c r="B66" s="91" t="s">
        <v>2</v>
      </c>
      <c r="C66" s="3" t="s">
        <v>72</v>
      </c>
      <c r="D66" s="3" t="s">
        <v>121</v>
      </c>
      <c r="E66" s="3" t="s">
        <v>94</v>
      </c>
      <c r="F66" s="4" t="s">
        <v>99</v>
      </c>
      <c r="G66" s="3" t="s">
        <v>111</v>
      </c>
      <c r="H66" s="3" t="s">
        <v>124</v>
      </c>
      <c r="I66" s="3"/>
      <c r="J66" s="3" t="s">
        <v>80</v>
      </c>
      <c r="K66" s="3" t="s">
        <v>18</v>
      </c>
      <c r="L66" s="3" t="s">
        <v>126</v>
      </c>
      <c r="M66" s="3" t="s">
        <v>18</v>
      </c>
      <c r="N66" s="3"/>
      <c r="O66" s="3" t="s">
        <v>18</v>
      </c>
      <c r="P66" s="3"/>
      <c r="Q66" s="3"/>
      <c r="R66" s="3"/>
      <c r="S66" s="3"/>
      <c r="T66" s="3" t="s">
        <v>88</v>
      </c>
      <c r="U66" s="101">
        <f>U65+1</f>
        <v>13</v>
      </c>
      <c r="V66" s="66" t="s">
        <v>18</v>
      </c>
      <c r="W66" s="66" t="s">
        <v>18</v>
      </c>
      <c r="X66" s="6" t="s">
        <v>113</v>
      </c>
      <c r="Y66" s="66" t="s">
        <v>18</v>
      </c>
      <c r="Z66" s="101">
        <f>VLOOKUP(A66,[2]!DailyRoster,25,FALSE)</f>
        <v>0</v>
      </c>
      <c r="AA66" s="9"/>
      <c r="AB66" s="9"/>
      <c r="AC66" s="9" t="s">
        <v>18</v>
      </c>
      <c r="AD66" s="9"/>
      <c r="AE66" s="9"/>
      <c r="AG66" s="6"/>
      <c r="AH66" s="40" t="s">
        <v>204</v>
      </c>
    </row>
    <row r="67" spans="1:34" x14ac:dyDescent="0.3">
      <c r="A67" s="103">
        <v>43557</v>
      </c>
      <c r="B67" s="91" t="s">
        <v>3</v>
      </c>
      <c r="C67" s="3" t="s">
        <v>109</v>
      </c>
      <c r="D67" s="3" t="s">
        <v>159</v>
      </c>
      <c r="E67" s="3" t="s">
        <v>88</v>
      </c>
      <c r="F67" s="4" t="s">
        <v>99</v>
      </c>
      <c r="G67" s="3" t="s">
        <v>111</v>
      </c>
      <c r="H67" s="3" t="s">
        <v>109</v>
      </c>
      <c r="I67" s="3"/>
      <c r="J67" s="3" t="s">
        <v>80</v>
      </c>
      <c r="K67" s="3" t="s">
        <v>18</v>
      </c>
      <c r="L67" s="3" t="s">
        <v>126</v>
      </c>
      <c r="M67" s="3" t="s">
        <v>18</v>
      </c>
      <c r="N67" s="3"/>
      <c r="O67" s="3" t="s">
        <v>18</v>
      </c>
      <c r="P67" s="3"/>
      <c r="Q67" s="3"/>
      <c r="R67" s="3"/>
      <c r="S67" s="3"/>
      <c r="T67" s="3"/>
      <c r="U67" s="101">
        <f>U66</f>
        <v>13</v>
      </c>
      <c r="V67" s="66" t="s">
        <v>18</v>
      </c>
      <c r="W67" s="66" t="s">
        <v>18</v>
      </c>
      <c r="X67" s="6" t="s">
        <v>113</v>
      </c>
      <c r="Y67" s="66" t="s">
        <v>124</v>
      </c>
      <c r="Z67" s="101">
        <f>VLOOKUP(A67,[2]!DailyRoster,25,FALSE)</f>
        <v>0</v>
      </c>
      <c r="AA67" s="9"/>
      <c r="AB67" s="9"/>
      <c r="AC67" s="9" t="s">
        <v>18</v>
      </c>
      <c r="AD67" s="9"/>
      <c r="AE67" s="9"/>
      <c r="AG67" s="6"/>
      <c r="AH67" s="40" t="s">
        <v>205</v>
      </c>
    </row>
    <row r="68" spans="1:34" x14ac:dyDescent="0.3">
      <c r="A68" s="103">
        <v>43558</v>
      </c>
      <c r="B68" s="91" t="s">
        <v>4</v>
      </c>
      <c r="C68" s="3" t="s">
        <v>109</v>
      </c>
      <c r="D68" s="3" t="s">
        <v>194</v>
      </c>
      <c r="E68" s="3" t="s">
        <v>94</v>
      </c>
      <c r="F68" s="4" t="s">
        <v>99</v>
      </c>
      <c r="G68" s="3" t="s">
        <v>109</v>
      </c>
      <c r="H68" s="3" t="s">
        <v>124</v>
      </c>
      <c r="I68" s="4"/>
      <c r="J68" s="3" t="s">
        <v>80</v>
      </c>
      <c r="K68" s="3" t="s">
        <v>125</v>
      </c>
      <c r="L68" s="3" t="s">
        <v>126</v>
      </c>
      <c r="M68" s="3" t="s">
        <v>18</v>
      </c>
      <c r="N68" s="3"/>
      <c r="O68" s="3" t="s">
        <v>18</v>
      </c>
      <c r="P68" s="3"/>
      <c r="Q68" s="3"/>
      <c r="R68" s="3"/>
      <c r="S68" s="3"/>
      <c r="T68" s="3"/>
      <c r="U68" s="101">
        <f>U66</f>
        <v>13</v>
      </c>
      <c r="V68" s="66" t="s">
        <v>18</v>
      </c>
      <c r="W68" s="66" t="s">
        <v>18</v>
      </c>
      <c r="X68" s="6" t="s">
        <v>113</v>
      </c>
      <c r="Y68" s="113" t="s">
        <v>111</v>
      </c>
      <c r="Z68" s="101">
        <f>VLOOKUP(A68,[2]!DailyRoster,25,FALSE)</f>
        <v>0</v>
      </c>
      <c r="AA68" s="9"/>
      <c r="AB68" s="9"/>
      <c r="AC68" s="9" t="s">
        <v>18</v>
      </c>
      <c r="AD68" s="9"/>
      <c r="AE68" s="9"/>
      <c r="AG68" s="6"/>
      <c r="AH68" s="40" t="s">
        <v>205</v>
      </c>
    </row>
    <row r="69" spans="1:34" x14ac:dyDescent="0.3">
      <c r="A69" s="103">
        <v>43559</v>
      </c>
      <c r="B69" s="91" t="s">
        <v>5</v>
      </c>
      <c r="C69" s="3" t="s">
        <v>109</v>
      </c>
      <c r="D69" s="3" t="s">
        <v>195</v>
      </c>
      <c r="E69" s="3" t="s">
        <v>94</v>
      </c>
      <c r="F69" s="4" t="s">
        <v>99</v>
      </c>
      <c r="G69" s="3" t="s">
        <v>111</v>
      </c>
      <c r="H69" s="3" t="s">
        <v>124</v>
      </c>
      <c r="I69" s="4"/>
      <c r="J69" s="3" t="s">
        <v>113</v>
      </c>
      <c r="K69" s="3" t="s">
        <v>18</v>
      </c>
      <c r="L69" s="3" t="s">
        <v>126</v>
      </c>
      <c r="M69" s="3" t="s">
        <v>18</v>
      </c>
      <c r="N69" s="3"/>
      <c r="O69" s="3" t="s">
        <v>18</v>
      </c>
      <c r="P69" s="3"/>
      <c r="Q69" s="3"/>
      <c r="R69" s="3"/>
      <c r="S69" s="3"/>
      <c r="T69" s="3"/>
      <c r="U69" s="101">
        <f>U66</f>
        <v>13</v>
      </c>
      <c r="V69" s="66" t="s">
        <v>80</v>
      </c>
      <c r="W69" s="66" t="s">
        <v>18</v>
      </c>
      <c r="X69" s="6" t="s">
        <v>18</v>
      </c>
      <c r="Y69" s="6" t="s">
        <v>18</v>
      </c>
      <c r="Z69" s="101">
        <f>VLOOKUP(A69,[2]!DailyRoster,25,FALSE)</f>
        <v>0</v>
      </c>
      <c r="AA69" s="9"/>
      <c r="AB69" s="9"/>
      <c r="AC69" s="9" t="s">
        <v>18</v>
      </c>
      <c r="AD69" s="9"/>
      <c r="AE69" s="9"/>
      <c r="AG69" s="6"/>
      <c r="AH69" s="40" t="s">
        <v>204</v>
      </c>
    </row>
    <row r="70" spans="1:34" x14ac:dyDescent="0.3">
      <c r="A70" s="103">
        <v>43560</v>
      </c>
      <c r="B70" s="91" t="s">
        <v>6</v>
      </c>
      <c r="C70" s="3" t="s">
        <v>72</v>
      </c>
      <c r="D70" s="3" t="s">
        <v>121</v>
      </c>
      <c r="E70" s="3" t="s">
        <v>88</v>
      </c>
      <c r="F70" s="4" t="s">
        <v>99</v>
      </c>
      <c r="G70" s="3" t="s">
        <v>111</v>
      </c>
      <c r="H70" s="3" t="s">
        <v>124</v>
      </c>
      <c r="I70" s="4"/>
      <c r="J70" s="3" t="s">
        <v>113</v>
      </c>
      <c r="K70" s="3" t="s">
        <v>97</v>
      </c>
      <c r="L70" s="3" t="s">
        <v>126</v>
      </c>
      <c r="M70" s="3" t="s">
        <v>18</v>
      </c>
      <c r="N70" s="3"/>
      <c r="O70" s="3" t="s">
        <v>109</v>
      </c>
      <c r="P70" s="3"/>
      <c r="Q70" s="3"/>
      <c r="R70" s="3"/>
      <c r="S70" s="3"/>
      <c r="T70" s="3"/>
      <c r="U70" s="101">
        <f>U66</f>
        <v>13</v>
      </c>
      <c r="V70" s="66" t="s">
        <v>18</v>
      </c>
      <c r="W70" s="66" t="s">
        <v>18</v>
      </c>
      <c r="X70" s="6" t="s">
        <v>18</v>
      </c>
      <c r="Y70" s="6" t="s">
        <v>80</v>
      </c>
      <c r="Z70" s="101">
        <f>VLOOKUP(A70,[2]!DailyRoster,25,FALSE)</f>
        <v>0</v>
      </c>
      <c r="AA70" s="9"/>
      <c r="AB70" s="9"/>
      <c r="AC70" s="9" t="s">
        <v>18</v>
      </c>
      <c r="AD70" s="9"/>
      <c r="AE70" s="9"/>
      <c r="AG70" s="6"/>
      <c r="AH70" s="40" t="s">
        <v>205</v>
      </c>
    </row>
    <row r="71" spans="1:34" x14ac:dyDescent="0.3">
      <c r="A71" s="105">
        <v>43563</v>
      </c>
      <c r="B71" s="91" t="s">
        <v>2</v>
      </c>
      <c r="C71" s="3" t="s">
        <v>72</v>
      </c>
      <c r="D71" s="3" t="s">
        <v>121</v>
      </c>
      <c r="E71" s="3" t="s">
        <v>88</v>
      </c>
      <c r="F71" s="4" t="s">
        <v>99</v>
      </c>
      <c r="G71" s="3" t="s">
        <v>80</v>
      </c>
      <c r="H71" s="3" t="s">
        <v>124</v>
      </c>
      <c r="I71" s="4"/>
      <c r="J71" s="3" t="s">
        <v>113</v>
      </c>
      <c r="K71" s="3" t="s">
        <v>18</v>
      </c>
      <c r="L71" s="3" t="s">
        <v>126</v>
      </c>
      <c r="M71" s="3" t="s">
        <v>94</v>
      </c>
      <c r="N71" s="3"/>
      <c r="O71" s="3" t="s">
        <v>18</v>
      </c>
      <c r="P71" s="3"/>
      <c r="Q71" s="3"/>
      <c r="R71" s="3"/>
      <c r="S71" s="3"/>
      <c r="T71" s="3"/>
      <c r="U71" s="101">
        <f>U70+1</f>
        <v>14</v>
      </c>
      <c r="V71" s="66" t="s">
        <v>18</v>
      </c>
      <c r="W71" s="66" t="s">
        <v>18</v>
      </c>
      <c r="X71" s="6" t="s">
        <v>18</v>
      </c>
      <c r="Y71" s="6" t="s">
        <v>18</v>
      </c>
      <c r="Z71" s="101">
        <f>VLOOKUP(A71,[2]!DailyRoster,25,FALSE)</f>
        <v>0</v>
      </c>
      <c r="AA71" s="9" t="s">
        <v>111</v>
      </c>
      <c r="AB71" s="9"/>
      <c r="AC71" s="9" t="s">
        <v>18</v>
      </c>
      <c r="AD71" s="9"/>
      <c r="AE71" s="9"/>
      <c r="AG71" s="6"/>
      <c r="AH71" s="40" t="s">
        <v>204</v>
      </c>
    </row>
    <row r="72" spans="1:34" x14ac:dyDescent="0.3">
      <c r="A72" s="105">
        <v>43564</v>
      </c>
      <c r="B72" s="91" t="s">
        <v>3</v>
      </c>
      <c r="C72" s="3" t="s">
        <v>109</v>
      </c>
      <c r="D72" s="3" t="s">
        <v>159</v>
      </c>
      <c r="E72" s="3" t="s">
        <v>88</v>
      </c>
      <c r="F72" s="4" t="s">
        <v>99</v>
      </c>
      <c r="G72" s="3" t="s">
        <v>80</v>
      </c>
      <c r="H72" s="3" t="s">
        <v>124</v>
      </c>
      <c r="I72" s="4"/>
      <c r="J72" s="3" t="s">
        <v>113</v>
      </c>
      <c r="K72" s="3" t="s">
        <v>18</v>
      </c>
      <c r="L72" s="3" t="s">
        <v>126</v>
      </c>
      <c r="M72" s="3" t="s">
        <v>18</v>
      </c>
      <c r="N72" s="3"/>
      <c r="O72" s="3" t="s">
        <v>18</v>
      </c>
      <c r="P72" s="3"/>
      <c r="Q72" s="3"/>
      <c r="R72" s="3"/>
      <c r="S72" s="3"/>
      <c r="T72" s="4"/>
      <c r="U72" s="101">
        <f>U71</f>
        <v>14</v>
      </c>
      <c r="V72" s="66" t="s">
        <v>18</v>
      </c>
      <c r="W72" s="66" t="s">
        <v>18</v>
      </c>
      <c r="X72" s="6" t="s">
        <v>18</v>
      </c>
      <c r="Y72" s="6" t="s">
        <v>131</v>
      </c>
      <c r="Z72" s="101" t="str">
        <f>VLOOKUP(A72,[2]!DailyRoster,25,FALSE)</f>
        <v>J.Yang</v>
      </c>
      <c r="AA72" s="9" t="s">
        <v>111</v>
      </c>
      <c r="AB72" s="9"/>
      <c r="AC72" s="9" t="s">
        <v>18</v>
      </c>
      <c r="AD72" s="9"/>
      <c r="AE72" s="9"/>
      <c r="AG72" s="6"/>
      <c r="AH72" s="40" t="s">
        <v>204</v>
      </c>
    </row>
    <row r="73" spans="1:34" x14ac:dyDescent="0.3">
      <c r="A73" s="105">
        <v>43565</v>
      </c>
      <c r="B73" s="91" t="s">
        <v>4</v>
      </c>
      <c r="C73" s="3" t="s">
        <v>109</v>
      </c>
      <c r="D73" s="3" t="s">
        <v>194</v>
      </c>
      <c r="E73" s="3" t="s">
        <v>94</v>
      </c>
      <c r="F73" s="4" t="s">
        <v>99</v>
      </c>
      <c r="G73" s="3" t="s">
        <v>80</v>
      </c>
      <c r="H73" s="3" t="s">
        <v>124</v>
      </c>
      <c r="I73" s="4"/>
      <c r="J73" s="3" t="s">
        <v>113</v>
      </c>
      <c r="K73" s="3" t="s">
        <v>125</v>
      </c>
      <c r="L73" s="3" t="s">
        <v>126</v>
      </c>
      <c r="M73" s="3" t="s">
        <v>18</v>
      </c>
      <c r="N73" s="3"/>
      <c r="O73" s="3" t="s">
        <v>18</v>
      </c>
      <c r="P73" s="3"/>
      <c r="Q73" s="3"/>
      <c r="R73" s="3"/>
      <c r="S73" s="3"/>
      <c r="T73" s="4"/>
      <c r="U73" s="101">
        <f>U71</f>
        <v>14</v>
      </c>
      <c r="V73" s="66" t="s">
        <v>18</v>
      </c>
      <c r="W73" s="66" t="s">
        <v>18</v>
      </c>
      <c r="X73" s="6" t="s">
        <v>18</v>
      </c>
      <c r="Y73" s="6" t="s">
        <v>102</v>
      </c>
      <c r="Z73" s="101" t="str">
        <f>VLOOKUP(A73,[2]!DailyRoster,25,FALSE)</f>
        <v>M.Lu</v>
      </c>
      <c r="AA73" s="9" t="s">
        <v>111</v>
      </c>
      <c r="AB73" s="9"/>
      <c r="AC73" s="9" t="s">
        <v>18</v>
      </c>
      <c r="AD73" s="9"/>
      <c r="AE73" s="9"/>
      <c r="AG73" s="6"/>
      <c r="AH73" s="40" t="s">
        <v>204</v>
      </c>
    </row>
    <row r="74" spans="1:34" x14ac:dyDescent="0.3">
      <c r="A74" s="105">
        <v>43566</v>
      </c>
      <c r="B74" s="91" t="s">
        <v>5</v>
      </c>
      <c r="C74" s="3" t="s">
        <v>109</v>
      </c>
      <c r="D74" s="3" t="s">
        <v>195</v>
      </c>
      <c r="E74" s="3" t="s">
        <v>94</v>
      </c>
      <c r="F74" s="4" t="s">
        <v>99</v>
      </c>
      <c r="G74" s="3" t="s">
        <v>80</v>
      </c>
      <c r="H74" s="3" t="s">
        <v>124</v>
      </c>
      <c r="I74" s="4"/>
      <c r="J74" s="3" t="s">
        <v>113</v>
      </c>
      <c r="K74" s="3" t="s">
        <v>18</v>
      </c>
      <c r="L74" s="3" t="s">
        <v>126</v>
      </c>
      <c r="M74" s="3" t="s">
        <v>59</v>
      </c>
      <c r="N74" s="3"/>
      <c r="O74" s="3" t="s">
        <v>18</v>
      </c>
      <c r="P74" s="3"/>
      <c r="Q74" s="3"/>
      <c r="R74" s="3"/>
      <c r="S74" s="3"/>
      <c r="T74" s="4"/>
      <c r="U74" s="101">
        <f>U71</f>
        <v>14</v>
      </c>
      <c r="V74" s="66" t="s">
        <v>18</v>
      </c>
      <c r="W74" s="66" t="s">
        <v>59</v>
      </c>
      <c r="X74" s="6" t="s">
        <v>18</v>
      </c>
      <c r="Y74" s="6" t="s">
        <v>18</v>
      </c>
      <c r="Z74" s="101">
        <f>VLOOKUP(A74,[2]!DailyRoster,25,FALSE)</f>
        <v>0</v>
      </c>
      <c r="AA74" s="9" t="s">
        <v>111</v>
      </c>
      <c r="AB74" s="9"/>
      <c r="AC74" s="9" t="s">
        <v>18</v>
      </c>
      <c r="AD74" s="9"/>
      <c r="AE74" s="9"/>
      <c r="AG74" s="6"/>
      <c r="AH74" s="40" t="s">
        <v>205</v>
      </c>
    </row>
    <row r="75" spans="1:34" x14ac:dyDescent="0.3">
      <c r="A75" s="105">
        <v>43567</v>
      </c>
      <c r="B75" s="91" t="s">
        <v>6</v>
      </c>
      <c r="C75" s="3" t="s">
        <v>206</v>
      </c>
      <c r="D75" s="3" t="s">
        <v>206</v>
      </c>
      <c r="E75" s="3" t="s">
        <v>88</v>
      </c>
      <c r="F75" s="4" t="s">
        <v>99</v>
      </c>
      <c r="G75" s="3" t="s">
        <v>80</v>
      </c>
      <c r="H75" s="3" t="s">
        <v>124</v>
      </c>
      <c r="I75" s="4"/>
      <c r="J75" s="3" t="s">
        <v>113</v>
      </c>
      <c r="K75" s="3" t="s">
        <v>97</v>
      </c>
      <c r="L75" s="3" t="s">
        <v>126</v>
      </c>
      <c r="M75" s="3" t="s">
        <v>18</v>
      </c>
      <c r="N75" s="3"/>
      <c r="O75" s="3" t="s">
        <v>109</v>
      </c>
      <c r="P75" s="3"/>
      <c r="Q75" s="3"/>
      <c r="R75" s="3"/>
      <c r="S75" s="3"/>
      <c r="T75" s="4"/>
      <c r="U75" s="101">
        <f>U71</f>
        <v>14</v>
      </c>
      <c r="V75" s="66" t="s">
        <v>18</v>
      </c>
      <c r="W75" s="66" t="s">
        <v>18</v>
      </c>
      <c r="X75" s="6" t="s">
        <v>72</v>
      </c>
      <c r="Y75" s="6" t="s">
        <v>18</v>
      </c>
      <c r="Z75" s="101">
        <f>VLOOKUP(A75,[2]!DailyRoster,25,FALSE)</f>
        <v>0</v>
      </c>
      <c r="AA75" s="9" t="s">
        <v>111</v>
      </c>
      <c r="AB75" s="9"/>
      <c r="AC75" s="9" t="s">
        <v>18</v>
      </c>
      <c r="AD75" s="9"/>
      <c r="AE75" s="9"/>
      <c r="AG75" s="6"/>
      <c r="AH75" s="40" t="s">
        <v>205</v>
      </c>
    </row>
    <row r="76" spans="1:34" x14ac:dyDescent="0.3">
      <c r="A76" s="107">
        <v>43570</v>
      </c>
      <c r="B76" s="91" t="s">
        <v>2</v>
      </c>
      <c r="C76" s="3" t="s">
        <v>72</v>
      </c>
      <c r="D76" s="3" t="s">
        <v>121</v>
      </c>
      <c r="E76" s="3" t="s">
        <v>88</v>
      </c>
      <c r="F76" s="4" t="s">
        <v>99</v>
      </c>
      <c r="G76" s="3" t="s">
        <v>111</v>
      </c>
      <c r="H76" s="3" t="s">
        <v>124</v>
      </c>
      <c r="I76" s="4"/>
      <c r="J76" s="3" t="s">
        <v>80</v>
      </c>
      <c r="K76" s="3" t="s">
        <v>18</v>
      </c>
      <c r="L76" s="3" t="s">
        <v>126</v>
      </c>
      <c r="M76" s="3" t="s">
        <v>94</v>
      </c>
      <c r="N76" s="3"/>
      <c r="O76" s="3" t="s">
        <v>18</v>
      </c>
      <c r="P76" s="3"/>
      <c r="Q76" s="3"/>
      <c r="R76" s="3"/>
      <c r="S76" s="3"/>
      <c r="T76" s="4"/>
      <c r="U76" s="101">
        <f>U75+1</f>
        <v>15</v>
      </c>
      <c r="V76" s="66" t="s">
        <v>18</v>
      </c>
      <c r="W76" s="66" t="s">
        <v>18</v>
      </c>
      <c r="X76" s="6" t="s">
        <v>18</v>
      </c>
      <c r="Y76" s="6" t="s">
        <v>18</v>
      </c>
      <c r="Z76" s="101">
        <f>VLOOKUP(A76,[2]!DailyRoster,25,FALSE)</f>
        <v>0</v>
      </c>
      <c r="AA76" s="9" t="s">
        <v>113</v>
      </c>
      <c r="AB76" s="9"/>
      <c r="AC76" s="9" t="s">
        <v>18</v>
      </c>
      <c r="AD76" s="9"/>
      <c r="AE76" s="9"/>
      <c r="AG76" s="6"/>
      <c r="AH76" s="40" t="s">
        <v>204</v>
      </c>
    </row>
    <row r="77" spans="1:34" x14ac:dyDescent="0.3">
      <c r="A77" s="107">
        <v>43571</v>
      </c>
      <c r="B77" s="91" t="s">
        <v>3</v>
      </c>
      <c r="C77" s="3" t="s">
        <v>109</v>
      </c>
      <c r="D77" s="3" t="s">
        <v>159</v>
      </c>
      <c r="E77" s="3" t="s">
        <v>88</v>
      </c>
      <c r="F77" s="4" t="s">
        <v>99</v>
      </c>
      <c r="G77" s="3" t="s">
        <v>111</v>
      </c>
      <c r="H77" s="3" t="s">
        <v>124</v>
      </c>
      <c r="I77" s="4"/>
      <c r="J77" s="3" t="s">
        <v>80</v>
      </c>
      <c r="K77" s="3" t="s">
        <v>18</v>
      </c>
      <c r="L77" s="3" t="s">
        <v>126</v>
      </c>
      <c r="M77" s="3" t="s">
        <v>18</v>
      </c>
      <c r="N77" s="3"/>
      <c r="O77" s="3" t="s">
        <v>18</v>
      </c>
      <c r="P77" s="3"/>
      <c r="Q77" s="3"/>
      <c r="R77" s="3"/>
      <c r="S77" s="3"/>
      <c r="T77" s="4"/>
      <c r="U77" s="101">
        <f>U76</f>
        <v>15</v>
      </c>
      <c r="V77" s="66" t="s">
        <v>109</v>
      </c>
      <c r="W77" s="66" t="s">
        <v>18</v>
      </c>
      <c r="X77" s="6" t="s">
        <v>18</v>
      </c>
      <c r="Y77" s="6" t="s">
        <v>18</v>
      </c>
      <c r="Z77" s="101">
        <f>VLOOKUP(A77,[2]!DailyRoster,25,FALSE)</f>
        <v>0</v>
      </c>
      <c r="AA77" s="9" t="s">
        <v>113</v>
      </c>
      <c r="AB77" s="9"/>
      <c r="AC77" s="9" t="s">
        <v>18</v>
      </c>
      <c r="AD77" s="9"/>
      <c r="AE77" s="9"/>
      <c r="AG77" s="6"/>
      <c r="AH77" s="40" t="s">
        <v>204</v>
      </c>
    </row>
    <row r="78" spans="1:34" x14ac:dyDescent="0.3">
      <c r="A78" s="107">
        <v>43572</v>
      </c>
      <c r="B78" s="91" t="s">
        <v>4</v>
      </c>
      <c r="C78" s="3" t="s">
        <v>109</v>
      </c>
      <c r="D78" s="3" t="s">
        <v>194</v>
      </c>
      <c r="E78" s="3" t="s">
        <v>94</v>
      </c>
      <c r="F78" s="4" t="s">
        <v>99</v>
      </c>
      <c r="G78" s="3" t="s">
        <v>111</v>
      </c>
      <c r="H78" s="3" t="s">
        <v>124</v>
      </c>
      <c r="I78" s="4"/>
      <c r="J78" s="3" t="s">
        <v>80</v>
      </c>
      <c r="K78" s="3" t="s">
        <v>125</v>
      </c>
      <c r="L78" s="3" t="s">
        <v>126</v>
      </c>
      <c r="M78" s="3" t="s">
        <v>18</v>
      </c>
      <c r="N78" s="3"/>
      <c r="O78" s="3" t="s">
        <v>18</v>
      </c>
      <c r="P78" s="3"/>
      <c r="Q78" s="3"/>
      <c r="R78" s="3"/>
      <c r="S78" s="3"/>
      <c r="T78" s="4" t="s">
        <v>88</v>
      </c>
      <c r="U78" s="101">
        <f>U76</f>
        <v>15</v>
      </c>
      <c r="V78" s="66" t="s">
        <v>18</v>
      </c>
      <c r="W78" s="66" t="s">
        <v>18</v>
      </c>
      <c r="X78" s="6" t="s">
        <v>18</v>
      </c>
      <c r="Y78" s="6" t="s">
        <v>18</v>
      </c>
      <c r="Z78" s="101">
        <f>VLOOKUP(A78,[2]!DailyRoster,25,FALSE)</f>
        <v>0</v>
      </c>
      <c r="AA78" s="9" t="s">
        <v>113</v>
      </c>
      <c r="AB78" s="9"/>
      <c r="AC78" s="9" t="s">
        <v>18</v>
      </c>
      <c r="AD78" s="9"/>
      <c r="AE78" s="9"/>
      <c r="AG78" s="6"/>
      <c r="AH78" s="40" t="s">
        <v>205</v>
      </c>
    </row>
    <row r="79" spans="1:34" x14ac:dyDescent="0.3">
      <c r="A79" s="107">
        <v>43573</v>
      </c>
      <c r="B79" s="91" t="s">
        <v>5</v>
      </c>
      <c r="C79" s="3" t="s">
        <v>109</v>
      </c>
      <c r="D79" s="3" t="s">
        <v>195</v>
      </c>
      <c r="E79" s="3" t="s">
        <v>94</v>
      </c>
      <c r="F79" s="4" t="s">
        <v>99</v>
      </c>
      <c r="G79" s="3" t="s">
        <v>111</v>
      </c>
      <c r="H79" s="3" t="s">
        <v>124</v>
      </c>
      <c r="I79" s="4"/>
      <c r="J79" s="3" t="s">
        <v>80</v>
      </c>
      <c r="K79" s="3" t="s">
        <v>18</v>
      </c>
      <c r="L79" s="3" t="s">
        <v>126</v>
      </c>
      <c r="M79" s="3" t="s">
        <v>18</v>
      </c>
      <c r="N79" s="3"/>
      <c r="O79" s="3" t="s">
        <v>18</v>
      </c>
      <c r="P79" s="3"/>
      <c r="Q79" s="3"/>
      <c r="R79" s="3"/>
      <c r="S79" s="3"/>
      <c r="T79" s="4"/>
      <c r="U79" s="101">
        <f>U76</f>
        <v>15</v>
      </c>
      <c r="V79" s="66" t="s">
        <v>59</v>
      </c>
      <c r="W79" s="66" t="s">
        <v>18</v>
      </c>
      <c r="X79" s="6" t="s">
        <v>18</v>
      </c>
      <c r="Y79" s="113" t="s">
        <v>99</v>
      </c>
      <c r="Z79" s="101">
        <f>VLOOKUP(A79,[2]!DailyRoster,25,FALSE)</f>
        <v>0</v>
      </c>
      <c r="AA79" s="9" t="s">
        <v>113</v>
      </c>
      <c r="AB79" s="9"/>
      <c r="AC79" s="9" t="s">
        <v>18</v>
      </c>
      <c r="AD79" s="9"/>
      <c r="AE79" s="9"/>
      <c r="AG79" s="6"/>
      <c r="AH79" s="40" t="s">
        <v>205</v>
      </c>
    </row>
    <row r="80" spans="1:34" x14ac:dyDescent="0.3">
      <c r="A80" s="107">
        <v>43574</v>
      </c>
      <c r="B80" s="91" t="s">
        <v>6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10</v>
      </c>
      <c r="O80" s="3" t="s">
        <v>10</v>
      </c>
      <c r="P80" s="3" t="s">
        <v>10</v>
      </c>
      <c r="Q80" s="3" t="s">
        <v>10</v>
      </c>
      <c r="R80" s="3" t="s">
        <v>10</v>
      </c>
      <c r="S80" s="3" t="s">
        <v>10</v>
      </c>
      <c r="T80" s="3" t="s">
        <v>10</v>
      </c>
      <c r="U80" s="101">
        <f>U76</f>
        <v>15</v>
      </c>
      <c r="V80" s="66" t="s">
        <v>10</v>
      </c>
      <c r="W80" s="66" t="s">
        <v>10</v>
      </c>
      <c r="X80" s="66" t="s">
        <v>10</v>
      </c>
      <c r="Y80" s="66" t="s">
        <v>10</v>
      </c>
      <c r="Z80" s="101">
        <f>VLOOKUP(A80,[2]!DailyRoster,25,FALSE)</f>
        <v>0</v>
      </c>
      <c r="AA80" s="9" t="s">
        <v>18</v>
      </c>
      <c r="AB80" s="9"/>
      <c r="AC80" s="9" t="s">
        <v>18</v>
      </c>
      <c r="AD80" s="9"/>
      <c r="AE80" s="9"/>
      <c r="AG80" s="6"/>
      <c r="AH80" s="40" t="s">
        <v>205</v>
      </c>
    </row>
    <row r="81" spans="1:34" x14ac:dyDescent="0.3">
      <c r="A81" s="109">
        <v>43577</v>
      </c>
      <c r="B81" s="91" t="s">
        <v>2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 t="s">
        <v>10</v>
      </c>
      <c r="P81" s="3" t="s">
        <v>10</v>
      </c>
      <c r="Q81" s="3" t="s">
        <v>10</v>
      </c>
      <c r="R81" s="3" t="s">
        <v>10</v>
      </c>
      <c r="S81" s="3" t="s">
        <v>10</v>
      </c>
      <c r="T81" s="3" t="s">
        <v>10</v>
      </c>
      <c r="U81" s="101">
        <f>U80+1</f>
        <v>16</v>
      </c>
      <c r="V81" s="66" t="s">
        <v>10</v>
      </c>
      <c r="W81" s="66" t="s">
        <v>10</v>
      </c>
      <c r="X81" s="66" t="s">
        <v>10</v>
      </c>
      <c r="Y81" s="66" t="s">
        <v>10</v>
      </c>
      <c r="Z81" s="101" t="str">
        <f>VLOOKUP(A81,[2]!DailyRoster,25,FALSE)</f>
        <v>public holiday</v>
      </c>
      <c r="AA81" s="9"/>
      <c r="AB81" s="9"/>
      <c r="AC81" s="9" t="s">
        <v>18</v>
      </c>
      <c r="AD81" s="9"/>
      <c r="AE81" s="9"/>
      <c r="AG81" s="6"/>
      <c r="AH81" s="40" t="s">
        <v>204</v>
      </c>
    </row>
    <row r="82" spans="1:34" x14ac:dyDescent="0.3">
      <c r="A82" s="109">
        <v>43578</v>
      </c>
      <c r="B82" s="91" t="s">
        <v>3</v>
      </c>
      <c r="C82" s="3" t="s">
        <v>109</v>
      </c>
      <c r="D82" s="3" t="s">
        <v>159</v>
      </c>
      <c r="E82" s="3" t="s">
        <v>88</v>
      </c>
      <c r="F82" s="4" t="s">
        <v>99</v>
      </c>
      <c r="G82" s="3" t="s">
        <v>111</v>
      </c>
      <c r="H82" s="3" t="s">
        <v>124</v>
      </c>
      <c r="I82" s="4"/>
      <c r="J82" s="3" t="s">
        <v>113</v>
      </c>
      <c r="K82" s="3" t="s">
        <v>18</v>
      </c>
      <c r="L82" s="3" t="s">
        <v>126</v>
      </c>
      <c r="M82" s="3" t="s">
        <v>18</v>
      </c>
      <c r="N82" s="3"/>
      <c r="O82" s="3"/>
      <c r="P82" s="3"/>
      <c r="Q82" s="3"/>
      <c r="R82" s="3"/>
      <c r="S82" s="3"/>
      <c r="T82" s="4"/>
      <c r="U82" s="101">
        <f>U81</f>
        <v>16</v>
      </c>
      <c r="V82" s="66" t="s">
        <v>80</v>
      </c>
      <c r="W82" s="66" t="s">
        <v>18</v>
      </c>
      <c r="X82" s="6" t="s">
        <v>18</v>
      </c>
      <c r="Y82" s="6" t="s">
        <v>188</v>
      </c>
      <c r="Z82" s="101" t="str">
        <f>VLOOKUP(A82,[2]!DailyRoster,25,FALSE)</f>
        <v>blocked</v>
      </c>
      <c r="AA82" s="9"/>
      <c r="AB82" s="9"/>
      <c r="AC82" s="9" t="s">
        <v>18</v>
      </c>
      <c r="AD82" s="9"/>
      <c r="AE82" s="9"/>
      <c r="AG82" s="6"/>
      <c r="AH82" s="40" t="s">
        <v>204</v>
      </c>
    </row>
    <row r="83" spans="1:34" x14ac:dyDescent="0.3">
      <c r="A83" s="109">
        <v>43579</v>
      </c>
      <c r="B83" s="91" t="s">
        <v>4</v>
      </c>
      <c r="C83" s="3" t="s">
        <v>109</v>
      </c>
      <c r="D83" s="3" t="s">
        <v>194</v>
      </c>
      <c r="E83" s="3" t="s">
        <v>94</v>
      </c>
      <c r="F83" s="4" t="s">
        <v>99</v>
      </c>
      <c r="G83" s="3" t="s">
        <v>111</v>
      </c>
      <c r="H83" s="3" t="s">
        <v>124</v>
      </c>
      <c r="I83" s="4"/>
      <c r="J83" s="3" t="s">
        <v>113</v>
      </c>
      <c r="K83" s="3" t="s">
        <v>125</v>
      </c>
      <c r="L83" s="3" t="s">
        <v>126</v>
      </c>
      <c r="M83" s="3" t="s">
        <v>18</v>
      </c>
      <c r="N83" s="3"/>
      <c r="O83" s="3"/>
      <c r="P83" s="3"/>
      <c r="Q83" s="3"/>
      <c r="R83" s="3"/>
      <c r="S83" s="3"/>
      <c r="T83" s="4"/>
      <c r="U83" s="101">
        <f>U81</f>
        <v>16</v>
      </c>
      <c r="V83" s="66" t="s">
        <v>80</v>
      </c>
      <c r="W83" s="66" t="s">
        <v>18</v>
      </c>
      <c r="X83" s="6" t="s">
        <v>18</v>
      </c>
      <c r="Y83" s="6" t="s">
        <v>115</v>
      </c>
      <c r="Z83" s="101" t="str">
        <f>VLOOKUP(A83,[2]!DailyRoster,25,FALSE)</f>
        <v>Mark</v>
      </c>
      <c r="AA83" s="9"/>
      <c r="AB83" s="9"/>
      <c r="AC83" s="9" t="s">
        <v>18</v>
      </c>
      <c r="AD83" s="9"/>
      <c r="AE83" s="9"/>
      <c r="AG83" s="6"/>
      <c r="AH83" s="40" t="s">
        <v>204</v>
      </c>
    </row>
    <row r="84" spans="1:34" x14ac:dyDescent="0.3">
      <c r="A84" s="109">
        <v>43580</v>
      </c>
      <c r="B84" s="91" t="s">
        <v>5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  <c r="H84" s="3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s">
        <v>10</v>
      </c>
      <c r="N84" s="3" t="s">
        <v>10</v>
      </c>
      <c r="O84" s="3" t="s">
        <v>10</v>
      </c>
      <c r="P84" s="3" t="s">
        <v>10</v>
      </c>
      <c r="Q84" s="3" t="s">
        <v>10</v>
      </c>
      <c r="R84" s="3" t="s">
        <v>10</v>
      </c>
      <c r="S84" s="3" t="s">
        <v>10</v>
      </c>
      <c r="T84" s="3" t="s">
        <v>10</v>
      </c>
      <c r="U84" s="101">
        <f>U81</f>
        <v>16</v>
      </c>
      <c r="V84" s="66" t="s">
        <v>10</v>
      </c>
      <c r="W84" s="66" t="s">
        <v>10</v>
      </c>
      <c r="X84" s="66" t="s">
        <v>10</v>
      </c>
      <c r="Y84" s="66" t="s">
        <v>10</v>
      </c>
      <c r="Z84" s="101" t="str">
        <f>VLOOKUP(A84,[2]!DailyRoster,25,FALSE)</f>
        <v>public holiday</v>
      </c>
      <c r="AA84" s="9"/>
      <c r="AB84" s="9"/>
      <c r="AC84" s="9" t="s">
        <v>18</v>
      </c>
      <c r="AD84" s="9"/>
      <c r="AE84" s="9"/>
      <c r="AG84" s="6"/>
      <c r="AH84" s="40" t="s">
        <v>205</v>
      </c>
    </row>
    <row r="85" spans="1:34" x14ac:dyDescent="0.3">
      <c r="A85" s="109">
        <v>43581</v>
      </c>
      <c r="B85" s="91" t="s">
        <v>6</v>
      </c>
      <c r="C85" s="3" t="s">
        <v>72</v>
      </c>
      <c r="D85" s="3" t="s">
        <v>121</v>
      </c>
      <c r="E85" s="3" t="s">
        <v>88</v>
      </c>
      <c r="F85" s="4" t="s">
        <v>99</v>
      </c>
      <c r="G85" s="3" t="s">
        <v>109</v>
      </c>
      <c r="H85" s="3" t="s">
        <v>124</v>
      </c>
      <c r="I85" s="4"/>
      <c r="J85" s="3" t="s">
        <v>113</v>
      </c>
      <c r="K85" s="3" t="s">
        <v>97</v>
      </c>
      <c r="L85" s="3" t="s">
        <v>126</v>
      </c>
      <c r="M85" s="3" t="s">
        <v>18</v>
      </c>
      <c r="N85" s="3"/>
      <c r="O85" s="3"/>
      <c r="P85" s="3"/>
      <c r="Q85" s="3"/>
      <c r="R85" s="3"/>
      <c r="S85" s="3"/>
      <c r="T85" s="4"/>
      <c r="U85" s="101">
        <f>U81</f>
        <v>16</v>
      </c>
      <c r="V85" s="66" t="s">
        <v>80</v>
      </c>
      <c r="W85" s="66" t="s">
        <v>18</v>
      </c>
      <c r="X85" s="6" t="s">
        <v>18</v>
      </c>
      <c r="Y85" s="6" t="s">
        <v>111</v>
      </c>
      <c r="Z85" s="101" t="str">
        <f>VLOOKUP(A85,[2]!DailyRoster,25,FALSE)</f>
        <v>blocked</v>
      </c>
      <c r="AA85" s="9"/>
      <c r="AB85" s="9"/>
      <c r="AC85" s="9" t="s">
        <v>18</v>
      </c>
      <c r="AD85" s="9"/>
      <c r="AE85" s="9"/>
      <c r="AG85" s="6"/>
      <c r="AH85" s="40" t="s">
        <v>205</v>
      </c>
    </row>
    <row r="86" spans="1:34" x14ac:dyDescent="0.3">
      <c r="A86" s="103">
        <v>43584</v>
      </c>
      <c r="B86" s="91" t="s">
        <v>2</v>
      </c>
      <c r="C86" s="3" t="s">
        <v>72</v>
      </c>
      <c r="D86" s="3" t="s">
        <v>121</v>
      </c>
      <c r="E86" s="3" t="s">
        <v>88</v>
      </c>
      <c r="F86" s="4" t="s">
        <v>99</v>
      </c>
      <c r="G86" s="3" t="s">
        <v>111</v>
      </c>
      <c r="H86" s="3" t="s">
        <v>124</v>
      </c>
      <c r="I86" s="4"/>
      <c r="J86" s="3" t="s">
        <v>113</v>
      </c>
      <c r="K86" s="3" t="s">
        <v>18</v>
      </c>
      <c r="L86" s="3" t="s">
        <v>126</v>
      </c>
      <c r="M86" s="3" t="s">
        <v>94</v>
      </c>
      <c r="N86" s="3"/>
      <c r="O86" s="3" t="s">
        <v>18</v>
      </c>
      <c r="P86" s="3"/>
      <c r="Q86" s="3"/>
      <c r="R86" s="3"/>
      <c r="S86" s="3"/>
      <c r="T86" s="4"/>
      <c r="U86" s="101">
        <f>U85+1</f>
        <v>17</v>
      </c>
      <c r="V86" s="66" t="s">
        <v>80</v>
      </c>
      <c r="W86" s="66" t="s">
        <v>18</v>
      </c>
      <c r="X86" s="6" t="s">
        <v>18</v>
      </c>
      <c r="Y86" s="6" t="s">
        <v>18</v>
      </c>
      <c r="Z86" s="101">
        <f>VLOOKUP(A86,[2]!DailyRoster,25,FALSE)</f>
        <v>0</v>
      </c>
      <c r="AA86" s="9"/>
      <c r="AB86" s="9"/>
      <c r="AC86" s="9" t="s">
        <v>18</v>
      </c>
      <c r="AD86" s="9"/>
      <c r="AE86" s="9"/>
      <c r="AG86" s="6"/>
      <c r="AH86" s="40" t="s">
        <v>204</v>
      </c>
    </row>
    <row r="87" spans="1:34" x14ac:dyDescent="0.3">
      <c r="A87" s="103">
        <v>43585</v>
      </c>
      <c r="B87" s="91" t="s">
        <v>3</v>
      </c>
      <c r="C87" s="3" t="s">
        <v>109</v>
      </c>
      <c r="D87" s="3" t="s">
        <v>159</v>
      </c>
      <c r="E87" s="3" t="s">
        <v>88</v>
      </c>
      <c r="F87" s="4" t="s">
        <v>99</v>
      </c>
      <c r="G87" s="3" t="s">
        <v>111</v>
      </c>
      <c r="H87" s="3" t="s">
        <v>124</v>
      </c>
      <c r="I87" s="4"/>
      <c r="J87" s="3" t="s">
        <v>113</v>
      </c>
      <c r="K87" s="3" t="s">
        <v>18</v>
      </c>
      <c r="L87" s="3" t="s">
        <v>126</v>
      </c>
      <c r="M87" s="3" t="s">
        <v>18</v>
      </c>
      <c r="N87" s="3"/>
      <c r="O87" s="3" t="s">
        <v>18</v>
      </c>
      <c r="P87" s="3"/>
      <c r="Q87" s="3"/>
      <c r="R87" s="3"/>
      <c r="S87" s="3"/>
      <c r="T87" s="4"/>
      <c r="U87" s="101">
        <f>U86</f>
        <v>17</v>
      </c>
      <c r="V87" s="66" t="s">
        <v>109</v>
      </c>
      <c r="W87" s="66" t="s">
        <v>18</v>
      </c>
      <c r="X87" s="6" t="s">
        <v>18</v>
      </c>
      <c r="Y87" s="6" t="s">
        <v>80</v>
      </c>
      <c r="Z87" s="101">
        <f>VLOOKUP(A87,[2]!DailyRoster,25,FALSE)</f>
        <v>0</v>
      </c>
      <c r="AA87" s="9"/>
      <c r="AB87" s="9"/>
      <c r="AC87" s="9" t="s">
        <v>18</v>
      </c>
      <c r="AD87" s="9"/>
      <c r="AE87" s="9"/>
      <c r="AG87" s="6"/>
      <c r="AH87" s="40" t="s">
        <v>205</v>
      </c>
    </row>
    <row r="88" spans="1:34" s="44" customFormat="1" x14ac:dyDescent="0.3">
      <c r="A88" s="103">
        <v>43586</v>
      </c>
      <c r="B88" s="91" t="s">
        <v>4</v>
      </c>
      <c r="C88" s="3" t="s">
        <v>109</v>
      </c>
      <c r="D88" s="3" t="s">
        <v>194</v>
      </c>
      <c r="E88" s="3" t="s">
        <v>94</v>
      </c>
      <c r="F88" s="4" t="s">
        <v>99</v>
      </c>
      <c r="G88" s="3" t="s">
        <v>111</v>
      </c>
      <c r="H88" s="3" t="s">
        <v>109</v>
      </c>
      <c r="I88" s="3"/>
      <c r="J88" s="3" t="s">
        <v>113</v>
      </c>
      <c r="K88" s="3" t="s">
        <v>125</v>
      </c>
      <c r="L88" s="3" t="s">
        <v>126</v>
      </c>
      <c r="M88" s="3" t="s">
        <v>18</v>
      </c>
      <c r="N88" s="3"/>
      <c r="O88" s="3" t="s">
        <v>18</v>
      </c>
      <c r="P88" s="3"/>
      <c r="Q88" s="3"/>
      <c r="R88" s="3"/>
      <c r="S88" s="3"/>
      <c r="T88" s="4" t="s">
        <v>110</v>
      </c>
      <c r="U88" s="101">
        <f>U86</f>
        <v>17</v>
      </c>
      <c r="V88" s="66" t="s">
        <v>80</v>
      </c>
      <c r="W88" s="66" t="s">
        <v>18</v>
      </c>
      <c r="X88" s="6" t="s">
        <v>18</v>
      </c>
      <c r="Y88" s="6" t="s">
        <v>124</v>
      </c>
      <c r="Z88" s="101">
        <f>VLOOKUP(A88,[2]!DailyRoster,25,FALSE)</f>
        <v>0</v>
      </c>
      <c r="AA88" s="9"/>
      <c r="AB88" s="9"/>
      <c r="AC88" s="9" t="s">
        <v>18</v>
      </c>
      <c r="AD88" s="9"/>
      <c r="AE88" s="9"/>
      <c r="AF88" s="99"/>
      <c r="AG88" s="6"/>
      <c r="AH88" s="40" t="s">
        <v>205</v>
      </c>
    </row>
    <row r="89" spans="1:34" x14ac:dyDescent="0.3">
      <c r="A89" s="103">
        <v>43587</v>
      </c>
      <c r="B89" s="91" t="s">
        <v>5</v>
      </c>
      <c r="C89" s="3" t="s">
        <v>109</v>
      </c>
      <c r="D89" s="3" t="s">
        <v>195</v>
      </c>
      <c r="E89" s="3" t="s">
        <v>94</v>
      </c>
      <c r="F89" s="4" t="s">
        <v>99</v>
      </c>
      <c r="G89" s="3" t="s">
        <v>111</v>
      </c>
      <c r="H89" s="3" t="s">
        <v>124</v>
      </c>
      <c r="I89" s="4"/>
      <c r="J89" s="3" t="s">
        <v>113</v>
      </c>
      <c r="K89" s="3" t="s">
        <v>18</v>
      </c>
      <c r="L89" s="3" t="s">
        <v>126</v>
      </c>
      <c r="M89" s="3" t="s">
        <v>59</v>
      </c>
      <c r="N89" s="3"/>
      <c r="O89" s="3" t="s">
        <v>18</v>
      </c>
      <c r="P89" s="3"/>
      <c r="Q89" s="3"/>
      <c r="R89" s="3"/>
      <c r="S89" s="3"/>
      <c r="T89" s="4"/>
      <c r="U89" s="101">
        <f>U86</f>
        <v>17</v>
      </c>
      <c r="V89" s="66" t="s">
        <v>80</v>
      </c>
      <c r="W89" s="66" t="s">
        <v>18</v>
      </c>
      <c r="X89" s="6" t="s">
        <v>18</v>
      </c>
      <c r="Y89" s="6" t="s">
        <v>18</v>
      </c>
      <c r="Z89" s="101">
        <f>VLOOKUP(A89,[2]!DailyRoster,25,FALSE)</f>
        <v>0</v>
      </c>
      <c r="AA89" s="9"/>
      <c r="AB89" s="9"/>
      <c r="AC89" s="9" t="s">
        <v>18</v>
      </c>
      <c r="AD89" s="9"/>
      <c r="AE89" s="9"/>
      <c r="AG89" s="6"/>
      <c r="AH89" s="40" t="s">
        <v>204</v>
      </c>
    </row>
    <row r="90" spans="1:34" x14ac:dyDescent="0.3">
      <c r="A90" s="103">
        <v>43588</v>
      </c>
      <c r="B90" s="91" t="s">
        <v>6</v>
      </c>
      <c r="C90" s="3" t="s">
        <v>72</v>
      </c>
      <c r="D90" s="3" t="s">
        <v>121</v>
      </c>
      <c r="E90" s="3" t="s">
        <v>88</v>
      </c>
      <c r="F90" s="4" t="s">
        <v>99</v>
      </c>
      <c r="G90" s="3" t="s">
        <v>111</v>
      </c>
      <c r="H90" s="3" t="s">
        <v>124</v>
      </c>
      <c r="I90" s="4"/>
      <c r="J90" s="3" t="s">
        <v>80</v>
      </c>
      <c r="K90" s="3" t="s">
        <v>97</v>
      </c>
      <c r="L90" s="3" t="s">
        <v>126</v>
      </c>
      <c r="M90" s="3" t="s">
        <v>18</v>
      </c>
      <c r="N90" s="3"/>
      <c r="O90" s="3" t="s">
        <v>109</v>
      </c>
      <c r="P90" s="3"/>
      <c r="Q90" s="3"/>
      <c r="R90" s="3"/>
      <c r="S90" s="3"/>
      <c r="T90" s="4"/>
      <c r="U90" s="101">
        <f>U86</f>
        <v>17</v>
      </c>
      <c r="V90" s="66" t="s">
        <v>18</v>
      </c>
      <c r="W90" s="66" t="s">
        <v>18</v>
      </c>
      <c r="X90" s="6" t="s">
        <v>18</v>
      </c>
      <c r="Y90" s="6" t="s">
        <v>113</v>
      </c>
      <c r="Z90" s="101">
        <f>VLOOKUP(A90,[2]!DailyRoster,25,FALSE)</f>
        <v>0</v>
      </c>
      <c r="AA90" s="9"/>
      <c r="AB90" s="9"/>
      <c r="AC90" s="9" t="s">
        <v>18</v>
      </c>
      <c r="AD90" s="9"/>
      <c r="AE90" s="9"/>
      <c r="AG90" s="6"/>
      <c r="AH90" s="40" t="s">
        <v>205</v>
      </c>
    </row>
    <row r="91" spans="1:34" x14ac:dyDescent="0.3">
      <c r="A91" s="105">
        <v>43591</v>
      </c>
      <c r="B91" s="91" t="s">
        <v>2</v>
      </c>
      <c r="C91" s="3" t="s">
        <v>72</v>
      </c>
      <c r="D91" s="3" t="s">
        <v>121</v>
      </c>
      <c r="E91" s="3" t="s">
        <v>88</v>
      </c>
      <c r="F91" s="4" t="s">
        <v>99</v>
      </c>
      <c r="G91" s="3" t="s">
        <v>111</v>
      </c>
      <c r="H91" s="3" t="s">
        <v>80</v>
      </c>
      <c r="I91" s="4"/>
      <c r="J91" s="3" t="s">
        <v>113</v>
      </c>
      <c r="K91" s="3" t="s">
        <v>18</v>
      </c>
      <c r="L91" s="3" t="s">
        <v>126</v>
      </c>
      <c r="M91" s="3" t="s">
        <v>94</v>
      </c>
      <c r="N91" s="3"/>
      <c r="O91" s="3"/>
      <c r="P91" s="3"/>
      <c r="Q91" s="3"/>
      <c r="R91" s="3"/>
      <c r="S91" s="3"/>
      <c r="T91" s="4"/>
      <c r="U91" s="101">
        <f>U90+1</f>
        <v>18</v>
      </c>
      <c r="V91" s="66" t="s">
        <v>18</v>
      </c>
      <c r="W91" s="66" t="s">
        <v>18</v>
      </c>
      <c r="X91" s="6" t="s">
        <v>18</v>
      </c>
      <c r="Y91" s="6" t="s">
        <v>18</v>
      </c>
      <c r="Z91" s="101">
        <f>VLOOKUP(A91,[2]!DailyRoster,25,FALSE)</f>
        <v>0</v>
      </c>
      <c r="AA91" s="9" t="s">
        <v>124</v>
      </c>
      <c r="AB91" s="9"/>
      <c r="AC91" s="9" t="s">
        <v>18</v>
      </c>
      <c r="AD91" s="9"/>
      <c r="AE91" s="9"/>
      <c r="AG91" s="6"/>
      <c r="AH91" s="40" t="s">
        <v>204</v>
      </c>
    </row>
    <row r="92" spans="1:34" x14ac:dyDescent="0.3">
      <c r="A92" s="105">
        <v>43592</v>
      </c>
      <c r="B92" s="91" t="s">
        <v>3</v>
      </c>
      <c r="C92" s="3" t="s">
        <v>109</v>
      </c>
      <c r="D92" s="3" t="s">
        <v>159</v>
      </c>
      <c r="E92" s="3" t="s">
        <v>88</v>
      </c>
      <c r="F92" s="4" t="s">
        <v>99</v>
      </c>
      <c r="G92" s="3" t="s">
        <v>111</v>
      </c>
      <c r="H92" s="3" t="s">
        <v>80</v>
      </c>
      <c r="I92" s="4"/>
      <c r="J92" s="3" t="s">
        <v>113</v>
      </c>
      <c r="K92" s="3" t="s">
        <v>18</v>
      </c>
      <c r="L92" s="3" t="s">
        <v>126</v>
      </c>
      <c r="M92" s="3" t="s">
        <v>18</v>
      </c>
      <c r="N92" s="3"/>
      <c r="O92" s="3"/>
      <c r="P92" s="3"/>
      <c r="Q92" s="3"/>
      <c r="R92" s="3"/>
      <c r="S92" s="3"/>
      <c r="T92" s="4"/>
      <c r="U92" s="101">
        <f>U91</f>
        <v>18</v>
      </c>
      <c r="V92" s="66" t="s">
        <v>18</v>
      </c>
      <c r="W92" s="66" t="s">
        <v>18</v>
      </c>
      <c r="X92" s="6" t="s">
        <v>18</v>
      </c>
      <c r="Y92" s="6" t="s">
        <v>204</v>
      </c>
      <c r="Z92" s="101" t="str">
        <f>VLOOKUP(A92,[2]!DailyRoster,25,FALSE)</f>
        <v>J.Yang</v>
      </c>
      <c r="AA92" s="9" t="s">
        <v>124</v>
      </c>
      <c r="AB92" s="9"/>
      <c r="AC92" s="9" t="s">
        <v>18</v>
      </c>
      <c r="AD92" s="9"/>
      <c r="AE92" s="9"/>
      <c r="AG92" s="6"/>
      <c r="AH92" s="40" t="s">
        <v>204</v>
      </c>
    </row>
    <row r="93" spans="1:34" x14ac:dyDescent="0.3">
      <c r="A93" s="105">
        <v>43593</v>
      </c>
      <c r="B93" s="91" t="s">
        <v>4</v>
      </c>
      <c r="C93" s="3" t="s">
        <v>206</v>
      </c>
      <c r="D93" s="3" t="s">
        <v>206</v>
      </c>
      <c r="E93" s="3" t="s">
        <v>94</v>
      </c>
      <c r="F93" s="4" t="s">
        <v>99</v>
      </c>
      <c r="G93" s="3" t="s">
        <v>111</v>
      </c>
      <c r="H93" s="3" t="s">
        <v>80</v>
      </c>
      <c r="I93" s="4"/>
      <c r="J93" s="3" t="s">
        <v>113</v>
      </c>
      <c r="K93" s="3" t="s">
        <v>125</v>
      </c>
      <c r="L93" s="3" t="s">
        <v>126</v>
      </c>
      <c r="M93" s="3" t="s">
        <v>18</v>
      </c>
      <c r="N93" s="3"/>
      <c r="O93" s="3"/>
      <c r="P93" s="3"/>
      <c r="Q93" s="3"/>
      <c r="R93" s="3"/>
      <c r="S93" s="3"/>
      <c r="T93" s="4"/>
      <c r="U93" s="101">
        <f>U91</f>
        <v>18</v>
      </c>
      <c r="V93" s="66" t="s">
        <v>18</v>
      </c>
      <c r="W93" s="66" t="s">
        <v>18</v>
      </c>
      <c r="X93" s="6" t="s">
        <v>18</v>
      </c>
      <c r="Y93" s="6" t="s">
        <v>109</v>
      </c>
      <c r="Z93" s="101" t="str">
        <f>VLOOKUP(A93,[2]!DailyRoster,25,FALSE)</f>
        <v>M.Lu</v>
      </c>
      <c r="AA93" s="9" t="s">
        <v>124</v>
      </c>
      <c r="AB93" s="9"/>
      <c r="AC93" s="9" t="s">
        <v>18</v>
      </c>
      <c r="AD93" s="9"/>
      <c r="AE93" s="9"/>
      <c r="AG93" s="6"/>
      <c r="AH93" s="40" t="s">
        <v>204</v>
      </c>
    </row>
    <row r="94" spans="1:34" x14ac:dyDescent="0.3">
      <c r="A94" s="105">
        <v>43594</v>
      </c>
      <c r="B94" s="91" t="s">
        <v>5</v>
      </c>
      <c r="C94" s="3" t="s">
        <v>206</v>
      </c>
      <c r="D94" s="3" t="s">
        <v>206</v>
      </c>
      <c r="E94" s="3" t="s">
        <v>94</v>
      </c>
      <c r="F94" s="4" t="s">
        <v>99</v>
      </c>
      <c r="G94" s="3" t="s">
        <v>111</v>
      </c>
      <c r="H94" s="3" t="s">
        <v>80</v>
      </c>
      <c r="I94" s="4"/>
      <c r="J94" s="3" t="s">
        <v>113</v>
      </c>
      <c r="K94" s="3" t="s">
        <v>18</v>
      </c>
      <c r="L94" s="3" t="s">
        <v>126</v>
      </c>
      <c r="M94" s="3" t="s">
        <v>59</v>
      </c>
      <c r="N94" s="3"/>
      <c r="O94" s="3"/>
      <c r="P94" s="3"/>
      <c r="Q94" s="3"/>
      <c r="R94" s="3"/>
      <c r="S94" s="3"/>
      <c r="T94" s="4"/>
      <c r="U94" s="101">
        <f>U91</f>
        <v>18</v>
      </c>
      <c r="V94" s="66" t="s">
        <v>18</v>
      </c>
      <c r="W94" s="66" t="s">
        <v>18</v>
      </c>
      <c r="X94" s="6" t="s">
        <v>18</v>
      </c>
      <c r="Y94" s="6" t="s">
        <v>109</v>
      </c>
      <c r="Z94" s="101">
        <f>VLOOKUP(A94,[2]!DailyRoster,25,FALSE)</f>
        <v>0</v>
      </c>
      <c r="AA94" s="9" t="s">
        <v>124</v>
      </c>
      <c r="AB94" s="9"/>
      <c r="AC94" s="9" t="s">
        <v>18</v>
      </c>
      <c r="AD94" s="9"/>
      <c r="AE94" s="9"/>
      <c r="AG94" s="6"/>
      <c r="AH94" s="40" t="s">
        <v>205</v>
      </c>
    </row>
    <row r="95" spans="1:34" x14ac:dyDescent="0.3">
      <c r="A95" s="105">
        <v>43595</v>
      </c>
      <c r="B95" s="91" t="s">
        <v>6</v>
      </c>
      <c r="C95" s="3" t="s">
        <v>72</v>
      </c>
      <c r="D95" s="3" t="s">
        <v>121</v>
      </c>
      <c r="E95" s="3" t="s">
        <v>88</v>
      </c>
      <c r="F95" s="4" t="s">
        <v>99</v>
      </c>
      <c r="G95" s="3" t="s">
        <v>111</v>
      </c>
      <c r="H95" s="3" t="s">
        <v>80</v>
      </c>
      <c r="I95" s="4"/>
      <c r="J95" s="3" t="s">
        <v>113</v>
      </c>
      <c r="K95" s="3" t="s">
        <v>130</v>
      </c>
      <c r="L95" s="3" t="s">
        <v>126</v>
      </c>
      <c r="M95" s="3" t="s">
        <v>18</v>
      </c>
      <c r="N95" s="3"/>
      <c r="O95" s="3"/>
      <c r="P95" s="3"/>
      <c r="Q95" s="3"/>
      <c r="R95" s="3"/>
      <c r="S95" s="3"/>
      <c r="T95" s="4"/>
      <c r="U95" s="101">
        <f>U91</f>
        <v>18</v>
      </c>
      <c r="V95" s="66" t="s">
        <v>18</v>
      </c>
      <c r="W95" s="66" t="s">
        <v>18</v>
      </c>
      <c r="X95" s="6" t="s">
        <v>18</v>
      </c>
      <c r="Y95" s="6" t="s">
        <v>18</v>
      </c>
      <c r="Z95" s="101">
        <f>VLOOKUP(A95,[2]!DailyRoster,25,FALSE)</f>
        <v>0</v>
      </c>
      <c r="AA95" s="9" t="s">
        <v>124</v>
      </c>
      <c r="AB95" s="9"/>
      <c r="AC95" s="9" t="s">
        <v>18</v>
      </c>
      <c r="AD95" s="9"/>
      <c r="AE95" s="9"/>
      <c r="AG95" s="6"/>
      <c r="AH95" s="40" t="s">
        <v>205</v>
      </c>
    </row>
    <row r="96" spans="1:34" x14ac:dyDescent="0.3">
      <c r="A96" s="107">
        <v>43598</v>
      </c>
      <c r="B96" s="91" t="s">
        <v>2</v>
      </c>
      <c r="C96" s="3" t="s">
        <v>72</v>
      </c>
      <c r="D96" s="3" t="s">
        <v>121</v>
      </c>
      <c r="E96" s="3" t="s">
        <v>88</v>
      </c>
      <c r="F96" s="4" t="s">
        <v>99</v>
      </c>
      <c r="G96" s="3" t="s">
        <v>111</v>
      </c>
      <c r="H96" s="3" t="s">
        <v>124</v>
      </c>
      <c r="I96" s="4"/>
      <c r="J96" s="3" t="s">
        <v>113</v>
      </c>
      <c r="K96" s="3" t="s">
        <v>18</v>
      </c>
      <c r="L96" s="3" t="s">
        <v>126</v>
      </c>
      <c r="M96" s="3" t="s">
        <v>94</v>
      </c>
      <c r="N96" s="3"/>
      <c r="O96" s="3"/>
      <c r="P96" s="3"/>
      <c r="Q96" s="3"/>
      <c r="R96" s="3"/>
      <c r="S96" s="3"/>
      <c r="T96" s="4"/>
      <c r="U96" s="101">
        <f>U95+1</f>
        <v>19</v>
      </c>
      <c r="V96" s="66" t="s">
        <v>80</v>
      </c>
      <c r="W96" s="66" t="s">
        <v>18</v>
      </c>
      <c r="X96" s="6" t="s">
        <v>18</v>
      </c>
      <c r="Y96" s="6" t="s">
        <v>18</v>
      </c>
      <c r="Z96" s="101">
        <f>VLOOKUP(A96,[2]!DailyRoster,25,FALSE)</f>
        <v>0</v>
      </c>
      <c r="AA96" s="9"/>
      <c r="AB96" s="9"/>
      <c r="AC96" s="9" t="s">
        <v>18</v>
      </c>
      <c r="AD96" s="9"/>
      <c r="AE96" s="9"/>
      <c r="AG96" s="6"/>
      <c r="AH96" s="40" t="s">
        <v>204</v>
      </c>
    </row>
    <row r="97" spans="1:34" x14ac:dyDescent="0.3">
      <c r="A97" s="107">
        <v>43599</v>
      </c>
      <c r="B97" s="91" t="s">
        <v>3</v>
      </c>
      <c r="C97" s="3" t="s">
        <v>109</v>
      </c>
      <c r="D97" s="3" t="s">
        <v>159</v>
      </c>
      <c r="E97" s="3" t="s">
        <v>88</v>
      </c>
      <c r="F97" s="4" t="s">
        <v>99</v>
      </c>
      <c r="G97" s="3" t="s">
        <v>111</v>
      </c>
      <c r="H97" s="3" t="s">
        <v>124</v>
      </c>
      <c r="I97" s="4"/>
      <c r="J97" s="3" t="s">
        <v>113</v>
      </c>
      <c r="K97" s="3" t="s">
        <v>18</v>
      </c>
      <c r="L97" s="3" t="s">
        <v>126</v>
      </c>
      <c r="M97" s="3" t="s">
        <v>18</v>
      </c>
      <c r="N97" s="3"/>
      <c r="O97" s="3"/>
      <c r="P97" s="3"/>
      <c r="Q97" s="3"/>
      <c r="R97" s="3"/>
      <c r="S97" s="3"/>
      <c r="T97" s="4"/>
      <c r="U97" s="101">
        <f>U96</f>
        <v>19</v>
      </c>
      <c r="V97" s="66" t="s">
        <v>80</v>
      </c>
      <c r="W97" s="66" t="s">
        <v>109</v>
      </c>
      <c r="X97" s="6" t="s">
        <v>18</v>
      </c>
      <c r="Y97" s="6" t="s">
        <v>18</v>
      </c>
      <c r="Z97" s="101">
        <f>VLOOKUP(A97,[2]!DailyRoster,25,FALSE)</f>
        <v>0</v>
      </c>
      <c r="AA97" s="9"/>
      <c r="AB97" s="9"/>
      <c r="AC97" s="9" t="s">
        <v>18</v>
      </c>
      <c r="AD97" s="9"/>
      <c r="AE97" s="9"/>
      <c r="AG97" s="6"/>
      <c r="AH97" s="40" t="s">
        <v>204</v>
      </c>
    </row>
    <row r="98" spans="1:34" x14ac:dyDescent="0.3">
      <c r="A98" s="107">
        <v>43600</v>
      </c>
      <c r="B98" s="91" t="s">
        <v>4</v>
      </c>
      <c r="C98" s="3" t="s">
        <v>109</v>
      </c>
      <c r="D98" s="3" t="s">
        <v>194</v>
      </c>
      <c r="E98" s="3" t="s">
        <v>94</v>
      </c>
      <c r="F98" s="4" t="s">
        <v>99</v>
      </c>
      <c r="G98" s="3" t="s">
        <v>111</v>
      </c>
      <c r="H98" s="3" t="s">
        <v>124</v>
      </c>
      <c r="I98" s="4"/>
      <c r="J98" s="3" t="s">
        <v>113</v>
      </c>
      <c r="K98" s="3" t="s">
        <v>125</v>
      </c>
      <c r="L98" s="3" t="s">
        <v>126</v>
      </c>
      <c r="M98" s="3" t="s">
        <v>18</v>
      </c>
      <c r="N98" s="3"/>
      <c r="O98" s="3"/>
      <c r="P98" s="3"/>
      <c r="Q98" s="3"/>
      <c r="R98" s="3"/>
      <c r="S98" s="3"/>
      <c r="T98" s="4"/>
      <c r="U98" s="101">
        <f>U96</f>
        <v>19</v>
      </c>
      <c r="V98" s="66" t="s">
        <v>80</v>
      </c>
      <c r="W98" s="66" t="s">
        <v>18</v>
      </c>
      <c r="X98" s="6" t="s">
        <v>18</v>
      </c>
      <c r="Y98" s="6" t="s">
        <v>115</v>
      </c>
      <c r="Z98" s="101" t="str">
        <f>VLOOKUP(A98,[2]!DailyRoster,25,FALSE)</f>
        <v>Mark</v>
      </c>
      <c r="AA98" s="9"/>
      <c r="AB98" s="9"/>
      <c r="AC98" s="9" t="s">
        <v>18</v>
      </c>
      <c r="AD98" s="9"/>
      <c r="AE98" s="9"/>
      <c r="AG98" s="6"/>
      <c r="AH98" s="40" t="s">
        <v>205</v>
      </c>
    </row>
    <row r="99" spans="1:34" x14ac:dyDescent="0.3">
      <c r="A99" s="107">
        <v>43601</v>
      </c>
      <c r="B99" s="91" t="s">
        <v>5</v>
      </c>
      <c r="C99" s="3" t="s">
        <v>109</v>
      </c>
      <c r="D99" s="3" t="s">
        <v>195</v>
      </c>
      <c r="E99" s="3" t="s">
        <v>94</v>
      </c>
      <c r="F99" s="4" t="s">
        <v>99</v>
      </c>
      <c r="G99" s="3" t="s">
        <v>111</v>
      </c>
      <c r="H99" s="3" t="s">
        <v>124</v>
      </c>
      <c r="I99" s="4"/>
      <c r="J99" s="3" t="s">
        <v>113</v>
      </c>
      <c r="K99" s="3" t="s">
        <v>18</v>
      </c>
      <c r="L99" s="3" t="s">
        <v>126</v>
      </c>
      <c r="M99" s="3" t="s">
        <v>59</v>
      </c>
      <c r="N99" s="3"/>
      <c r="O99" s="3"/>
      <c r="P99" s="3"/>
      <c r="Q99" s="3"/>
      <c r="R99" s="3"/>
      <c r="S99" s="3"/>
      <c r="T99" s="4"/>
      <c r="U99" s="101">
        <f>U96</f>
        <v>19</v>
      </c>
      <c r="V99" s="66" t="s">
        <v>80</v>
      </c>
      <c r="W99" s="66" t="s">
        <v>18</v>
      </c>
      <c r="X99" s="6" t="s">
        <v>18</v>
      </c>
      <c r="Y99" s="6" t="s">
        <v>18</v>
      </c>
      <c r="Z99" s="101">
        <f>VLOOKUP(A99,[2]!DailyRoster,25,FALSE)</f>
        <v>0</v>
      </c>
      <c r="AA99" s="9"/>
      <c r="AB99" s="9"/>
      <c r="AC99" s="9" t="s">
        <v>18</v>
      </c>
      <c r="AD99" s="9"/>
      <c r="AE99" s="9"/>
      <c r="AG99" s="6"/>
      <c r="AH99" s="40" t="s">
        <v>205</v>
      </c>
    </row>
    <row r="100" spans="1:34" x14ac:dyDescent="0.3">
      <c r="A100" s="107">
        <v>43602</v>
      </c>
      <c r="B100" s="91" t="s">
        <v>6</v>
      </c>
      <c r="C100" s="3" t="s">
        <v>72</v>
      </c>
      <c r="D100" s="3" t="s">
        <v>121</v>
      </c>
      <c r="E100" s="3" t="s">
        <v>88</v>
      </c>
      <c r="F100" s="4" t="s">
        <v>99</v>
      </c>
      <c r="G100" s="3" t="s">
        <v>111</v>
      </c>
      <c r="H100" s="3" t="s">
        <v>124</v>
      </c>
      <c r="I100" s="4"/>
      <c r="J100" s="3" t="s">
        <v>113</v>
      </c>
      <c r="K100" s="3" t="s">
        <v>97</v>
      </c>
      <c r="L100" s="3" t="s">
        <v>126</v>
      </c>
      <c r="M100" s="3" t="s">
        <v>109</v>
      </c>
      <c r="N100" s="3"/>
      <c r="O100" s="3"/>
      <c r="P100" s="3"/>
      <c r="Q100" s="3"/>
      <c r="R100" s="3"/>
      <c r="S100" s="3"/>
      <c r="T100" s="4"/>
      <c r="U100" s="101">
        <f>U96</f>
        <v>19</v>
      </c>
      <c r="V100" s="66" t="s">
        <v>80</v>
      </c>
      <c r="W100" s="66" t="s">
        <v>18</v>
      </c>
      <c r="X100" s="6" t="s">
        <v>18</v>
      </c>
      <c r="Y100" s="6" t="s">
        <v>18</v>
      </c>
      <c r="Z100" s="101">
        <f>VLOOKUP(A100,[2]!DailyRoster,25,FALSE)</f>
        <v>0</v>
      </c>
      <c r="AA100" s="9"/>
      <c r="AB100" s="9"/>
      <c r="AC100" s="9" t="s">
        <v>18</v>
      </c>
      <c r="AD100" s="9"/>
      <c r="AE100" s="9"/>
      <c r="AG100" s="6"/>
      <c r="AH100" s="40" t="s">
        <v>205</v>
      </c>
    </row>
    <row r="101" spans="1:34" x14ac:dyDescent="0.3">
      <c r="A101" s="109">
        <v>43605</v>
      </c>
      <c r="B101" s="91" t="s">
        <v>2</v>
      </c>
      <c r="C101" s="3" t="s">
        <v>72</v>
      </c>
      <c r="D101" s="3" t="s">
        <v>121</v>
      </c>
      <c r="E101" s="3" t="s">
        <v>88</v>
      </c>
      <c r="F101" s="4" t="s">
        <v>99</v>
      </c>
      <c r="G101" s="3" t="s">
        <v>111</v>
      </c>
      <c r="H101" s="3" t="s">
        <v>124</v>
      </c>
      <c r="I101" s="4"/>
      <c r="J101" s="3" t="s">
        <v>113</v>
      </c>
      <c r="K101" s="3" t="s">
        <v>18</v>
      </c>
      <c r="L101" s="3" t="s">
        <v>126</v>
      </c>
      <c r="M101" s="3" t="s">
        <v>94</v>
      </c>
      <c r="N101" s="3"/>
      <c r="O101" s="3"/>
      <c r="P101" s="3"/>
      <c r="Q101" s="3"/>
      <c r="R101" s="3"/>
      <c r="S101" s="3"/>
      <c r="T101" s="4"/>
      <c r="U101" s="101">
        <f>U100+1</f>
        <v>20</v>
      </c>
      <c r="V101" s="66" t="s">
        <v>80</v>
      </c>
      <c r="W101" s="66" t="s">
        <v>18</v>
      </c>
      <c r="X101" s="6" t="s">
        <v>18</v>
      </c>
      <c r="Y101" s="6" t="s">
        <v>18</v>
      </c>
      <c r="Z101" s="101">
        <f>VLOOKUP(A101,[2]!DailyRoster,25,FALSE)</f>
        <v>0</v>
      </c>
      <c r="AA101" s="9"/>
      <c r="AB101" s="9"/>
      <c r="AC101" s="9" t="s">
        <v>18</v>
      </c>
      <c r="AD101" s="9"/>
      <c r="AE101" s="9"/>
      <c r="AG101" s="6"/>
      <c r="AH101" s="40" t="s">
        <v>204</v>
      </c>
    </row>
    <row r="102" spans="1:34" x14ac:dyDescent="0.3">
      <c r="A102" s="109">
        <v>43606</v>
      </c>
      <c r="B102" s="91" t="s">
        <v>3</v>
      </c>
      <c r="C102" s="3" t="s">
        <v>109</v>
      </c>
      <c r="D102" s="3" t="s">
        <v>159</v>
      </c>
      <c r="E102" s="3" t="s">
        <v>88</v>
      </c>
      <c r="F102" s="4" t="s">
        <v>99</v>
      </c>
      <c r="G102" s="3" t="s">
        <v>111</v>
      </c>
      <c r="H102" s="3" t="s">
        <v>124</v>
      </c>
      <c r="I102" s="4"/>
      <c r="J102" s="3" t="s">
        <v>113</v>
      </c>
      <c r="K102" s="3" t="s">
        <v>18</v>
      </c>
      <c r="L102" s="3" t="s">
        <v>126</v>
      </c>
      <c r="M102" s="3" t="s">
        <v>18</v>
      </c>
      <c r="N102" s="3"/>
      <c r="O102" s="3"/>
      <c r="P102" s="3"/>
      <c r="Q102" s="3"/>
      <c r="R102" s="3"/>
      <c r="S102" s="3"/>
      <c r="T102" s="4"/>
      <c r="U102" s="101">
        <f>U101</f>
        <v>20</v>
      </c>
      <c r="V102" s="66" t="s">
        <v>80</v>
      </c>
      <c r="W102" s="66" t="s">
        <v>18</v>
      </c>
      <c r="X102" s="6" t="s">
        <v>18</v>
      </c>
      <c r="Y102" s="6" t="s">
        <v>18</v>
      </c>
      <c r="Z102" s="101">
        <f>VLOOKUP(A102,[2]!DailyRoster,25,FALSE)</f>
        <v>0</v>
      </c>
      <c r="AA102" s="9"/>
      <c r="AB102" s="9"/>
      <c r="AC102" s="9" t="s">
        <v>18</v>
      </c>
      <c r="AD102" s="9"/>
      <c r="AE102" s="9"/>
      <c r="AG102" s="6"/>
      <c r="AH102" s="40" t="s">
        <v>205</v>
      </c>
    </row>
    <row r="103" spans="1:34" x14ac:dyDescent="0.3">
      <c r="A103" s="109">
        <v>43607</v>
      </c>
      <c r="B103" s="91" t="s">
        <v>4</v>
      </c>
      <c r="C103" s="3" t="s">
        <v>109</v>
      </c>
      <c r="D103" s="3" t="s">
        <v>194</v>
      </c>
      <c r="E103" s="3" t="s">
        <v>94</v>
      </c>
      <c r="F103" s="4" t="s">
        <v>99</v>
      </c>
      <c r="G103" s="3" t="s">
        <v>111</v>
      </c>
      <c r="H103" s="3" t="s">
        <v>124</v>
      </c>
      <c r="I103" s="4"/>
      <c r="J103" s="3" t="s">
        <v>113</v>
      </c>
      <c r="K103" s="3" t="s">
        <v>125</v>
      </c>
      <c r="L103" s="3" t="s">
        <v>126</v>
      </c>
      <c r="M103" s="3" t="s">
        <v>109</v>
      </c>
      <c r="N103" s="3"/>
      <c r="O103" s="3"/>
      <c r="P103" s="3"/>
      <c r="Q103" s="3"/>
      <c r="R103" s="3"/>
      <c r="S103" s="3"/>
      <c r="T103" s="4"/>
      <c r="U103" s="101">
        <f>U101</f>
        <v>20</v>
      </c>
      <c r="V103" s="66" t="s">
        <v>80</v>
      </c>
      <c r="W103" s="66" t="s">
        <v>18</v>
      </c>
      <c r="X103" s="6" t="s">
        <v>18</v>
      </c>
      <c r="Y103" s="6" t="s">
        <v>18</v>
      </c>
      <c r="Z103" s="101">
        <f>VLOOKUP(A103,[2]!DailyRoster,25,FALSE)</f>
        <v>0</v>
      </c>
      <c r="AA103" s="9"/>
      <c r="AB103" s="9"/>
      <c r="AC103" s="9" t="s">
        <v>18</v>
      </c>
      <c r="AD103" s="9"/>
      <c r="AE103" s="9"/>
      <c r="AG103" s="6"/>
      <c r="AH103" s="40" t="s">
        <v>204</v>
      </c>
    </row>
    <row r="104" spans="1:34" x14ac:dyDescent="0.3">
      <c r="A104" s="109">
        <v>43608</v>
      </c>
      <c r="B104" s="91" t="s">
        <v>5</v>
      </c>
      <c r="C104" s="3" t="s">
        <v>109</v>
      </c>
      <c r="D104" s="3" t="s">
        <v>195</v>
      </c>
      <c r="E104" s="3" t="s">
        <v>94</v>
      </c>
      <c r="F104" s="4" t="s">
        <v>99</v>
      </c>
      <c r="G104" s="3" t="s">
        <v>111</v>
      </c>
      <c r="H104" s="3" t="s">
        <v>124</v>
      </c>
      <c r="I104" s="4"/>
      <c r="J104" s="3" t="s">
        <v>113</v>
      </c>
      <c r="K104" s="3" t="s">
        <v>18</v>
      </c>
      <c r="L104" s="3" t="s">
        <v>126</v>
      </c>
      <c r="M104" s="3" t="s">
        <v>59</v>
      </c>
      <c r="N104" s="3"/>
      <c r="O104" s="3"/>
      <c r="P104" s="3"/>
      <c r="Q104" s="3"/>
      <c r="R104" s="3"/>
      <c r="S104" s="3"/>
      <c r="T104" s="4"/>
      <c r="U104" s="101">
        <f>U101</f>
        <v>20</v>
      </c>
      <c r="V104" s="66" t="s">
        <v>80</v>
      </c>
      <c r="W104" s="66" t="s">
        <v>18</v>
      </c>
      <c r="X104" s="6" t="s">
        <v>18</v>
      </c>
      <c r="Y104" s="6" t="s">
        <v>18</v>
      </c>
      <c r="Z104" s="101">
        <f>VLOOKUP(A104,[2]!DailyRoster,25,FALSE)</f>
        <v>0</v>
      </c>
      <c r="AA104" s="9"/>
      <c r="AB104" s="9"/>
      <c r="AC104" s="9" t="s">
        <v>18</v>
      </c>
      <c r="AD104" s="9"/>
      <c r="AE104" s="9"/>
      <c r="AG104" s="6"/>
      <c r="AH104" s="40" t="s">
        <v>204</v>
      </c>
    </row>
    <row r="105" spans="1:34" x14ac:dyDescent="0.3">
      <c r="A105" s="109">
        <v>43609</v>
      </c>
      <c r="B105" s="91" t="s">
        <v>6</v>
      </c>
      <c r="C105" s="3" t="s">
        <v>72</v>
      </c>
      <c r="D105" s="3" t="s">
        <v>121</v>
      </c>
      <c r="E105" s="3" t="s">
        <v>88</v>
      </c>
      <c r="F105" s="4" t="s">
        <v>80</v>
      </c>
      <c r="G105" s="3" t="s">
        <v>111</v>
      </c>
      <c r="H105" s="3" t="s">
        <v>124</v>
      </c>
      <c r="I105" s="4"/>
      <c r="J105" s="3" t="s">
        <v>113</v>
      </c>
      <c r="K105" s="3" t="s">
        <v>97</v>
      </c>
      <c r="L105" s="3" t="s">
        <v>126</v>
      </c>
      <c r="M105" s="3" t="s">
        <v>18</v>
      </c>
      <c r="N105" s="3"/>
      <c r="O105" s="3"/>
      <c r="P105" s="3"/>
      <c r="Q105" s="3"/>
      <c r="R105" s="3"/>
      <c r="S105" s="3"/>
      <c r="T105" s="4"/>
      <c r="U105" s="101">
        <f>U101</f>
        <v>20</v>
      </c>
      <c r="V105" s="66" t="s">
        <v>109</v>
      </c>
      <c r="W105" s="66" t="s">
        <v>18</v>
      </c>
      <c r="X105" s="6" t="s">
        <v>18</v>
      </c>
      <c r="Y105" s="6" t="s">
        <v>99</v>
      </c>
      <c r="Z105" s="101">
        <f>VLOOKUP(A105,[2]!DailyRoster,25,FALSE)</f>
        <v>0</v>
      </c>
      <c r="AA105" s="9"/>
      <c r="AB105" s="9"/>
      <c r="AC105" s="9" t="s">
        <v>18</v>
      </c>
      <c r="AD105" s="9"/>
      <c r="AE105" s="9"/>
      <c r="AG105" s="6"/>
      <c r="AH105" s="40" t="s">
        <v>205</v>
      </c>
    </row>
    <row r="106" spans="1:34" x14ac:dyDescent="0.3">
      <c r="A106" s="103">
        <v>43612</v>
      </c>
      <c r="B106" s="91" t="s">
        <v>2</v>
      </c>
      <c r="C106" s="3" t="s">
        <v>72</v>
      </c>
      <c r="D106" s="3" t="s">
        <v>121</v>
      </c>
      <c r="E106" s="3" t="s">
        <v>88</v>
      </c>
      <c r="F106" s="4" t="s">
        <v>94</v>
      </c>
      <c r="G106" s="3" t="s">
        <v>111</v>
      </c>
      <c r="H106" s="3" t="s">
        <v>124</v>
      </c>
      <c r="I106" s="4"/>
      <c r="J106" s="3" t="s">
        <v>113</v>
      </c>
      <c r="K106" s="3" t="s">
        <v>18</v>
      </c>
      <c r="L106" s="3" t="s">
        <v>126</v>
      </c>
      <c r="M106" s="3" t="s">
        <v>18</v>
      </c>
      <c r="N106" s="3"/>
      <c r="O106" s="3"/>
      <c r="P106" s="3"/>
      <c r="Q106" s="3"/>
      <c r="R106" s="3"/>
      <c r="S106" s="3"/>
      <c r="T106" s="4"/>
      <c r="U106" s="101">
        <f>U105+1</f>
        <v>21</v>
      </c>
      <c r="V106" s="66" t="s">
        <v>18</v>
      </c>
      <c r="W106" s="66" t="s">
        <v>18</v>
      </c>
      <c r="X106" s="6" t="s">
        <v>99</v>
      </c>
      <c r="Y106" s="6" t="s">
        <v>80</v>
      </c>
      <c r="Z106" s="101">
        <f>VLOOKUP(A106,[2]!DailyRoster,25,FALSE)</f>
        <v>0</v>
      </c>
      <c r="AA106" s="9"/>
      <c r="AB106" s="9"/>
      <c r="AC106" s="9" t="s">
        <v>18</v>
      </c>
      <c r="AD106" s="9"/>
      <c r="AE106" s="9"/>
      <c r="AG106" s="6"/>
      <c r="AH106" s="40" t="s">
        <v>204</v>
      </c>
    </row>
    <row r="107" spans="1:34" x14ac:dyDescent="0.3">
      <c r="A107" s="103">
        <v>43613</v>
      </c>
      <c r="B107" s="91" t="s">
        <v>3</v>
      </c>
      <c r="C107" s="3" t="s">
        <v>109</v>
      </c>
      <c r="D107" s="3" t="s">
        <v>159</v>
      </c>
      <c r="E107" s="3" t="s">
        <v>88</v>
      </c>
      <c r="F107" s="4" t="s">
        <v>80</v>
      </c>
      <c r="G107" s="3" t="s">
        <v>109</v>
      </c>
      <c r="H107" s="3" t="s">
        <v>124</v>
      </c>
      <c r="I107" s="4"/>
      <c r="J107" s="3" t="s">
        <v>113</v>
      </c>
      <c r="K107" s="3" t="s">
        <v>18</v>
      </c>
      <c r="L107" s="3" t="s">
        <v>126</v>
      </c>
      <c r="M107" s="3" t="s">
        <v>18</v>
      </c>
      <c r="N107" s="3"/>
      <c r="O107" s="3"/>
      <c r="P107" s="3"/>
      <c r="Q107" s="3"/>
      <c r="R107" s="3"/>
      <c r="S107" s="3"/>
      <c r="T107" s="4"/>
      <c r="U107" s="101">
        <f>U106</f>
        <v>21</v>
      </c>
      <c r="V107" s="66" t="s">
        <v>18</v>
      </c>
      <c r="W107" s="66" t="s">
        <v>18</v>
      </c>
      <c r="X107" s="6" t="s">
        <v>99</v>
      </c>
      <c r="Y107" s="6" t="s">
        <v>111</v>
      </c>
      <c r="Z107" s="101">
        <f>VLOOKUP(A107,[2]!DailyRoster,25,FALSE)</f>
        <v>0</v>
      </c>
      <c r="AA107" s="9"/>
      <c r="AB107" s="9"/>
      <c r="AC107" s="9" t="s">
        <v>18</v>
      </c>
      <c r="AD107" s="9"/>
      <c r="AE107" s="9"/>
      <c r="AG107" s="6"/>
      <c r="AH107" s="40" t="s">
        <v>204</v>
      </c>
    </row>
    <row r="108" spans="1:34" x14ac:dyDescent="0.3">
      <c r="A108" s="103">
        <v>43614</v>
      </c>
      <c r="B108" s="91" t="s">
        <v>4</v>
      </c>
      <c r="C108" s="3" t="s">
        <v>109</v>
      </c>
      <c r="D108" s="3" t="s">
        <v>194</v>
      </c>
      <c r="E108" s="3" t="s">
        <v>94</v>
      </c>
      <c r="F108" s="4" t="s">
        <v>80</v>
      </c>
      <c r="G108" s="3" t="s">
        <v>111</v>
      </c>
      <c r="H108" s="3" t="s">
        <v>109</v>
      </c>
      <c r="I108" s="4"/>
      <c r="J108" s="3" t="s">
        <v>113</v>
      </c>
      <c r="K108" s="3" t="s">
        <v>125</v>
      </c>
      <c r="L108" s="3" t="s">
        <v>126</v>
      </c>
      <c r="M108" s="3" t="s">
        <v>18</v>
      </c>
      <c r="N108" s="3"/>
      <c r="O108" s="3"/>
      <c r="P108" s="3"/>
      <c r="Q108" s="3"/>
      <c r="R108" s="3"/>
      <c r="S108" s="3"/>
      <c r="T108" s="4"/>
      <c r="U108" s="101">
        <f>U106</f>
        <v>21</v>
      </c>
      <c r="V108" s="66" t="s">
        <v>18</v>
      </c>
      <c r="W108" s="66" t="s">
        <v>18</v>
      </c>
      <c r="X108" s="6" t="s">
        <v>99</v>
      </c>
      <c r="Y108" s="6" t="s">
        <v>124</v>
      </c>
      <c r="Z108" s="101">
        <f>VLOOKUP(A108,[2]!DailyRoster,25,FALSE)</f>
        <v>0</v>
      </c>
      <c r="AA108" s="9"/>
      <c r="AB108" s="9"/>
      <c r="AC108" s="9" t="s">
        <v>18</v>
      </c>
      <c r="AD108" s="9"/>
      <c r="AE108" s="9"/>
      <c r="AG108" s="6"/>
      <c r="AH108" s="40" t="s">
        <v>205</v>
      </c>
    </row>
    <row r="109" spans="1:34" x14ac:dyDescent="0.3">
      <c r="A109" s="103">
        <v>43615</v>
      </c>
      <c r="B109" s="91" t="s">
        <v>5</v>
      </c>
      <c r="C109" s="3" t="s">
        <v>109</v>
      </c>
      <c r="D109" s="3" t="s">
        <v>195</v>
      </c>
      <c r="E109" s="3" t="s">
        <v>94</v>
      </c>
      <c r="F109" s="4" t="s">
        <v>80</v>
      </c>
      <c r="G109" s="3" t="s">
        <v>111</v>
      </c>
      <c r="H109" s="3" t="s">
        <v>124</v>
      </c>
      <c r="I109" s="4"/>
      <c r="J109" s="3" t="s">
        <v>113</v>
      </c>
      <c r="K109" s="3" t="s">
        <v>18</v>
      </c>
      <c r="L109" s="3" t="s">
        <v>126</v>
      </c>
      <c r="M109" s="3" t="s">
        <v>59</v>
      </c>
      <c r="N109" s="3"/>
      <c r="O109" s="3"/>
      <c r="P109" s="3"/>
      <c r="Q109" s="3"/>
      <c r="R109" s="3"/>
      <c r="S109" s="3"/>
      <c r="T109" s="4"/>
      <c r="U109" s="101">
        <f>U106</f>
        <v>21</v>
      </c>
      <c r="V109" s="66" t="s">
        <v>18</v>
      </c>
      <c r="W109" s="66" t="s">
        <v>18</v>
      </c>
      <c r="X109" s="6" t="s">
        <v>99</v>
      </c>
      <c r="Y109" s="6" t="s">
        <v>18</v>
      </c>
      <c r="Z109" s="101">
        <f>VLOOKUP(A109,[2]!DailyRoster,25,FALSE)</f>
        <v>0</v>
      </c>
      <c r="AA109" s="9"/>
      <c r="AB109" s="9"/>
      <c r="AC109" s="9" t="s">
        <v>18</v>
      </c>
      <c r="AD109" s="9"/>
      <c r="AE109" s="9"/>
      <c r="AG109" s="6"/>
      <c r="AH109" s="40" t="s">
        <v>205</v>
      </c>
    </row>
    <row r="110" spans="1:34" x14ac:dyDescent="0.3">
      <c r="A110" s="103">
        <v>43616</v>
      </c>
      <c r="B110" s="91" t="s">
        <v>6</v>
      </c>
      <c r="C110" s="3" t="s">
        <v>72</v>
      </c>
      <c r="D110" s="3" t="s">
        <v>121</v>
      </c>
      <c r="E110" s="3" t="s">
        <v>88</v>
      </c>
      <c r="F110" s="4" t="s">
        <v>80</v>
      </c>
      <c r="G110" s="3" t="s">
        <v>111</v>
      </c>
      <c r="H110" s="3" t="s">
        <v>124</v>
      </c>
      <c r="I110" s="4"/>
      <c r="J110" s="3" t="s">
        <v>113</v>
      </c>
      <c r="K110" s="3" t="s">
        <v>97</v>
      </c>
      <c r="L110" s="3" t="s">
        <v>205</v>
      </c>
      <c r="M110" s="3" t="s">
        <v>18</v>
      </c>
      <c r="N110" s="3"/>
      <c r="O110" s="3"/>
      <c r="P110" s="3"/>
      <c r="Q110" s="3"/>
      <c r="R110" s="3"/>
      <c r="S110" s="3"/>
      <c r="T110" s="4"/>
      <c r="U110" s="101">
        <f>U106</f>
        <v>21</v>
      </c>
      <c r="V110" s="66" t="s">
        <v>18</v>
      </c>
      <c r="W110" s="66" t="s">
        <v>18</v>
      </c>
      <c r="X110" s="6" t="s">
        <v>99</v>
      </c>
      <c r="Y110" s="6" t="s">
        <v>126</v>
      </c>
      <c r="Z110" s="101">
        <f>VLOOKUP(A110,[2]!DailyRoster,25,FALSE)</f>
        <v>0</v>
      </c>
      <c r="AA110" s="9"/>
      <c r="AB110" s="9"/>
      <c r="AC110" s="9" t="s">
        <v>18</v>
      </c>
      <c r="AD110" s="9"/>
      <c r="AE110" s="9"/>
      <c r="AG110" s="6"/>
      <c r="AH110" s="40" t="s">
        <v>205</v>
      </c>
    </row>
    <row r="111" spans="1:34" x14ac:dyDescent="0.3">
      <c r="A111" s="105">
        <v>43619</v>
      </c>
      <c r="B111" s="91" t="s">
        <v>2</v>
      </c>
      <c r="C111" s="3" t="s">
        <v>72</v>
      </c>
      <c r="D111" s="3" t="s">
        <v>121</v>
      </c>
      <c r="E111" s="3" t="s">
        <v>88</v>
      </c>
      <c r="F111" s="4" t="s">
        <v>80</v>
      </c>
      <c r="G111" s="3" t="s">
        <v>111</v>
      </c>
      <c r="H111" s="3" t="s">
        <v>124</v>
      </c>
      <c r="I111" s="4"/>
      <c r="J111" s="3" t="s">
        <v>113</v>
      </c>
      <c r="K111" s="3" t="s">
        <v>18</v>
      </c>
      <c r="L111" s="3" t="s">
        <v>204</v>
      </c>
      <c r="M111" s="3" t="s">
        <v>18</v>
      </c>
      <c r="N111" s="3"/>
      <c r="O111" s="3"/>
      <c r="P111" s="3"/>
      <c r="Q111" s="3"/>
      <c r="R111" s="3"/>
      <c r="S111" s="3"/>
      <c r="T111" s="4"/>
      <c r="U111" s="101">
        <f>U110+1</f>
        <v>22</v>
      </c>
      <c r="V111" s="66" t="s">
        <v>18</v>
      </c>
      <c r="W111" s="66" t="s">
        <v>18</v>
      </c>
      <c r="X111" s="6" t="s">
        <v>99</v>
      </c>
      <c r="Y111" s="6" t="s">
        <v>126</v>
      </c>
      <c r="Z111" s="101">
        <f>VLOOKUP(A111,[2]!DailyRoster,25,FALSE)</f>
        <v>0</v>
      </c>
      <c r="AA111" s="9"/>
      <c r="AB111" s="9"/>
      <c r="AC111" s="9" t="s">
        <v>18</v>
      </c>
      <c r="AD111" s="9"/>
      <c r="AE111" s="9"/>
      <c r="AG111" s="6"/>
      <c r="AH111" s="40" t="s">
        <v>204</v>
      </c>
    </row>
    <row r="112" spans="1:34" x14ac:dyDescent="0.3">
      <c r="A112" s="105">
        <v>43620</v>
      </c>
      <c r="B112" s="91" t="s">
        <v>3</v>
      </c>
      <c r="C112" s="3" t="s">
        <v>109</v>
      </c>
      <c r="D112" s="3" t="s">
        <v>159</v>
      </c>
      <c r="E112" s="3" t="s">
        <v>88</v>
      </c>
      <c r="F112" s="4" t="s">
        <v>80</v>
      </c>
      <c r="G112" s="3" t="s">
        <v>111</v>
      </c>
      <c r="H112" s="3" t="s">
        <v>124</v>
      </c>
      <c r="I112" s="3"/>
      <c r="J112" s="3" t="s">
        <v>113</v>
      </c>
      <c r="K112" s="3" t="s">
        <v>18</v>
      </c>
      <c r="L112" s="3" t="s">
        <v>126</v>
      </c>
      <c r="M112" s="3" t="s">
        <v>18</v>
      </c>
      <c r="N112" s="3"/>
      <c r="O112" s="3"/>
      <c r="P112" s="4"/>
      <c r="Q112" s="4"/>
      <c r="R112" s="4"/>
      <c r="S112" s="4"/>
      <c r="T112" s="4"/>
      <c r="U112" s="101">
        <f>U111</f>
        <v>22</v>
      </c>
      <c r="V112" s="66" t="s">
        <v>18</v>
      </c>
      <c r="W112" s="66" t="s">
        <v>18</v>
      </c>
      <c r="X112" s="6" t="s">
        <v>99</v>
      </c>
      <c r="Y112" s="6" t="s">
        <v>102</v>
      </c>
      <c r="Z112" s="101" t="str">
        <f>VLOOKUP(A112,[2]!DailyRoster,25,FALSE)</f>
        <v>M.Lu</v>
      </c>
      <c r="AA112" s="9"/>
      <c r="AB112" s="9"/>
      <c r="AC112" s="9" t="s">
        <v>18</v>
      </c>
      <c r="AD112" s="9"/>
      <c r="AE112" s="9"/>
      <c r="AG112" s="6"/>
      <c r="AH112" s="40" t="s">
        <v>204</v>
      </c>
    </row>
    <row r="113" spans="1:34" x14ac:dyDescent="0.3">
      <c r="A113" s="105">
        <v>43621</v>
      </c>
      <c r="B113" s="91" t="s">
        <v>4</v>
      </c>
      <c r="C113" s="3" t="s">
        <v>109</v>
      </c>
      <c r="D113" s="3" t="s">
        <v>194</v>
      </c>
      <c r="E113" s="3" t="s">
        <v>94</v>
      </c>
      <c r="F113" s="4" t="s">
        <v>80</v>
      </c>
      <c r="G113" s="3" t="s">
        <v>111</v>
      </c>
      <c r="H113" s="3" t="s">
        <v>124</v>
      </c>
      <c r="I113" s="4"/>
      <c r="J113" s="3" t="s">
        <v>59</v>
      </c>
      <c r="K113" s="3" t="s">
        <v>151</v>
      </c>
      <c r="L113" s="3" t="s">
        <v>126</v>
      </c>
      <c r="M113" s="3" t="s">
        <v>18</v>
      </c>
      <c r="N113" s="3"/>
      <c r="O113" s="3"/>
      <c r="P113" s="4"/>
      <c r="Q113" s="4"/>
      <c r="R113" s="4"/>
      <c r="S113" s="4"/>
      <c r="T113" s="4"/>
      <c r="U113" s="101">
        <f>U111</f>
        <v>22</v>
      </c>
      <c r="V113" s="66" t="s">
        <v>18</v>
      </c>
      <c r="W113" s="66" t="s">
        <v>18</v>
      </c>
      <c r="X113" s="6" t="s">
        <v>99</v>
      </c>
      <c r="Y113" s="6" t="s">
        <v>131</v>
      </c>
      <c r="Z113" s="101" t="str">
        <f>VLOOKUP(A113,[2]!DailyRoster,25,FALSE)</f>
        <v>J.Yang</v>
      </c>
      <c r="AA113" s="9"/>
      <c r="AB113" s="9"/>
      <c r="AC113" s="9" t="s">
        <v>18</v>
      </c>
      <c r="AD113" s="9"/>
      <c r="AE113" s="9"/>
      <c r="AG113" s="6"/>
      <c r="AH113" s="40" t="s">
        <v>204</v>
      </c>
    </row>
    <row r="114" spans="1:34" x14ac:dyDescent="0.3">
      <c r="A114" s="105">
        <v>43622</v>
      </c>
      <c r="B114" s="91" t="s">
        <v>5</v>
      </c>
      <c r="C114" s="3" t="s">
        <v>109</v>
      </c>
      <c r="D114" s="3" t="s">
        <v>195</v>
      </c>
      <c r="E114" s="3" t="s">
        <v>94</v>
      </c>
      <c r="F114" s="4" t="s">
        <v>80</v>
      </c>
      <c r="G114" s="3" t="s">
        <v>111</v>
      </c>
      <c r="H114" s="3" t="s">
        <v>124</v>
      </c>
      <c r="I114" s="4"/>
      <c r="J114" s="3" t="s">
        <v>113</v>
      </c>
      <c r="K114" s="3" t="s">
        <v>18</v>
      </c>
      <c r="L114" s="3" t="s">
        <v>126</v>
      </c>
      <c r="M114" s="3" t="s">
        <v>59</v>
      </c>
      <c r="N114" s="3"/>
      <c r="O114" s="3"/>
      <c r="P114" s="4"/>
      <c r="Q114" s="4"/>
      <c r="R114" s="4"/>
      <c r="S114" s="4"/>
      <c r="T114" s="4"/>
      <c r="U114" s="101">
        <f>U111</f>
        <v>22</v>
      </c>
      <c r="V114" s="66" t="s">
        <v>18</v>
      </c>
      <c r="W114" s="66" t="s">
        <v>18</v>
      </c>
      <c r="X114" s="6" t="s">
        <v>99</v>
      </c>
      <c r="Y114" s="6" t="s">
        <v>18</v>
      </c>
      <c r="Z114" s="101">
        <f>VLOOKUP(A114,[2]!DailyRoster,25,FALSE)</f>
        <v>0</v>
      </c>
      <c r="AA114" s="9"/>
      <c r="AB114" s="9"/>
      <c r="AC114" s="9" t="s">
        <v>18</v>
      </c>
      <c r="AD114" s="9"/>
      <c r="AE114" s="9"/>
      <c r="AG114" s="6"/>
      <c r="AH114" s="40" t="s">
        <v>205</v>
      </c>
    </row>
    <row r="115" spans="1:34" x14ac:dyDescent="0.3">
      <c r="A115" s="105">
        <v>43623</v>
      </c>
      <c r="B115" s="91" t="s">
        <v>6</v>
      </c>
      <c r="C115" s="3" t="s">
        <v>72</v>
      </c>
      <c r="D115" s="3" t="s">
        <v>121</v>
      </c>
      <c r="E115" s="3" t="s">
        <v>88</v>
      </c>
      <c r="F115" s="4" t="s">
        <v>80</v>
      </c>
      <c r="G115" s="3" t="s">
        <v>111</v>
      </c>
      <c r="H115" s="3" t="s">
        <v>124</v>
      </c>
      <c r="I115" s="4"/>
      <c r="J115" s="3" t="s">
        <v>113</v>
      </c>
      <c r="K115" s="3" t="s">
        <v>97</v>
      </c>
      <c r="L115" s="3" t="s">
        <v>126</v>
      </c>
      <c r="M115" s="3" t="s">
        <v>109</v>
      </c>
      <c r="N115" s="3"/>
      <c r="O115" s="3"/>
      <c r="P115" s="4"/>
      <c r="Q115" s="4"/>
      <c r="R115" s="4"/>
      <c r="S115" s="4"/>
      <c r="T115" s="4"/>
      <c r="U115" s="101">
        <f>U111</f>
        <v>22</v>
      </c>
      <c r="V115" s="66" t="s">
        <v>18</v>
      </c>
      <c r="W115" s="66" t="s">
        <v>18</v>
      </c>
      <c r="X115" s="6" t="s">
        <v>99</v>
      </c>
      <c r="Y115" s="6" t="s">
        <v>18</v>
      </c>
      <c r="Z115" s="101">
        <f>VLOOKUP(A115,[2]!DailyRoster,25,FALSE)</f>
        <v>0</v>
      </c>
      <c r="AA115" s="9"/>
      <c r="AB115" s="9"/>
      <c r="AC115" s="9" t="s">
        <v>18</v>
      </c>
      <c r="AD115" s="9"/>
      <c r="AE115" s="9"/>
      <c r="AG115" s="6"/>
      <c r="AH115" s="40" t="s">
        <v>205</v>
      </c>
    </row>
    <row r="116" spans="1:34" x14ac:dyDescent="0.3">
      <c r="A116" s="107">
        <v>43626</v>
      </c>
      <c r="B116" s="91" t="s">
        <v>2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s">
        <v>10</v>
      </c>
      <c r="N116" s="3" t="s">
        <v>10</v>
      </c>
      <c r="O116" s="3" t="s">
        <v>10</v>
      </c>
      <c r="P116" s="3" t="s">
        <v>10</v>
      </c>
      <c r="Q116" s="3" t="s">
        <v>10</v>
      </c>
      <c r="R116" s="3" t="s">
        <v>10</v>
      </c>
      <c r="S116" s="3" t="s">
        <v>10</v>
      </c>
      <c r="T116" s="3" t="s">
        <v>10</v>
      </c>
      <c r="U116" s="101">
        <f>U115+1</f>
        <v>23</v>
      </c>
      <c r="V116" s="66" t="s">
        <v>10</v>
      </c>
      <c r="W116" s="66" t="s">
        <v>10</v>
      </c>
      <c r="X116" s="66" t="s">
        <v>10</v>
      </c>
      <c r="Y116" s="66" t="s">
        <v>10</v>
      </c>
      <c r="Z116" s="101">
        <f>VLOOKUP(A116,[2]!DailyRoster,25,FALSE)</f>
        <v>0</v>
      </c>
      <c r="AA116" s="9"/>
      <c r="AB116" s="9"/>
      <c r="AC116" s="9" t="s">
        <v>18</v>
      </c>
      <c r="AD116" s="9"/>
      <c r="AE116" s="9"/>
      <c r="AG116" s="6"/>
      <c r="AH116" s="40" t="s">
        <v>204</v>
      </c>
    </row>
    <row r="117" spans="1:34" x14ac:dyDescent="0.3">
      <c r="A117" s="107">
        <v>43627</v>
      </c>
      <c r="B117" s="91" t="s">
        <v>3</v>
      </c>
      <c r="C117" s="3" t="s">
        <v>109</v>
      </c>
      <c r="D117" s="3" t="s">
        <v>159</v>
      </c>
      <c r="E117" s="3" t="s">
        <v>88</v>
      </c>
      <c r="F117" s="4" t="s">
        <v>80</v>
      </c>
      <c r="G117" s="3" t="s">
        <v>111</v>
      </c>
      <c r="H117" s="3" t="s">
        <v>124</v>
      </c>
      <c r="I117" s="3"/>
      <c r="J117" s="3" t="s">
        <v>113</v>
      </c>
      <c r="K117" s="3" t="s">
        <v>18</v>
      </c>
      <c r="L117" s="3" t="s">
        <v>126</v>
      </c>
      <c r="M117" s="3" t="s">
        <v>18</v>
      </c>
      <c r="N117" s="3"/>
      <c r="O117" s="3"/>
      <c r="P117" s="3"/>
      <c r="Q117" s="3"/>
      <c r="R117" s="3"/>
      <c r="S117" s="3"/>
      <c r="T117" s="3"/>
      <c r="U117" s="101">
        <f>U116</f>
        <v>23</v>
      </c>
      <c r="V117" s="66" t="s">
        <v>109</v>
      </c>
      <c r="W117" s="66" t="s">
        <v>18</v>
      </c>
      <c r="X117" s="6" t="s">
        <v>18</v>
      </c>
      <c r="Y117" s="6" t="s">
        <v>99</v>
      </c>
      <c r="Z117" s="101">
        <f>VLOOKUP(A117,[2]!DailyRoster,25,FALSE)</f>
        <v>0</v>
      </c>
      <c r="AA117" s="9"/>
      <c r="AB117" s="9"/>
      <c r="AC117" s="9" t="s">
        <v>18</v>
      </c>
      <c r="AD117" s="9"/>
      <c r="AE117" s="9"/>
      <c r="AG117" s="6"/>
      <c r="AH117" s="40" t="s">
        <v>204</v>
      </c>
    </row>
    <row r="118" spans="1:34" x14ac:dyDescent="0.3">
      <c r="A118" s="107">
        <v>43628</v>
      </c>
      <c r="B118" s="91" t="s">
        <v>4</v>
      </c>
      <c r="C118" s="3" t="s">
        <v>109</v>
      </c>
      <c r="D118" s="3" t="s">
        <v>194</v>
      </c>
      <c r="E118" s="3" t="s">
        <v>94</v>
      </c>
      <c r="F118" s="4" t="s">
        <v>99</v>
      </c>
      <c r="G118" s="3" t="s">
        <v>111</v>
      </c>
      <c r="H118" s="3" t="s">
        <v>124</v>
      </c>
      <c r="I118" s="4"/>
      <c r="J118" s="3" t="s">
        <v>59</v>
      </c>
      <c r="K118" s="3" t="s">
        <v>151</v>
      </c>
      <c r="L118" s="3" t="s">
        <v>109</v>
      </c>
      <c r="M118" s="3" t="s">
        <v>18</v>
      </c>
      <c r="N118" s="3"/>
      <c r="O118" s="3"/>
      <c r="P118" s="4"/>
      <c r="Q118" s="4"/>
      <c r="R118" s="4"/>
      <c r="S118" s="4"/>
      <c r="T118" s="4"/>
      <c r="U118" s="101">
        <f>U116</f>
        <v>23</v>
      </c>
      <c r="V118" s="66" t="s">
        <v>80</v>
      </c>
      <c r="W118" s="66" t="s">
        <v>18</v>
      </c>
      <c r="X118" s="6" t="s">
        <v>18</v>
      </c>
      <c r="Y118" s="6" t="s">
        <v>126</v>
      </c>
      <c r="Z118" s="101">
        <f>VLOOKUP(A118,[2]!DailyRoster,25,FALSE)</f>
        <v>0</v>
      </c>
      <c r="AA118" s="9"/>
      <c r="AB118" s="9"/>
      <c r="AC118" s="9" t="s">
        <v>18</v>
      </c>
      <c r="AD118" s="9"/>
      <c r="AE118" s="9"/>
      <c r="AG118" s="6"/>
      <c r="AH118" s="40" t="s">
        <v>205</v>
      </c>
    </row>
    <row r="119" spans="1:34" x14ac:dyDescent="0.3">
      <c r="A119" s="107">
        <v>43629</v>
      </c>
      <c r="B119" s="91" t="s">
        <v>5</v>
      </c>
      <c r="C119" s="3" t="s">
        <v>109</v>
      </c>
      <c r="D119" s="3" t="s">
        <v>195</v>
      </c>
      <c r="E119" s="3" t="s">
        <v>94</v>
      </c>
      <c r="F119" s="4" t="s">
        <v>99</v>
      </c>
      <c r="G119" s="3" t="s">
        <v>111</v>
      </c>
      <c r="H119" s="3" t="s">
        <v>124</v>
      </c>
      <c r="I119" s="4"/>
      <c r="J119" s="3" t="s">
        <v>113</v>
      </c>
      <c r="K119" s="3" t="s">
        <v>18</v>
      </c>
      <c r="L119" s="3" t="s">
        <v>126</v>
      </c>
      <c r="M119" s="3" t="s">
        <v>59</v>
      </c>
      <c r="N119" s="3"/>
      <c r="O119" s="3"/>
      <c r="P119" s="4"/>
      <c r="Q119" s="4"/>
      <c r="R119" s="4"/>
      <c r="S119" s="4"/>
      <c r="T119" s="4"/>
      <c r="U119" s="101">
        <f>U116</f>
        <v>23</v>
      </c>
      <c r="V119" s="66" t="s">
        <v>80</v>
      </c>
      <c r="W119" s="66" t="s">
        <v>18</v>
      </c>
      <c r="X119" s="6" t="s">
        <v>18</v>
      </c>
      <c r="Y119" s="6" t="s">
        <v>18</v>
      </c>
      <c r="Z119" s="101">
        <f>VLOOKUP(A119,[2]!DailyRoster,25,FALSE)</f>
        <v>0</v>
      </c>
      <c r="AA119" s="9"/>
      <c r="AB119" s="9"/>
      <c r="AC119" s="9" t="s">
        <v>18</v>
      </c>
      <c r="AD119" s="9"/>
      <c r="AE119" s="9"/>
      <c r="AG119" s="6"/>
      <c r="AH119" s="40" t="s">
        <v>205</v>
      </c>
    </row>
    <row r="120" spans="1:34" x14ac:dyDescent="0.3">
      <c r="A120" s="107">
        <v>43630</v>
      </c>
      <c r="B120" s="91" t="s">
        <v>6</v>
      </c>
      <c r="C120" s="3" t="s">
        <v>72</v>
      </c>
      <c r="D120" s="3" t="s">
        <v>121</v>
      </c>
      <c r="E120" s="3" t="s">
        <v>88</v>
      </c>
      <c r="F120" s="4" t="s">
        <v>99</v>
      </c>
      <c r="G120" s="3" t="s">
        <v>111</v>
      </c>
      <c r="H120" s="3" t="s">
        <v>124</v>
      </c>
      <c r="I120" s="4"/>
      <c r="J120" s="3" t="s">
        <v>113</v>
      </c>
      <c r="K120" s="3" t="s">
        <v>97</v>
      </c>
      <c r="L120" s="3" t="s">
        <v>126</v>
      </c>
      <c r="M120" s="3" t="s">
        <v>109</v>
      </c>
      <c r="N120" s="3"/>
      <c r="O120" s="3"/>
      <c r="P120" s="4"/>
      <c r="Q120" s="4"/>
      <c r="R120" s="4"/>
      <c r="S120" s="4"/>
      <c r="T120" s="4"/>
      <c r="U120" s="101">
        <f>U116</f>
        <v>23</v>
      </c>
      <c r="V120" s="66" t="s">
        <v>80</v>
      </c>
      <c r="W120" s="66" t="s">
        <v>18</v>
      </c>
      <c r="X120" s="6" t="s">
        <v>18</v>
      </c>
      <c r="Y120" s="6" t="s">
        <v>18</v>
      </c>
      <c r="Z120" s="101">
        <f>VLOOKUP(A120,[2]!DailyRoster,25,FALSE)</f>
        <v>0</v>
      </c>
      <c r="AA120" s="9"/>
      <c r="AB120" s="9"/>
      <c r="AC120" s="9" t="s">
        <v>18</v>
      </c>
      <c r="AD120" s="9"/>
      <c r="AE120" s="9"/>
      <c r="AG120" s="6"/>
      <c r="AH120" s="40" t="s">
        <v>205</v>
      </c>
    </row>
    <row r="121" spans="1:34" x14ac:dyDescent="0.3">
      <c r="A121" s="109">
        <v>43633</v>
      </c>
      <c r="B121" s="91" t="s">
        <v>2</v>
      </c>
      <c r="C121" s="3" t="s">
        <v>72</v>
      </c>
      <c r="D121" s="3" t="s">
        <v>121</v>
      </c>
      <c r="E121" s="3" t="s">
        <v>88</v>
      </c>
      <c r="F121" s="4" t="s">
        <v>99</v>
      </c>
      <c r="G121" s="3" t="s">
        <v>111</v>
      </c>
      <c r="H121" s="3" t="s">
        <v>124</v>
      </c>
      <c r="I121" s="4"/>
      <c r="J121" s="3" t="s">
        <v>113</v>
      </c>
      <c r="K121" s="3" t="s">
        <v>18</v>
      </c>
      <c r="L121" s="3" t="s">
        <v>126</v>
      </c>
      <c r="M121" s="3"/>
      <c r="N121" s="3"/>
      <c r="O121" s="3"/>
      <c r="P121" s="4"/>
      <c r="Q121" s="4"/>
      <c r="R121" s="4"/>
      <c r="S121" s="4"/>
      <c r="T121" s="4"/>
      <c r="U121" s="101">
        <f>U120+1</f>
        <v>24</v>
      </c>
      <c r="V121" s="66" t="s">
        <v>80</v>
      </c>
      <c r="W121" s="66" t="s">
        <v>18</v>
      </c>
      <c r="X121" s="6" t="s">
        <v>18</v>
      </c>
      <c r="Y121" s="6" t="s">
        <v>204</v>
      </c>
      <c r="Z121" s="101">
        <f>VLOOKUP(A121,[2]!DailyRoster,25,FALSE)</f>
        <v>0</v>
      </c>
      <c r="AA121" s="9"/>
      <c r="AB121" s="9"/>
      <c r="AC121" s="9" t="s">
        <v>61</v>
      </c>
      <c r="AD121" s="9"/>
      <c r="AE121" s="9"/>
      <c r="AG121" s="6"/>
      <c r="AH121" s="40" t="s">
        <v>204</v>
      </c>
    </row>
    <row r="122" spans="1:34" x14ac:dyDescent="0.3">
      <c r="A122" s="109">
        <v>43634</v>
      </c>
      <c r="B122" s="91" t="s">
        <v>3</v>
      </c>
      <c r="C122" s="3" t="s">
        <v>109</v>
      </c>
      <c r="D122" s="3" t="s">
        <v>159</v>
      </c>
      <c r="E122" s="3" t="s">
        <v>88</v>
      </c>
      <c r="F122" s="4" t="s">
        <v>99</v>
      </c>
      <c r="G122" s="3" t="s">
        <v>111</v>
      </c>
      <c r="H122" s="3" t="s">
        <v>124</v>
      </c>
      <c r="I122" s="4"/>
      <c r="J122" s="3" t="s">
        <v>109</v>
      </c>
      <c r="K122" s="3" t="s">
        <v>18</v>
      </c>
      <c r="L122" s="3" t="s">
        <v>126</v>
      </c>
      <c r="M122" s="3" t="s">
        <v>18</v>
      </c>
      <c r="N122" s="3"/>
      <c r="O122" s="3"/>
      <c r="P122" s="4"/>
      <c r="Q122" s="4"/>
      <c r="R122" s="4"/>
      <c r="S122" s="4"/>
      <c r="T122" s="4"/>
      <c r="U122" s="101">
        <f>U121</f>
        <v>24</v>
      </c>
      <c r="V122" s="66" t="s">
        <v>80</v>
      </c>
      <c r="W122" s="66" t="s">
        <v>18</v>
      </c>
      <c r="X122" s="6" t="s">
        <v>18</v>
      </c>
      <c r="Y122" s="6" t="s">
        <v>113</v>
      </c>
      <c r="Z122" s="101">
        <f>VLOOKUP(A122,[2]!DailyRoster,25,FALSE)</f>
        <v>0</v>
      </c>
      <c r="AA122" s="9"/>
      <c r="AB122" s="9"/>
      <c r="AC122" s="9" t="s">
        <v>18</v>
      </c>
      <c r="AD122" s="9"/>
      <c r="AE122" s="9"/>
      <c r="AG122" s="6"/>
      <c r="AH122" s="40" t="s">
        <v>204</v>
      </c>
    </row>
    <row r="123" spans="1:34" x14ac:dyDescent="0.3">
      <c r="A123" s="109">
        <v>43635</v>
      </c>
      <c r="B123" s="91" t="s">
        <v>4</v>
      </c>
      <c r="C123" s="3" t="s">
        <v>109</v>
      </c>
      <c r="D123" s="3" t="s">
        <v>194</v>
      </c>
      <c r="E123" s="3" t="s">
        <v>94</v>
      </c>
      <c r="F123" s="4" t="s">
        <v>99</v>
      </c>
      <c r="G123" s="3" t="s">
        <v>111</v>
      </c>
      <c r="H123" s="3" t="s">
        <v>124</v>
      </c>
      <c r="I123" s="4"/>
      <c r="J123" s="3" t="s">
        <v>59</v>
      </c>
      <c r="K123" s="3" t="s">
        <v>151</v>
      </c>
      <c r="L123" s="3" t="s">
        <v>126</v>
      </c>
      <c r="M123" s="3" t="s">
        <v>109</v>
      </c>
      <c r="N123" s="3"/>
      <c r="O123" s="3"/>
      <c r="P123" s="4"/>
      <c r="Q123" s="4"/>
      <c r="R123" s="4"/>
      <c r="S123" s="4"/>
      <c r="T123" s="4"/>
      <c r="U123" s="101">
        <f>U121</f>
        <v>24</v>
      </c>
      <c r="V123" s="66" t="s">
        <v>80</v>
      </c>
      <c r="W123" s="66" t="s">
        <v>18</v>
      </c>
      <c r="X123" s="6" t="s">
        <v>18</v>
      </c>
      <c r="Y123" s="6" t="s">
        <v>18</v>
      </c>
      <c r="Z123" s="101">
        <f>VLOOKUP(A123,[2]!DailyRoster,25,FALSE)</f>
        <v>0</v>
      </c>
      <c r="AA123" s="9"/>
      <c r="AB123" s="9"/>
      <c r="AC123" s="9" t="s">
        <v>18</v>
      </c>
      <c r="AD123" s="9"/>
      <c r="AE123" s="9"/>
      <c r="AG123" s="6"/>
      <c r="AH123" s="40" t="s">
        <v>204</v>
      </c>
    </row>
    <row r="124" spans="1:34" x14ac:dyDescent="0.3">
      <c r="A124" s="109">
        <v>43636</v>
      </c>
      <c r="B124" s="91" t="s">
        <v>5</v>
      </c>
      <c r="C124" s="3" t="s">
        <v>109</v>
      </c>
      <c r="D124" s="3" t="s">
        <v>195</v>
      </c>
      <c r="E124" s="3" t="s">
        <v>94</v>
      </c>
      <c r="F124" s="4" t="s">
        <v>99</v>
      </c>
      <c r="G124" s="3" t="s">
        <v>111</v>
      </c>
      <c r="H124" s="3" t="s">
        <v>124</v>
      </c>
      <c r="I124" s="4"/>
      <c r="J124" s="3" t="s">
        <v>113</v>
      </c>
      <c r="K124" s="3" t="s">
        <v>18</v>
      </c>
      <c r="L124" s="3" t="s">
        <v>126</v>
      </c>
      <c r="M124" s="3" t="s">
        <v>59</v>
      </c>
      <c r="N124" s="3"/>
      <c r="O124" s="3"/>
      <c r="P124" s="4"/>
      <c r="Q124" s="4"/>
      <c r="R124" s="4"/>
      <c r="S124" s="4"/>
      <c r="T124" s="4"/>
      <c r="U124" s="101">
        <f>U121</f>
        <v>24</v>
      </c>
      <c r="V124" s="66" t="s">
        <v>80</v>
      </c>
      <c r="W124" s="66" t="s">
        <v>18</v>
      </c>
      <c r="X124" s="6" t="s">
        <v>18</v>
      </c>
      <c r="Y124" s="6" t="s">
        <v>18</v>
      </c>
      <c r="Z124" s="101">
        <f>VLOOKUP(A124,[2]!DailyRoster,25,FALSE)</f>
        <v>0</v>
      </c>
      <c r="AA124" s="9"/>
      <c r="AB124" s="9"/>
      <c r="AC124" s="9" t="s">
        <v>18</v>
      </c>
      <c r="AD124" s="9"/>
      <c r="AE124" s="9"/>
      <c r="AG124" s="6"/>
      <c r="AH124" s="40" t="s">
        <v>205</v>
      </c>
    </row>
    <row r="125" spans="1:34" x14ac:dyDescent="0.3">
      <c r="A125" s="109">
        <v>43637</v>
      </c>
      <c r="B125" s="91" t="s">
        <v>6</v>
      </c>
      <c r="C125" s="3" t="s">
        <v>72</v>
      </c>
      <c r="D125" s="3" t="s">
        <v>121</v>
      </c>
      <c r="E125" s="3" t="s">
        <v>88</v>
      </c>
      <c r="F125" s="4" t="s">
        <v>99</v>
      </c>
      <c r="G125" s="3" t="s">
        <v>111</v>
      </c>
      <c r="H125" s="3" t="s">
        <v>124</v>
      </c>
      <c r="I125" s="4"/>
      <c r="J125" s="3" t="s">
        <v>113</v>
      </c>
      <c r="K125" s="3" t="s">
        <v>130</v>
      </c>
      <c r="L125" s="3" t="s">
        <v>126</v>
      </c>
      <c r="M125" s="3" t="s">
        <v>18</v>
      </c>
      <c r="N125" s="3"/>
      <c r="O125" s="3"/>
      <c r="P125" s="4"/>
      <c r="Q125" s="4"/>
      <c r="R125" s="4"/>
      <c r="S125" s="4"/>
      <c r="T125" s="4"/>
      <c r="U125" s="101">
        <f>U121</f>
        <v>24</v>
      </c>
      <c r="V125" s="66" t="s">
        <v>80</v>
      </c>
      <c r="W125" s="66" t="s">
        <v>18</v>
      </c>
      <c r="X125" s="6" t="s">
        <v>18</v>
      </c>
      <c r="Y125" s="6" t="s">
        <v>115</v>
      </c>
      <c r="Z125" s="101" t="str">
        <f>VLOOKUP(A125,[2]!DailyRoster,25,FALSE)</f>
        <v>Mark</v>
      </c>
      <c r="AA125" s="9"/>
      <c r="AB125" s="9"/>
      <c r="AC125" s="9" t="s">
        <v>61</v>
      </c>
      <c r="AD125" s="9"/>
      <c r="AE125" s="9"/>
      <c r="AG125" s="6"/>
      <c r="AH125" s="40" t="s">
        <v>205</v>
      </c>
    </row>
    <row r="126" spans="1:34" x14ac:dyDescent="0.3">
      <c r="A126" s="103">
        <v>43640</v>
      </c>
      <c r="B126" s="91" t="s">
        <v>2</v>
      </c>
      <c r="C126" s="3" t="s">
        <v>72</v>
      </c>
      <c r="D126" s="3" t="s">
        <v>121</v>
      </c>
      <c r="E126" s="3" t="s">
        <v>88</v>
      </c>
      <c r="F126" s="4" t="s">
        <v>99</v>
      </c>
      <c r="G126" s="3" t="s">
        <v>111</v>
      </c>
      <c r="H126" s="3" t="s">
        <v>124</v>
      </c>
      <c r="I126" s="4"/>
      <c r="J126" s="3" t="s">
        <v>113</v>
      </c>
      <c r="K126" s="3" t="s">
        <v>18</v>
      </c>
      <c r="L126" s="3" t="s">
        <v>126</v>
      </c>
      <c r="M126" s="3" t="s">
        <v>18</v>
      </c>
      <c r="N126" s="3"/>
      <c r="O126" s="3"/>
      <c r="P126" s="4"/>
      <c r="Q126" s="4"/>
      <c r="R126" s="4"/>
      <c r="S126" s="4"/>
      <c r="T126" s="4"/>
      <c r="U126" s="101">
        <f>U125+1</f>
        <v>25</v>
      </c>
      <c r="V126" s="66" t="s">
        <v>94</v>
      </c>
      <c r="W126" s="66" t="s">
        <v>18</v>
      </c>
      <c r="X126" s="6" t="s">
        <v>18</v>
      </c>
      <c r="Y126" s="6" t="s">
        <v>80</v>
      </c>
      <c r="Z126" s="101">
        <f>VLOOKUP(A126,[2]!DailyRoster,25,FALSE)</f>
        <v>0</v>
      </c>
      <c r="AA126" s="9"/>
      <c r="AB126" s="9"/>
      <c r="AC126" s="9" t="s">
        <v>61</v>
      </c>
      <c r="AD126" s="9"/>
      <c r="AE126" s="9"/>
      <c r="AG126" s="6"/>
      <c r="AH126" s="40" t="s">
        <v>204</v>
      </c>
    </row>
    <row r="127" spans="1:34" x14ac:dyDescent="0.3">
      <c r="A127" s="103">
        <v>43641</v>
      </c>
      <c r="B127" s="91" t="s">
        <v>3</v>
      </c>
      <c r="C127" s="3" t="s">
        <v>109</v>
      </c>
      <c r="D127" s="3" t="s">
        <v>159</v>
      </c>
      <c r="E127" s="3" t="s">
        <v>88</v>
      </c>
      <c r="F127" s="4" t="s">
        <v>99</v>
      </c>
      <c r="G127" s="3" t="s">
        <v>109</v>
      </c>
      <c r="H127" s="3" t="s">
        <v>124</v>
      </c>
      <c r="I127" s="4"/>
      <c r="J127" s="3" t="s">
        <v>113</v>
      </c>
      <c r="K127" s="3" t="s">
        <v>18</v>
      </c>
      <c r="L127" s="3" t="s">
        <v>126</v>
      </c>
      <c r="M127" s="3" t="s">
        <v>18</v>
      </c>
      <c r="N127" s="3"/>
      <c r="O127" s="3"/>
      <c r="P127" s="4"/>
      <c r="Q127" s="4"/>
      <c r="R127" s="4"/>
      <c r="S127" s="4"/>
      <c r="T127" s="4"/>
      <c r="U127" s="101">
        <f>U126</f>
        <v>25</v>
      </c>
      <c r="V127" s="66" t="s">
        <v>80</v>
      </c>
      <c r="W127" s="66" t="s">
        <v>18</v>
      </c>
      <c r="X127" s="6" t="s">
        <v>18</v>
      </c>
      <c r="Y127" s="6" t="s">
        <v>111</v>
      </c>
      <c r="Z127" s="101">
        <f>VLOOKUP(A127,[2]!DailyRoster,25,FALSE)</f>
        <v>0</v>
      </c>
      <c r="AA127" s="9"/>
      <c r="AB127" s="9"/>
      <c r="AC127" s="9" t="s">
        <v>18</v>
      </c>
      <c r="AD127" s="9"/>
      <c r="AE127" s="9"/>
      <c r="AG127" s="6"/>
      <c r="AH127" s="40" t="s">
        <v>204</v>
      </c>
    </row>
    <row r="128" spans="1:34" x14ac:dyDescent="0.3">
      <c r="A128" s="103">
        <v>43642</v>
      </c>
      <c r="B128" s="91" t="s">
        <v>4</v>
      </c>
      <c r="C128" s="3" t="s">
        <v>109</v>
      </c>
      <c r="D128" s="3" t="s">
        <v>194</v>
      </c>
      <c r="E128" s="3" t="s">
        <v>94</v>
      </c>
      <c r="F128" s="4" t="s">
        <v>99</v>
      </c>
      <c r="G128" s="3" t="s">
        <v>111</v>
      </c>
      <c r="H128" s="3" t="s">
        <v>109</v>
      </c>
      <c r="I128" s="4"/>
      <c r="J128" s="3" t="s">
        <v>59</v>
      </c>
      <c r="K128" s="3" t="s">
        <v>151</v>
      </c>
      <c r="L128" s="3" t="s">
        <v>126</v>
      </c>
      <c r="M128" s="3" t="s">
        <v>18</v>
      </c>
      <c r="N128" s="3"/>
      <c r="O128" s="3"/>
      <c r="P128" s="4"/>
      <c r="Q128" s="4"/>
      <c r="R128" s="4"/>
      <c r="S128" s="4"/>
      <c r="T128" s="4"/>
      <c r="U128" s="101">
        <f>U126</f>
        <v>25</v>
      </c>
      <c r="V128" s="66" t="s">
        <v>80</v>
      </c>
      <c r="W128" s="66" t="s">
        <v>18</v>
      </c>
      <c r="X128" s="6" t="s">
        <v>18</v>
      </c>
      <c r="Y128" s="6" t="s">
        <v>124</v>
      </c>
      <c r="Z128" s="101">
        <f>VLOOKUP(A128,[2]!DailyRoster,25,FALSE)</f>
        <v>0</v>
      </c>
      <c r="AA128" s="9"/>
      <c r="AB128" s="9"/>
      <c r="AC128" s="9" t="s">
        <v>18</v>
      </c>
      <c r="AD128" s="9"/>
      <c r="AE128" s="9"/>
      <c r="AG128" s="6"/>
      <c r="AH128" s="40" t="s">
        <v>205</v>
      </c>
    </row>
    <row r="129" spans="1:34" x14ac:dyDescent="0.3">
      <c r="A129" s="103">
        <v>43643</v>
      </c>
      <c r="B129" s="91" t="s">
        <v>5</v>
      </c>
      <c r="C129" s="3" t="s">
        <v>109</v>
      </c>
      <c r="D129" s="3" t="s">
        <v>195</v>
      </c>
      <c r="E129" s="3" t="s">
        <v>94</v>
      </c>
      <c r="F129" s="4" t="s">
        <v>99</v>
      </c>
      <c r="G129" s="3" t="s">
        <v>111</v>
      </c>
      <c r="H129" s="3" t="s">
        <v>124</v>
      </c>
      <c r="I129" s="4"/>
      <c r="J129" s="3" t="s">
        <v>113</v>
      </c>
      <c r="K129" s="3" t="s">
        <v>18</v>
      </c>
      <c r="L129" s="3" t="s">
        <v>126</v>
      </c>
      <c r="M129" s="3" t="s">
        <v>59</v>
      </c>
      <c r="N129" s="3"/>
      <c r="O129" s="3"/>
      <c r="P129" s="4"/>
      <c r="Q129" s="4"/>
      <c r="R129" s="4"/>
      <c r="S129" s="4"/>
      <c r="T129" s="4"/>
      <c r="U129" s="101">
        <f>U126</f>
        <v>25</v>
      </c>
      <c r="V129" s="66" t="s">
        <v>80</v>
      </c>
      <c r="W129" s="66" t="s">
        <v>18</v>
      </c>
      <c r="X129" s="6" t="s">
        <v>18</v>
      </c>
      <c r="Y129" s="6" t="s">
        <v>18</v>
      </c>
      <c r="Z129" s="101">
        <f>VLOOKUP(A129,[2]!DailyRoster,25,FALSE)</f>
        <v>0</v>
      </c>
      <c r="AA129" s="9"/>
      <c r="AB129" s="9"/>
      <c r="AC129" s="9" t="s">
        <v>18</v>
      </c>
      <c r="AD129" s="9"/>
      <c r="AE129" s="9"/>
      <c r="AG129" s="6"/>
      <c r="AH129" s="40" t="s">
        <v>205</v>
      </c>
    </row>
    <row r="130" spans="1:34" x14ac:dyDescent="0.3">
      <c r="A130" s="103">
        <v>43644</v>
      </c>
      <c r="B130" s="91" t="s">
        <v>6</v>
      </c>
      <c r="C130" s="3" t="s">
        <v>72</v>
      </c>
      <c r="D130" s="3" t="s">
        <v>121</v>
      </c>
      <c r="E130" s="3" t="s">
        <v>88</v>
      </c>
      <c r="F130" s="4" t="s">
        <v>99</v>
      </c>
      <c r="G130" s="3" t="s">
        <v>111</v>
      </c>
      <c r="H130" s="3" t="s">
        <v>124</v>
      </c>
      <c r="I130" s="4"/>
      <c r="J130" s="3" t="s">
        <v>113</v>
      </c>
      <c r="K130" s="3" t="s">
        <v>130</v>
      </c>
      <c r="L130" s="3" t="s">
        <v>126</v>
      </c>
      <c r="M130" s="3" t="s">
        <v>18</v>
      </c>
      <c r="N130" s="3"/>
      <c r="O130" s="3"/>
      <c r="P130" s="4"/>
      <c r="Q130" s="4"/>
      <c r="R130" s="4"/>
      <c r="S130" s="4"/>
      <c r="T130" s="4"/>
      <c r="U130" s="101">
        <f>U126</f>
        <v>25</v>
      </c>
      <c r="V130" s="66" t="s">
        <v>80</v>
      </c>
      <c r="W130" s="66" t="s">
        <v>18</v>
      </c>
      <c r="X130" s="6" t="s">
        <v>18</v>
      </c>
      <c r="Y130" s="6" t="s">
        <v>18</v>
      </c>
      <c r="Z130" s="101">
        <f>VLOOKUP(A130,[2]!DailyRoster,25,FALSE)</f>
        <v>0</v>
      </c>
      <c r="AA130" s="9"/>
      <c r="AB130" s="9"/>
      <c r="AC130" s="9" t="s">
        <v>61</v>
      </c>
      <c r="AD130" s="9"/>
      <c r="AE130" s="9"/>
      <c r="AG130" s="6"/>
      <c r="AH130" s="40" t="s">
        <v>205</v>
      </c>
    </row>
    <row r="131" spans="1:34" x14ac:dyDescent="0.3">
      <c r="A131" s="12">
        <v>43647</v>
      </c>
      <c r="B131" s="91" t="s">
        <v>2</v>
      </c>
      <c r="C131" s="3"/>
      <c r="D131" s="3"/>
      <c r="E131" s="3"/>
      <c r="F131" s="4"/>
      <c r="G131" s="3"/>
      <c r="H131" s="3"/>
      <c r="I131" s="4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V131" s="6"/>
      <c r="W131" s="6"/>
      <c r="X131" s="6"/>
      <c r="Y131" s="6"/>
      <c r="Z131" s="101">
        <f>VLOOKUP(A131,[2]!DailyRoster,25,FALSE)</f>
        <v>0</v>
      </c>
      <c r="AA131" s="9"/>
      <c r="AB131" s="9"/>
      <c r="AC131" s="9" t="s">
        <v>61</v>
      </c>
      <c r="AD131" s="9"/>
      <c r="AE131" s="9"/>
      <c r="AG131" s="6"/>
    </row>
    <row r="132" spans="1:34" x14ac:dyDescent="0.3">
      <c r="A132" s="12">
        <v>43648</v>
      </c>
      <c r="B132" s="91" t="s">
        <v>3</v>
      </c>
      <c r="C132" s="3"/>
      <c r="D132" s="3"/>
      <c r="E132" s="3"/>
      <c r="F132" s="4"/>
      <c r="G132" s="3"/>
      <c r="H132" s="3"/>
      <c r="I132" s="4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V132" s="6"/>
      <c r="W132" s="6"/>
      <c r="X132" s="6"/>
      <c r="Y132" s="6"/>
      <c r="Z132" s="101">
        <f>VLOOKUP(A132,[2]!DailyRoster,25,FALSE)</f>
        <v>0</v>
      </c>
      <c r="AA132" s="9"/>
      <c r="AB132" s="9"/>
      <c r="AC132" s="9" t="s">
        <v>18</v>
      </c>
      <c r="AD132" s="9"/>
      <c r="AE132" s="9"/>
      <c r="AG132" s="6"/>
    </row>
    <row r="133" spans="1:34" x14ac:dyDescent="0.3">
      <c r="A133" s="12">
        <v>43649</v>
      </c>
      <c r="B133" s="91" t="s">
        <v>3</v>
      </c>
      <c r="C133" s="3"/>
      <c r="D133" s="3"/>
      <c r="E133" s="3"/>
      <c r="F133" s="4"/>
      <c r="G133" s="4"/>
      <c r="H133" s="3"/>
      <c r="I133" s="4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V133" s="6"/>
      <c r="W133" s="6"/>
      <c r="X133" s="6"/>
      <c r="Y133" s="6"/>
      <c r="Z133" s="101" t="e">
        <f>VLOOKUP(A133,[2]!DailyRoster,25,FALSE)</f>
        <v>#N/A</v>
      </c>
      <c r="AA133" s="9"/>
      <c r="AB133" s="9"/>
      <c r="AC133" s="9" t="s">
        <v>18</v>
      </c>
      <c r="AD133" s="9"/>
      <c r="AE133" s="9"/>
      <c r="AG133" s="6"/>
    </row>
    <row r="134" spans="1:34" x14ac:dyDescent="0.3">
      <c r="A134" s="12">
        <v>43650</v>
      </c>
      <c r="B134" s="91" t="s">
        <v>4</v>
      </c>
      <c r="C134" s="3"/>
      <c r="D134" s="3"/>
      <c r="E134" s="3"/>
      <c r="F134" s="4"/>
      <c r="G134" s="4"/>
      <c r="H134" s="3"/>
      <c r="I134" s="4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V134" s="6"/>
      <c r="W134" s="6"/>
      <c r="X134" s="6"/>
      <c r="Y134" s="6"/>
      <c r="Z134" s="101" t="e">
        <f>VLOOKUP(A134,[2]!DailyRoster,25,FALSE)</f>
        <v>#N/A</v>
      </c>
      <c r="AA134" s="9"/>
      <c r="AB134" s="9"/>
      <c r="AC134" s="9" t="s">
        <v>18</v>
      </c>
      <c r="AD134" s="9"/>
      <c r="AE134" s="9"/>
      <c r="AG134" s="6"/>
    </row>
    <row r="135" spans="1:34" x14ac:dyDescent="0.3">
      <c r="A135" s="12">
        <v>43651</v>
      </c>
      <c r="B135" s="91" t="s">
        <v>5</v>
      </c>
      <c r="C135" s="3"/>
      <c r="D135" s="3"/>
      <c r="E135" s="3"/>
      <c r="F135" s="4"/>
      <c r="G135" s="4"/>
      <c r="H135" s="3"/>
      <c r="I135" s="4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V135" s="6"/>
      <c r="W135" s="6"/>
      <c r="X135" s="6"/>
      <c r="Y135" s="6"/>
      <c r="Z135" s="101" t="e">
        <f>VLOOKUP(A135,[2]!DailyRoster,25,FALSE)</f>
        <v>#N/A</v>
      </c>
      <c r="AA135" s="9"/>
      <c r="AB135" s="9"/>
      <c r="AC135" s="9" t="s">
        <v>61</v>
      </c>
      <c r="AD135" s="9"/>
      <c r="AE135" s="9"/>
      <c r="AG135" s="6"/>
    </row>
    <row r="136" spans="1:34" x14ac:dyDescent="0.3">
      <c r="A136" s="12">
        <v>43654</v>
      </c>
      <c r="B136" s="91" t="s">
        <v>6</v>
      </c>
      <c r="C136" s="3"/>
      <c r="D136" s="3"/>
      <c r="E136" s="3"/>
      <c r="F136" s="4"/>
      <c r="G136" s="4"/>
      <c r="H136" s="3"/>
      <c r="I136" s="4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V136" s="6"/>
      <c r="W136" s="6"/>
      <c r="X136" s="6"/>
      <c r="Y136" s="6"/>
      <c r="Z136" s="101" t="e">
        <f>VLOOKUP(A136,[2]!DailyRoster,25,FALSE)</f>
        <v>#N/A</v>
      </c>
      <c r="AA136" s="9"/>
      <c r="AB136" s="9"/>
      <c r="AC136" s="9" t="s">
        <v>61</v>
      </c>
      <c r="AD136" s="9"/>
      <c r="AE136" s="9"/>
      <c r="AG136" s="6"/>
    </row>
    <row r="137" spans="1:34" x14ac:dyDescent="0.3">
      <c r="A137" s="12">
        <v>43655</v>
      </c>
      <c r="B137" s="91" t="s">
        <v>2</v>
      </c>
      <c r="C137" s="3"/>
      <c r="D137" s="3"/>
      <c r="E137" s="3"/>
      <c r="F137" s="4"/>
      <c r="G137" s="4"/>
      <c r="H137" s="3"/>
      <c r="I137" s="4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V137" s="6"/>
      <c r="W137" s="6"/>
      <c r="X137" s="6"/>
      <c r="Y137" s="6"/>
      <c r="Z137" s="101" t="e">
        <f>VLOOKUP(A137,[2]!DailyRoster,25,FALSE)</f>
        <v>#N/A</v>
      </c>
      <c r="AA137" s="9"/>
      <c r="AB137" s="9"/>
      <c r="AC137" s="9" t="s">
        <v>18</v>
      </c>
      <c r="AD137" s="9"/>
      <c r="AE137" s="9"/>
      <c r="AG137" s="6"/>
    </row>
    <row r="138" spans="1:34" x14ac:dyDescent="0.3">
      <c r="A138" s="12">
        <v>43656</v>
      </c>
      <c r="B138" s="91" t="s">
        <v>3</v>
      </c>
      <c r="C138" s="3"/>
      <c r="D138" s="3"/>
      <c r="E138" s="3"/>
      <c r="F138" s="4"/>
      <c r="G138" s="4"/>
      <c r="H138" s="3"/>
      <c r="I138" s="4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V138" s="6"/>
      <c r="W138" s="6"/>
      <c r="X138" s="6"/>
      <c r="Y138" s="6"/>
      <c r="Z138" s="101" t="e">
        <f>VLOOKUP(A138,[2]!DailyRoster,25,FALSE)</f>
        <v>#N/A</v>
      </c>
      <c r="AA138" s="9"/>
      <c r="AB138" s="9"/>
      <c r="AC138" s="9" t="s">
        <v>18</v>
      </c>
      <c r="AD138" s="9"/>
      <c r="AE138" s="9"/>
      <c r="AG138" s="6"/>
    </row>
    <row r="139" spans="1:34" x14ac:dyDescent="0.3">
      <c r="A139" s="12">
        <v>43657</v>
      </c>
      <c r="B139" s="91" t="s">
        <v>4</v>
      </c>
      <c r="C139" s="3"/>
      <c r="D139" s="3"/>
      <c r="E139" s="3"/>
      <c r="F139" s="4"/>
      <c r="G139" s="4"/>
      <c r="H139" s="3"/>
      <c r="I139" s="4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V139" s="6"/>
      <c r="W139" s="6"/>
      <c r="X139" s="6"/>
      <c r="Y139" s="6"/>
      <c r="Z139" s="101" t="e">
        <f>VLOOKUP(A139,[2]!DailyRoster,25,FALSE)</f>
        <v>#N/A</v>
      </c>
      <c r="AA139" s="9"/>
      <c r="AB139" s="9"/>
      <c r="AC139" s="9" t="s">
        <v>18</v>
      </c>
      <c r="AD139" s="9"/>
      <c r="AE139" s="9"/>
      <c r="AG139" s="6"/>
    </row>
    <row r="140" spans="1:34" x14ac:dyDescent="0.3">
      <c r="A140" s="12">
        <v>43658</v>
      </c>
      <c r="B140" s="91" t="s">
        <v>5</v>
      </c>
      <c r="C140" s="3"/>
      <c r="D140" s="3"/>
      <c r="E140" s="3"/>
      <c r="F140" s="4"/>
      <c r="G140" s="4"/>
      <c r="H140" s="3"/>
      <c r="I140" s="4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V140" s="6"/>
      <c r="W140" s="6"/>
      <c r="X140" s="6"/>
      <c r="Y140" s="6"/>
      <c r="Z140" s="101" t="e">
        <f>VLOOKUP(A140,[2]!DailyRoster,25,FALSE)</f>
        <v>#N/A</v>
      </c>
      <c r="AA140" s="9"/>
      <c r="AB140" s="9"/>
      <c r="AC140" s="9" t="s">
        <v>61</v>
      </c>
      <c r="AD140" s="9"/>
      <c r="AE140" s="9"/>
      <c r="AG140" s="6"/>
    </row>
    <row r="141" spans="1:34" x14ac:dyDescent="0.3">
      <c r="A141" s="12">
        <v>43661</v>
      </c>
      <c r="B141" s="91" t="s">
        <v>6</v>
      </c>
      <c r="C141" s="3"/>
      <c r="D141" s="3"/>
      <c r="E141" s="3"/>
      <c r="F141" s="4"/>
      <c r="G141" s="4"/>
      <c r="H141" s="3"/>
      <c r="I141" s="4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V141" s="6"/>
      <c r="W141" s="6"/>
      <c r="X141" s="6"/>
      <c r="Y141" s="6"/>
      <c r="Z141" s="101" t="e">
        <f>VLOOKUP(A141,[2]!DailyRoster,25,FALSE)</f>
        <v>#N/A</v>
      </c>
      <c r="AA141" s="9"/>
      <c r="AB141" s="9"/>
      <c r="AC141" s="9" t="s">
        <v>61</v>
      </c>
      <c r="AD141" s="9"/>
      <c r="AE141" s="9"/>
      <c r="AG141" s="6"/>
    </row>
    <row r="142" spans="1:34" x14ac:dyDescent="0.3">
      <c r="A142" s="12">
        <v>43662</v>
      </c>
      <c r="B142" s="91" t="s">
        <v>2</v>
      </c>
      <c r="C142" s="3"/>
      <c r="D142" s="3"/>
      <c r="E142" s="3"/>
      <c r="F142" s="4"/>
      <c r="G142" s="4"/>
      <c r="H142" s="3"/>
      <c r="I142" s="4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V142" s="6"/>
      <c r="W142" s="6"/>
      <c r="X142" s="6"/>
      <c r="Y142" s="6"/>
      <c r="Z142" s="101" t="e">
        <f>VLOOKUP(A142,[2]!DailyRoster,25,FALSE)</f>
        <v>#N/A</v>
      </c>
      <c r="AA142" s="9"/>
      <c r="AB142" s="9"/>
      <c r="AC142" s="9" t="s">
        <v>18</v>
      </c>
      <c r="AD142" s="9"/>
      <c r="AE142" s="9"/>
      <c r="AG142" s="6"/>
    </row>
    <row r="143" spans="1:34" x14ac:dyDescent="0.3">
      <c r="A143" s="12">
        <v>43663</v>
      </c>
      <c r="B143" s="91" t="s">
        <v>3</v>
      </c>
      <c r="C143" s="3"/>
      <c r="D143" s="3"/>
      <c r="E143" s="3"/>
      <c r="F143" s="4"/>
      <c r="G143" s="4"/>
      <c r="H143" s="3"/>
      <c r="I143" s="4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V143" s="6"/>
      <c r="W143" s="6"/>
      <c r="X143" s="6"/>
      <c r="Y143" s="6"/>
      <c r="Z143" s="101" t="e">
        <f>VLOOKUP(A143,[2]!DailyRoster,25,FALSE)</f>
        <v>#N/A</v>
      </c>
      <c r="AA143" s="9"/>
      <c r="AB143" s="9"/>
      <c r="AC143" s="9" t="s">
        <v>18</v>
      </c>
      <c r="AD143" s="9"/>
      <c r="AE143" s="9"/>
      <c r="AG143" s="6"/>
    </row>
    <row r="144" spans="1:34" x14ac:dyDescent="0.3">
      <c r="A144" s="12">
        <v>43664</v>
      </c>
      <c r="B144" s="91" t="s">
        <v>4</v>
      </c>
      <c r="C144" s="3"/>
      <c r="D144" s="3"/>
      <c r="E144" s="3"/>
      <c r="F144" s="4"/>
      <c r="G144" s="4"/>
      <c r="H144" s="3"/>
      <c r="I144" s="4"/>
      <c r="J144" s="4"/>
      <c r="K144" s="4"/>
      <c r="L144" s="4"/>
      <c r="M144" s="3"/>
      <c r="N144" s="3"/>
      <c r="O144" s="3"/>
      <c r="P144" s="4"/>
      <c r="Q144" s="4"/>
      <c r="R144" s="4"/>
      <c r="S144" s="4"/>
      <c r="T144" s="4"/>
      <c r="V144" s="6"/>
      <c r="W144" s="6"/>
      <c r="X144" s="6"/>
      <c r="Y144" s="6"/>
      <c r="Z144" s="101" t="e">
        <f>VLOOKUP(A144,[2]!DailyRoster,25,FALSE)</f>
        <v>#N/A</v>
      </c>
      <c r="AA144" s="9"/>
      <c r="AB144" s="9"/>
      <c r="AC144" s="9" t="s">
        <v>18</v>
      </c>
      <c r="AD144" s="9"/>
      <c r="AE144" s="9"/>
      <c r="AG144" s="6"/>
    </row>
    <row r="145" spans="1:33" x14ac:dyDescent="0.3">
      <c r="A145" s="12">
        <v>43665</v>
      </c>
      <c r="B145" s="91" t="s">
        <v>5</v>
      </c>
      <c r="C145" s="3"/>
      <c r="D145" s="3"/>
      <c r="E145" s="3"/>
      <c r="F145" s="4"/>
      <c r="G145" s="4"/>
      <c r="H145" s="3"/>
      <c r="I145" s="4"/>
      <c r="J145" s="4"/>
      <c r="K145" s="4"/>
      <c r="L145" s="4"/>
      <c r="M145" s="3"/>
      <c r="N145" s="3"/>
      <c r="O145" s="3"/>
      <c r="P145" s="4"/>
      <c r="Q145" s="4"/>
      <c r="R145" s="4"/>
      <c r="S145" s="4"/>
      <c r="T145" s="4"/>
      <c r="V145" s="6"/>
      <c r="W145" s="6"/>
      <c r="X145" s="6"/>
      <c r="Y145" s="6"/>
      <c r="Z145" s="101" t="e">
        <f>VLOOKUP(A145,[2]!DailyRoster,25,FALSE)</f>
        <v>#N/A</v>
      </c>
      <c r="AA145" s="9"/>
      <c r="AB145" s="9"/>
      <c r="AC145" s="9" t="s">
        <v>61</v>
      </c>
      <c r="AD145" s="9"/>
      <c r="AE145" s="9"/>
      <c r="AG145" s="6"/>
    </row>
    <row r="146" spans="1:33" x14ac:dyDescent="0.3">
      <c r="A146" s="12">
        <v>43668</v>
      </c>
      <c r="B146" s="91" t="s">
        <v>6</v>
      </c>
      <c r="C146" s="3"/>
      <c r="D146" s="3"/>
      <c r="E146" s="3"/>
      <c r="F146" s="4"/>
      <c r="G146" s="4"/>
      <c r="H146" s="3"/>
      <c r="I146" s="4"/>
      <c r="J146" s="4"/>
      <c r="K146" s="4"/>
      <c r="L146" s="4"/>
      <c r="M146" s="3"/>
      <c r="N146" s="3"/>
      <c r="O146" s="3"/>
      <c r="P146" s="4"/>
      <c r="Q146" s="4"/>
      <c r="R146" s="4"/>
      <c r="S146" s="4"/>
      <c r="T146" s="4"/>
      <c r="V146" s="6"/>
      <c r="W146" s="6"/>
      <c r="X146" s="6"/>
      <c r="Y146" s="6"/>
      <c r="Z146" s="101" t="e">
        <f>VLOOKUP(A146,[2]!DailyRoster,25,FALSE)</f>
        <v>#N/A</v>
      </c>
      <c r="AA146" s="9"/>
      <c r="AB146" s="9"/>
      <c r="AC146" s="9" t="s">
        <v>61</v>
      </c>
      <c r="AD146" s="9"/>
      <c r="AE146" s="9"/>
      <c r="AG146" s="6"/>
    </row>
    <row r="147" spans="1:33" x14ac:dyDescent="0.3">
      <c r="A147" s="12">
        <v>43669</v>
      </c>
      <c r="B147" s="91" t="s">
        <v>2</v>
      </c>
      <c r="C147" s="3"/>
      <c r="D147" s="3"/>
      <c r="E147" s="3"/>
      <c r="F147" s="4"/>
      <c r="G147" s="4"/>
      <c r="H147" s="3"/>
      <c r="I147" s="4"/>
      <c r="J147" s="4"/>
      <c r="K147" s="4"/>
      <c r="L147" s="4"/>
      <c r="M147" s="3"/>
      <c r="N147" s="3"/>
      <c r="O147" s="3"/>
      <c r="P147" s="4"/>
      <c r="Q147" s="4"/>
      <c r="R147" s="4"/>
      <c r="S147" s="4"/>
      <c r="T147" s="4"/>
      <c r="V147" s="6"/>
      <c r="W147" s="6"/>
      <c r="X147" s="6"/>
      <c r="Y147" s="6" t="s">
        <v>110</v>
      </c>
      <c r="Z147" s="101" t="e">
        <f>VLOOKUP(A147,[2]!DailyRoster,25,FALSE)</f>
        <v>#N/A</v>
      </c>
      <c r="AA147" s="9"/>
      <c r="AB147" s="9"/>
      <c r="AC147" s="9" t="s">
        <v>18</v>
      </c>
      <c r="AD147" s="9"/>
      <c r="AE147" s="9"/>
      <c r="AG147" s="6"/>
    </row>
    <row r="148" spans="1:33" x14ac:dyDescent="0.3">
      <c r="A148" s="12">
        <v>43670</v>
      </c>
      <c r="B148" s="91" t="s">
        <v>3</v>
      </c>
      <c r="C148" s="3"/>
      <c r="D148" s="3"/>
      <c r="E148" s="3"/>
      <c r="F148" s="4"/>
      <c r="G148" s="4"/>
      <c r="H148" s="3"/>
      <c r="I148" s="4"/>
      <c r="J148" s="4"/>
      <c r="K148" s="4"/>
      <c r="L148" s="4"/>
      <c r="M148" s="3"/>
      <c r="N148" s="3"/>
      <c r="O148" s="3"/>
      <c r="P148" s="4"/>
      <c r="Q148" s="4"/>
      <c r="R148" s="4"/>
      <c r="S148" s="4"/>
      <c r="T148" s="4"/>
      <c r="V148" s="6"/>
      <c r="W148" s="6"/>
      <c r="X148" s="6"/>
      <c r="Y148" s="6"/>
      <c r="Z148" s="101" t="e">
        <f>VLOOKUP(A148,[2]!DailyRoster,25,FALSE)</f>
        <v>#N/A</v>
      </c>
      <c r="AA148" s="9"/>
      <c r="AB148" s="9"/>
      <c r="AC148" s="9" t="s">
        <v>18</v>
      </c>
      <c r="AD148" s="9"/>
      <c r="AE148" s="9"/>
      <c r="AG148" s="6"/>
    </row>
    <row r="149" spans="1:33" x14ac:dyDescent="0.3">
      <c r="A149" s="12">
        <v>43671</v>
      </c>
      <c r="B149" s="91" t="s">
        <v>4</v>
      </c>
      <c r="C149" s="3"/>
      <c r="D149" s="3"/>
      <c r="E149" s="3"/>
      <c r="F149" s="3"/>
      <c r="G149" s="4"/>
      <c r="H149" s="3"/>
      <c r="I149" s="4"/>
      <c r="J149" s="4"/>
      <c r="K149" s="4"/>
      <c r="L149" s="4"/>
      <c r="M149" s="3"/>
      <c r="N149" s="3"/>
      <c r="O149" s="3"/>
      <c r="P149" s="4"/>
      <c r="Q149" s="4"/>
      <c r="R149" s="4"/>
      <c r="S149" s="4"/>
      <c r="T149" s="4"/>
      <c r="V149" s="6"/>
      <c r="W149" s="6"/>
      <c r="X149" s="6"/>
      <c r="Y149" s="6"/>
      <c r="Z149" s="101" t="e">
        <f>VLOOKUP(A149,[2]!DailyRoster,25,FALSE)</f>
        <v>#N/A</v>
      </c>
      <c r="AA149" s="9"/>
      <c r="AB149" s="9"/>
      <c r="AC149" s="9" t="s">
        <v>18</v>
      </c>
      <c r="AD149" s="9"/>
      <c r="AE149" s="9"/>
      <c r="AG149" s="6"/>
    </row>
    <row r="150" spans="1:33" x14ac:dyDescent="0.3">
      <c r="A150" s="12">
        <v>43672</v>
      </c>
      <c r="B150" s="91" t="s">
        <v>5</v>
      </c>
      <c r="C150" s="3"/>
      <c r="D150" s="3"/>
      <c r="E150" s="3"/>
      <c r="F150" s="3"/>
      <c r="G150" s="4"/>
      <c r="H150" s="3"/>
      <c r="I150" s="4"/>
      <c r="J150" s="4"/>
      <c r="K150" s="4"/>
      <c r="L150" s="4"/>
      <c r="M150" s="3"/>
      <c r="N150" s="3"/>
      <c r="O150" s="3"/>
      <c r="P150" s="4"/>
      <c r="Q150" s="4"/>
      <c r="R150" s="4"/>
      <c r="S150" s="4"/>
      <c r="T150" s="4"/>
      <c r="V150" s="6"/>
      <c r="W150" s="6"/>
      <c r="X150" s="6"/>
      <c r="Y150" s="6"/>
      <c r="Z150" s="101" t="e">
        <f>VLOOKUP(A150,[2]!DailyRoster,25,FALSE)</f>
        <v>#N/A</v>
      </c>
      <c r="AA150" s="9"/>
      <c r="AB150" s="9"/>
      <c r="AC150" s="9" t="s">
        <v>61</v>
      </c>
      <c r="AD150" s="9"/>
      <c r="AE150" s="9"/>
      <c r="AG150" s="6"/>
    </row>
    <row r="151" spans="1:33" x14ac:dyDescent="0.3">
      <c r="A151" s="12">
        <v>43675</v>
      </c>
      <c r="B151" s="91" t="s">
        <v>6</v>
      </c>
      <c r="C151" s="3"/>
      <c r="D151" s="3"/>
      <c r="E151" s="3"/>
      <c r="F151" s="4"/>
      <c r="G151" s="4"/>
      <c r="H151" s="3"/>
      <c r="I151" s="4"/>
      <c r="J151" s="4"/>
      <c r="K151" s="4"/>
      <c r="L151" s="4"/>
      <c r="M151" s="3"/>
      <c r="N151" s="3"/>
      <c r="O151" s="3"/>
      <c r="P151" s="4"/>
      <c r="Q151" s="4"/>
      <c r="R151" s="4"/>
      <c r="S151" s="4"/>
      <c r="T151" s="4"/>
      <c r="V151" s="6"/>
      <c r="W151" s="6"/>
      <c r="X151" s="6"/>
      <c r="Y151" s="6"/>
      <c r="Z151" s="101" t="e">
        <f>VLOOKUP(A151,[2]!DailyRoster,25,FALSE)</f>
        <v>#N/A</v>
      </c>
      <c r="AA151" s="9"/>
      <c r="AB151" s="9"/>
      <c r="AC151" s="9" t="s">
        <v>61</v>
      </c>
      <c r="AD151" s="9"/>
      <c r="AE151" s="9"/>
      <c r="AG151" s="6"/>
    </row>
    <row r="152" spans="1:33" x14ac:dyDescent="0.3">
      <c r="A152" s="12">
        <v>43676</v>
      </c>
      <c r="B152" s="91" t="s">
        <v>2</v>
      </c>
      <c r="C152" s="3"/>
      <c r="D152" s="3"/>
      <c r="E152" s="3"/>
      <c r="F152" s="4"/>
      <c r="G152" s="4"/>
      <c r="H152" s="3"/>
      <c r="I152" s="4"/>
      <c r="J152" s="4"/>
      <c r="K152" s="4"/>
      <c r="L152" s="4"/>
      <c r="M152" s="3"/>
      <c r="N152" s="3"/>
      <c r="O152" s="3"/>
      <c r="P152" s="4"/>
      <c r="Q152" s="4"/>
      <c r="R152" s="4"/>
      <c r="S152" s="4"/>
      <c r="T152" s="4"/>
      <c r="V152" s="6"/>
      <c r="W152" s="6"/>
      <c r="X152" s="6"/>
      <c r="Y152" s="6"/>
      <c r="Z152" s="101" t="e">
        <f>VLOOKUP(A152,[2]!DailyRoster,25,FALSE)</f>
        <v>#N/A</v>
      </c>
      <c r="AA152" s="9"/>
      <c r="AB152" s="9"/>
      <c r="AC152" s="9" t="s">
        <v>18</v>
      </c>
      <c r="AD152" s="9"/>
      <c r="AE152" s="9"/>
      <c r="AG152" s="6"/>
    </row>
    <row r="153" spans="1:33" x14ac:dyDescent="0.3">
      <c r="A153" s="12">
        <v>43677</v>
      </c>
      <c r="B153" s="91" t="s">
        <v>3</v>
      </c>
      <c r="C153" s="3"/>
      <c r="D153" s="3"/>
      <c r="E153" s="3"/>
      <c r="F153" s="4"/>
      <c r="G153" s="4"/>
      <c r="H153" s="3"/>
      <c r="I153" s="4"/>
      <c r="J153" s="4"/>
      <c r="K153" s="4"/>
      <c r="L153" s="4"/>
      <c r="M153" s="3"/>
      <c r="N153" s="3"/>
      <c r="O153" s="3"/>
      <c r="P153" s="4"/>
      <c r="Q153" s="4"/>
      <c r="R153" s="4"/>
      <c r="S153" s="4"/>
      <c r="T153" s="4"/>
      <c r="V153" s="6"/>
      <c r="W153" s="6"/>
      <c r="X153" s="6"/>
      <c r="Y153" s="6"/>
      <c r="Z153" s="101" t="e">
        <f>VLOOKUP(A153,[2]!DailyRoster,25,FALSE)</f>
        <v>#N/A</v>
      </c>
      <c r="AA153" s="9"/>
      <c r="AB153" s="9"/>
      <c r="AC153" s="9" t="s">
        <v>18</v>
      </c>
      <c r="AD153" s="9"/>
      <c r="AE153" s="9"/>
      <c r="AG153" s="6"/>
    </row>
    <row r="154" spans="1:33" x14ac:dyDescent="0.3">
      <c r="A154" s="12">
        <v>43678</v>
      </c>
      <c r="B154" s="91" t="s">
        <v>4</v>
      </c>
      <c r="C154" s="3"/>
      <c r="D154" s="3"/>
      <c r="E154" s="3"/>
      <c r="F154" s="3"/>
      <c r="G154" s="4"/>
      <c r="H154" s="3"/>
      <c r="I154" s="4"/>
      <c r="J154" s="4"/>
      <c r="K154" s="4"/>
      <c r="L154" s="4"/>
      <c r="M154" s="3"/>
      <c r="N154" s="3"/>
      <c r="O154" s="3"/>
      <c r="P154" s="4"/>
      <c r="Q154" s="4"/>
      <c r="R154" s="4"/>
      <c r="S154" s="4"/>
      <c r="T154" s="4"/>
      <c r="V154" s="6"/>
      <c r="W154" s="6"/>
      <c r="X154" s="6"/>
      <c r="Y154" s="6"/>
      <c r="Z154" s="101" t="e">
        <f>VLOOKUP(A154,[2]!DailyRoster,25,FALSE)</f>
        <v>#N/A</v>
      </c>
      <c r="AA154" s="9"/>
      <c r="AB154" s="9"/>
      <c r="AC154" s="9" t="s">
        <v>18</v>
      </c>
      <c r="AD154" s="9"/>
      <c r="AE154" s="9"/>
      <c r="AG154" s="6"/>
    </row>
    <row r="155" spans="1:33" x14ac:dyDescent="0.3">
      <c r="A155" s="12">
        <v>43679</v>
      </c>
      <c r="B155" s="91" t="s">
        <v>5</v>
      </c>
      <c r="C155" s="3"/>
      <c r="D155" s="3"/>
      <c r="E155" s="3"/>
      <c r="F155" s="3"/>
      <c r="G155" s="4"/>
      <c r="H155" s="3"/>
      <c r="I155" s="4"/>
      <c r="J155" s="4"/>
      <c r="K155" s="4"/>
      <c r="L155" s="4"/>
      <c r="M155" s="3"/>
      <c r="N155" s="3"/>
      <c r="O155" s="3"/>
      <c r="P155" s="4"/>
      <c r="Q155" s="4"/>
      <c r="R155" s="4"/>
      <c r="S155" s="4"/>
      <c r="T155" s="4"/>
      <c r="V155" s="6"/>
      <c r="W155" s="6"/>
      <c r="X155" s="6"/>
      <c r="Y155" s="6"/>
      <c r="Z155" s="101" t="e">
        <f>VLOOKUP(A155,[2]!DailyRoster,25,FALSE)</f>
        <v>#N/A</v>
      </c>
      <c r="AA155" s="9"/>
      <c r="AB155" s="9"/>
      <c r="AC155" s="9" t="s">
        <v>61</v>
      </c>
      <c r="AD155" s="9"/>
      <c r="AE155" s="9"/>
      <c r="AG155" s="6"/>
    </row>
    <row r="156" spans="1:33" x14ac:dyDescent="0.3">
      <c r="A156" s="12">
        <v>43682</v>
      </c>
      <c r="B156" s="91" t="s">
        <v>6</v>
      </c>
      <c r="C156" s="3"/>
      <c r="D156" s="3"/>
      <c r="E156" s="3"/>
      <c r="F156" s="4"/>
      <c r="G156" s="4"/>
      <c r="H156" s="3"/>
      <c r="I156" s="4"/>
      <c r="J156" s="4"/>
      <c r="K156" s="4"/>
      <c r="L156" s="4"/>
      <c r="M156" s="3"/>
      <c r="N156" s="3"/>
      <c r="O156" s="3"/>
      <c r="P156" s="4"/>
      <c r="Q156" s="4"/>
      <c r="R156" s="4"/>
      <c r="S156" s="4"/>
      <c r="T156" s="4"/>
      <c r="V156" s="6"/>
      <c r="W156" s="6"/>
      <c r="X156" s="6"/>
      <c r="Y156" s="6"/>
      <c r="Z156" s="101" t="e">
        <f>VLOOKUP(A156,[2]!DailyRoster,25,FALSE)</f>
        <v>#N/A</v>
      </c>
      <c r="AA156" s="9"/>
      <c r="AB156" s="9"/>
      <c r="AC156" s="9" t="s">
        <v>61</v>
      </c>
      <c r="AD156" s="9"/>
      <c r="AE156" s="9"/>
      <c r="AG156" s="6"/>
    </row>
    <row r="157" spans="1:33" x14ac:dyDescent="0.3">
      <c r="A157" s="12">
        <v>43683</v>
      </c>
      <c r="B157" s="91" t="s">
        <v>2</v>
      </c>
      <c r="C157" s="3"/>
      <c r="D157" s="3"/>
      <c r="E157" s="3"/>
      <c r="F157" s="4"/>
      <c r="G157" s="4"/>
      <c r="H157" s="3"/>
      <c r="I157" s="4"/>
      <c r="J157" s="4"/>
      <c r="K157" s="4"/>
      <c r="L157" s="4"/>
      <c r="M157" s="3"/>
      <c r="N157" s="3"/>
      <c r="O157" s="3"/>
      <c r="P157" s="4"/>
      <c r="Q157" s="4"/>
      <c r="R157" s="4"/>
      <c r="S157" s="4"/>
      <c r="T157" s="4"/>
      <c r="V157" s="6"/>
      <c r="W157" s="6"/>
      <c r="X157" s="6"/>
      <c r="Y157" s="6"/>
      <c r="Z157" s="101" t="e">
        <f>VLOOKUP(A157,[2]!DailyRoster,25,FALSE)</f>
        <v>#N/A</v>
      </c>
      <c r="AA157" s="9"/>
      <c r="AB157" s="9"/>
      <c r="AC157" s="9" t="s">
        <v>18</v>
      </c>
      <c r="AD157" s="9"/>
      <c r="AE157" s="9"/>
      <c r="AG157" s="6"/>
    </row>
    <row r="158" spans="1:33" x14ac:dyDescent="0.3">
      <c r="A158" s="12">
        <v>43684</v>
      </c>
      <c r="B158" s="91" t="s">
        <v>3</v>
      </c>
      <c r="C158" s="3"/>
      <c r="D158" s="3"/>
      <c r="E158" s="3"/>
      <c r="F158" s="4"/>
      <c r="G158" s="4"/>
      <c r="H158" s="3"/>
      <c r="I158" s="4"/>
      <c r="J158" s="4"/>
      <c r="K158" s="4"/>
      <c r="L158" s="4"/>
      <c r="M158" s="3"/>
      <c r="N158" s="3"/>
      <c r="O158" s="3"/>
      <c r="P158" s="4"/>
      <c r="Q158" s="4"/>
      <c r="R158" s="4"/>
      <c r="S158" s="4"/>
      <c r="T158" s="4"/>
      <c r="V158" s="6"/>
      <c r="W158" s="6"/>
      <c r="X158" s="6"/>
      <c r="Y158" s="6"/>
      <c r="Z158" s="101" t="e">
        <f>VLOOKUP(A158,[2]!DailyRoster,25,FALSE)</f>
        <v>#N/A</v>
      </c>
      <c r="AA158" s="9"/>
      <c r="AB158" s="9"/>
      <c r="AC158" s="9" t="s">
        <v>18</v>
      </c>
      <c r="AD158" s="9"/>
      <c r="AE158" s="9"/>
      <c r="AG158" s="6"/>
    </row>
    <row r="159" spans="1:33" x14ac:dyDescent="0.3">
      <c r="A159" s="12">
        <v>43685</v>
      </c>
      <c r="B159" s="91" t="s">
        <v>4</v>
      </c>
      <c r="C159" s="3"/>
      <c r="D159" s="3"/>
      <c r="E159" s="3"/>
      <c r="F159" s="3"/>
      <c r="G159" s="4"/>
      <c r="H159" s="3"/>
      <c r="I159" s="4"/>
      <c r="J159" s="4"/>
      <c r="K159" s="4"/>
      <c r="L159" s="4"/>
      <c r="M159" s="3"/>
      <c r="N159" s="3"/>
      <c r="O159" s="3"/>
      <c r="P159" s="4"/>
      <c r="Q159" s="4"/>
      <c r="R159" s="4"/>
      <c r="S159" s="4"/>
      <c r="T159" s="4"/>
      <c r="V159" s="6"/>
      <c r="W159" s="6"/>
      <c r="X159" s="6"/>
      <c r="Y159" s="6"/>
      <c r="Z159" s="101" t="e">
        <f>VLOOKUP(A159,[2]!DailyRoster,25,FALSE)</f>
        <v>#N/A</v>
      </c>
      <c r="AA159" s="9"/>
      <c r="AB159" s="9"/>
      <c r="AC159" s="9" t="s">
        <v>18</v>
      </c>
      <c r="AD159" s="9"/>
      <c r="AE159" s="9"/>
      <c r="AG159" s="6"/>
    </row>
    <row r="160" spans="1:33" x14ac:dyDescent="0.3">
      <c r="A160" s="12">
        <v>43686</v>
      </c>
      <c r="B160" s="91" t="s">
        <v>5</v>
      </c>
      <c r="C160" s="3"/>
      <c r="D160" s="3"/>
      <c r="E160" s="3"/>
      <c r="F160" s="3"/>
      <c r="G160" s="4"/>
      <c r="H160" s="3"/>
      <c r="I160" s="4"/>
      <c r="J160" s="4"/>
      <c r="K160" s="4"/>
      <c r="L160" s="4"/>
      <c r="M160" s="3"/>
      <c r="N160" s="3"/>
      <c r="O160" s="3"/>
      <c r="P160" s="4"/>
      <c r="Q160" s="4"/>
      <c r="R160" s="4"/>
      <c r="S160" s="4"/>
      <c r="T160" s="4"/>
      <c r="V160" s="6"/>
      <c r="W160" s="6"/>
      <c r="X160" s="6"/>
      <c r="Y160" s="6"/>
      <c r="Z160" s="101" t="e">
        <f>VLOOKUP(A160,[2]!DailyRoster,25,FALSE)</f>
        <v>#N/A</v>
      </c>
      <c r="AA160" s="9"/>
      <c r="AB160" s="9"/>
      <c r="AC160" s="9" t="s">
        <v>61</v>
      </c>
      <c r="AD160" s="9"/>
      <c r="AE160" s="9"/>
      <c r="AG160" s="6"/>
    </row>
    <row r="161" spans="1:33" x14ac:dyDescent="0.3">
      <c r="A161" s="12">
        <v>43689</v>
      </c>
      <c r="B161" s="91" t="s">
        <v>6</v>
      </c>
      <c r="C161" s="3"/>
      <c r="D161" s="3"/>
      <c r="E161" s="3"/>
      <c r="F161" s="4"/>
      <c r="G161" s="4"/>
      <c r="H161" s="3"/>
      <c r="I161" s="4"/>
      <c r="J161" s="4"/>
      <c r="K161" s="4"/>
      <c r="L161" s="4"/>
      <c r="M161" s="3"/>
      <c r="N161" s="3"/>
      <c r="O161" s="3"/>
      <c r="P161" s="4"/>
      <c r="Q161" s="4"/>
      <c r="R161" s="4"/>
      <c r="S161" s="4"/>
      <c r="T161" s="4"/>
      <c r="V161" s="6"/>
      <c r="W161" s="6"/>
      <c r="X161" s="6"/>
      <c r="Y161" s="6"/>
      <c r="Z161" s="101" t="e">
        <f>VLOOKUP(A161,[2]!DailyRoster,25,FALSE)</f>
        <v>#N/A</v>
      </c>
      <c r="AA161" s="9"/>
      <c r="AB161" s="9"/>
      <c r="AC161" s="9"/>
      <c r="AD161" s="9"/>
      <c r="AE161" s="9"/>
      <c r="AG161" s="6"/>
    </row>
    <row r="162" spans="1:33" x14ac:dyDescent="0.3">
      <c r="A162" s="12">
        <v>43690</v>
      </c>
      <c r="B162" s="91" t="s">
        <v>2</v>
      </c>
      <c r="C162" s="3"/>
      <c r="D162" s="3"/>
      <c r="E162" s="3"/>
      <c r="F162" s="4"/>
      <c r="G162" s="4"/>
      <c r="H162" s="3"/>
      <c r="I162" s="4"/>
      <c r="J162" s="4"/>
      <c r="K162" s="4"/>
      <c r="L162" s="4"/>
      <c r="M162" s="3"/>
      <c r="N162" s="3"/>
      <c r="O162" s="3"/>
      <c r="P162" s="4"/>
      <c r="Q162" s="4"/>
      <c r="R162" s="4"/>
      <c r="S162" s="4"/>
      <c r="T162" s="4"/>
      <c r="V162" s="6"/>
      <c r="W162" s="6"/>
      <c r="X162" s="6"/>
      <c r="Y162" s="6"/>
      <c r="Z162" s="101" t="e">
        <f>VLOOKUP(A162,[2]!DailyRoster,25,FALSE)</f>
        <v>#N/A</v>
      </c>
      <c r="AA162" s="9"/>
      <c r="AB162" s="9"/>
      <c r="AC162" s="9"/>
      <c r="AD162" s="9"/>
      <c r="AE162" s="9"/>
      <c r="AG162" s="6"/>
    </row>
    <row r="163" spans="1:33" x14ac:dyDescent="0.3">
      <c r="A163" s="12">
        <v>43691</v>
      </c>
      <c r="B163" s="91" t="s">
        <v>3</v>
      </c>
      <c r="C163" s="3"/>
      <c r="D163" s="3"/>
      <c r="E163" s="3"/>
      <c r="F163" s="4"/>
      <c r="G163" s="4"/>
      <c r="H163" s="3"/>
      <c r="I163" s="4"/>
      <c r="J163" s="4"/>
      <c r="K163" s="4"/>
      <c r="L163" s="4"/>
      <c r="M163" s="3"/>
      <c r="N163" s="3"/>
      <c r="O163" s="3"/>
      <c r="P163" s="4"/>
      <c r="Q163" s="4"/>
      <c r="R163" s="4"/>
      <c r="S163" s="4"/>
      <c r="T163" s="4"/>
      <c r="V163" s="6"/>
      <c r="W163" s="6"/>
      <c r="X163" s="6"/>
      <c r="Y163" s="6"/>
      <c r="Z163" s="101" t="e">
        <f>VLOOKUP(A163,[2]!DailyRoster,25,FALSE)</f>
        <v>#N/A</v>
      </c>
      <c r="AA163" s="9"/>
      <c r="AB163" s="9"/>
      <c r="AC163" s="9"/>
      <c r="AD163" s="9"/>
      <c r="AE163" s="9"/>
      <c r="AG163" s="6"/>
    </row>
    <row r="164" spans="1:33" x14ac:dyDescent="0.3">
      <c r="A164" s="12">
        <v>43692</v>
      </c>
      <c r="B164" s="91" t="s">
        <v>4</v>
      </c>
      <c r="C164" s="3"/>
      <c r="D164" s="3"/>
      <c r="E164" s="3"/>
      <c r="F164" s="3"/>
      <c r="G164" s="4"/>
      <c r="H164" s="3"/>
      <c r="I164" s="4"/>
      <c r="J164" s="4"/>
      <c r="K164" s="4"/>
      <c r="L164" s="4"/>
      <c r="M164" s="3"/>
      <c r="N164" s="3"/>
      <c r="O164" s="3"/>
      <c r="P164" s="4"/>
      <c r="Q164" s="4"/>
      <c r="R164" s="4"/>
      <c r="S164" s="4"/>
      <c r="T164" s="4"/>
      <c r="V164" s="6"/>
      <c r="W164" s="6"/>
      <c r="X164" s="6"/>
      <c r="Y164" s="6"/>
      <c r="Z164" s="101" t="e">
        <f>VLOOKUP(A164,[2]!DailyRoster,25,FALSE)</f>
        <v>#N/A</v>
      </c>
      <c r="AA164" s="9"/>
      <c r="AB164" s="9"/>
      <c r="AC164" s="9"/>
      <c r="AD164" s="9"/>
      <c r="AE164" s="9"/>
      <c r="AG164" s="6"/>
    </row>
    <row r="165" spans="1:33" x14ac:dyDescent="0.3">
      <c r="A165" s="12">
        <v>43693</v>
      </c>
      <c r="B165" s="91" t="s">
        <v>5</v>
      </c>
      <c r="C165" s="3"/>
      <c r="D165" s="3"/>
      <c r="E165" s="3"/>
      <c r="F165" s="3"/>
      <c r="G165" s="4"/>
      <c r="H165" s="3"/>
      <c r="I165" s="4"/>
      <c r="J165" s="4"/>
      <c r="K165" s="4"/>
      <c r="L165" s="4"/>
      <c r="M165" s="3"/>
      <c r="N165" s="3"/>
      <c r="O165" s="3"/>
      <c r="P165" s="4"/>
      <c r="Q165" s="4"/>
      <c r="R165" s="4"/>
      <c r="S165" s="4"/>
      <c r="T165" s="4"/>
      <c r="V165" s="6"/>
      <c r="W165" s="6"/>
      <c r="X165" s="6"/>
      <c r="Y165" s="6"/>
      <c r="Z165" s="101" t="e">
        <f>VLOOKUP(A165,[2]!DailyRoster,25,FALSE)</f>
        <v>#N/A</v>
      </c>
      <c r="AA165" s="9"/>
      <c r="AB165" s="9"/>
      <c r="AC165" s="9"/>
      <c r="AD165" s="9"/>
      <c r="AE165" s="9"/>
      <c r="AG165" s="6"/>
    </row>
    <row r="166" spans="1:33" x14ac:dyDescent="0.3">
      <c r="A166" s="12">
        <v>43696</v>
      </c>
      <c r="B166" s="91" t="s">
        <v>6</v>
      </c>
      <c r="C166" s="3"/>
      <c r="D166" s="3"/>
      <c r="E166" s="3"/>
      <c r="F166" s="4"/>
      <c r="G166" s="4"/>
      <c r="H166" s="3"/>
      <c r="I166" s="4"/>
      <c r="J166" s="4"/>
      <c r="K166" s="4"/>
      <c r="L166" s="4"/>
      <c r="M166" s="3"/>
      <c r="N166" s="3"/>
      <c r="O166" s="3"/>
      <c r="P166" s="4"/>
      <c r="Q166" s="4"/>
      <c r="R166" s="4"/>
      <c r="S166" s="4"/>
      <c r="T166" s="4"/>
      <c r="V166" s="6"/>
      <c r="W166" s="6"/>
      <c r="X166" s="6"/>
      <c r="Y166" s="6"/>
      <c r="Z166" s="101" t="e">
        <f>VLOOKUP(A166,[2]!DailyRoster,25,FALSE)</f>
        <v>#N/A</v>
      </c>
      <c r="AA166" s="9"/>
      <c r="AB166" s="9"/>
      <c r="AC166" s="9"/>
      <c r="AD166" s="9"/>
      <c r="AE166" s="9"/>
      <c r="AG166" s="6"/>
    </row>
    <row r="167" spans="1:33" x14ac:dyDescent="0.3">
      <c r="A167" s="12">
        <v>43697</v>
      </c>
      <c r="B167" s="91" t="s">
        <v>2</v>
      </c>
      <c r="C167" s="3"/>
      <c r="D167" s="3"/>
      <c r="E167" s="3"/>
      <c r="F167" s="4"/>
      <c r="G167" s="4"/>
      <c r="H167" s="3"/>
      <c r="I167" s="4"/>
      <c r="J167" s="4"/>
      <c r="K167" s="4"/>
      <c r="L167" s="4"/>
      <c r="M167" s="3"/>
      <c r="N167" s="3"/>
      <c r="O167" s="3"/>
      <c r="P167" s="4"/>
      <c r="Q167" s="4"/>
      <c r="R167" s="4"/>
      <c r="S167" s="4"/>
      <c r="T167" s="4"/>
      <c r="V167" s="6"/>
      <c r="W167" s="6"/>
      <c r="X167" s="6"/>
      <c r="Y167" s="6"/>
      <c r="Z167" s="101" t="e">
        <f>VLOOKUP(A167,[2]!DailyRoster,25,FALSE)</f>
        <v>#N/A</v>
      </c>
      <c r="AA167" s="9"/>
      <c r="AB167" s="9"/>
      <c r="AC167" s="9"/>
      <c r="AD167" s="9"/>
      <c r="AE167" s="9"/>
      <c r="AG167" s="6"/>
    </row>
    <row r="168" spans="1:33" x14ac:dyDescent="0.3">
      <c r="A168" s="12">
        <v>43698</v>
      </c>
      <c r="B168" s="91" t="s">
        <v>3</v>
      </c>
      <c r="C168" s="3"/>
      <c r="D168" s="3"/>
      <c r="E168" s="3"/>
      <c r="F168" s="4"/>
      <c r="G168" s="4"/>
      <c r="H168" s="3"/>
      <c r="I168" s="4"/>
      <c r="J168" s="4"/>
      <c r="K168" s="4"/>
      <c r="L168" s="4"/>
      <c r="M168" s="3"/>
      <c r="N168" s="3"/>
      <c r="O168" s="3"/>
      <c r="P168" s="4"/>
      <c r="Q168" s="4"/>
      <c r="R168" s="4"/>
      <c r="S168" s="4"/>
      <c r="T168" s="4"/>
      <c r="V168" s="6"/>
      <c r="W168" s="6"/>
      <c r="X168" s="6"/>
      <c r="Y168" s="6"/>
      <c r="Z168" s="101" t="e">
        <f>VLOOKUP(A168,[2]!DailyRoster,25,FALSE)</f>
        <v>#N/A</v>
      </c>
      <c r="AA168" s="9"/>
      <c r="AB168" s="9"/>
      <c r="AC168" s="9"/>
      <c r="AD168" s="9"/>
      <c r="AE168" s="9"/>
      <c r="AG168" s="6"/>
    </row>
    <row r="169" spans="1:33" x14ac:dyDescent="0.3">
      <c r="A169" s="12">
        <v>43699</v>
      </c>
      <c r="B169" s="91" t="s">
        <v>4</v>
      </c>
      <c r="C169" s="3"/>
      <c r="D169" s="3"/>
      <c r="E169" s="3"/>
      <c r="F169" s="3"/>
      <c r="G169" s="4"/>
      <c r="H169" s="3"/>
      <c r="I169" s="4"/>
      <c r="J169" s="4"/>
      <c r="K169" s="4"/>
      <c r="L169" s="4"/>
      <c r="M169" s="3"/>
      <c r="N169" s="3"/>
      <c r="O169" s="3"/>
      <c r="P169" s="4"/>
      <c r="Q169" s="4"/>
      <c r="R169" s="4"/>
      <c r="S169" s="4"/>
      <c r="T169" s="4"/>
      <c r="V169" s="6"/>
      <c r="W169" s="6"/>
      <c r="X169" s="6"/>
      <c r="Y169" s="6"/>
      <c r="Z169" s="101" t="e">
        <f>VLOOKUP(A169,[2]!DailyRoster,25,FALSE)</f>
        <v>#N/A</v>
      </c>
      <c r="AA169" s="9"/>
      <c r="AB169" s="9"/>
      <c r="AC169" s="9"/>
      <c r="AD169" s="9"/>
      <c r="AE169" s="9"/>
      <c r="AG169" s="6"/>
    </row>
    <row r="170" spans="1:33" x14ac:dyDescent="0.3">
      <c r="A170" s="12">
        <v>43700</v>
      </c>
      <c r="B170" s="91" t="s">
        <v>5</v>
      </c>
      <c r="C170" s="3"/>
      <c r="D170" s="3"/>
      <c r="E170" s="3"/>
      <c r="F170" s="3"/>
      <c r="G170" s="4"/>
      <c r="H170" s="3"/>
      <c r="I170" s="4"/>
      <c r="J170" s="4"/>
      <c r="K170" s="4"/>
      <c r="L170" s="4"/>
      <c r="M170" s="3"/>
      <c r="N170" s="3"/>
      <c r="O170" s="3"/>
      <c r="P170" s="4"/>
      <c r="Q170" s="4"/>
      <c r="R170" s="4"/>
      <c r="S170" s="4"/>
      <c r="T170" s="4"/>
      <c r="V170" s="6"/>
      <c r="W170" s="6"/>
      <c r="X170" s="6"/>
      <c r="Y170" s="6"/>
      <c r="Z170" s="101" t="e">
        <f>VLOOKUP(A170,[2]!DailyRoster,25,FALSE)</f>
        <v>#N/A</v>
      </c>
      <c r="AA170" s="9"/>
      <c r="AB170" s="9"/>
      <c r="AC170" s="9"/>
      <c r="AD170" s="9"/>
      <c r="AE170" s="9"/>
      <c r="AG170" s="6"/>
    </row>
    <row r="171" spans="1:33" x14ac:dyDescent="0.3">
      <c r="A171" s="12">
        <v>43703</v>
      </c>
      <c r="B171" s="91" t="s">
        <v>6</v>
      </c>
      <c r="C171" s="3"/>
      <c r="D171" s="3"/>
      <c r="E171" s="3"/>
      <c r="F171" s="4"/>
      <c r="G171" s="4"/>
      <c r="H171" s="3"/>
      <c r="I171" s="4"/>
      <c r="J171" s="4"/>
      <c r="K171" s="4"/>
      <c r="L171" s="4"/>
      <c r="M171" s="3"/>
      <c r="N171" s="3"/>
      <c r="O171" s="3"/>
      <c r="P171" s="4"/>
      <c r="Q171" s="4"/>
      <c r="R171" s="4"/>
      <c r="S171" s="4"/>
      <c r="T171" s="4"/>
      <c r="V171" s="6"/>
      <c r="W171" s="6"/>
      <c r="X171" s="6"/>
      <c r="Y171" s="6"/>
      <c r="Z171" s="101" t="e">
        <f>VLOOKUP(A171,[2]!DailyRoster,25,FALSE)</f>
        <v>#N/A</v>
      </c>
      <c r="AA171" s="9"/>
      <c r="AB171" s="9"/>
      <c r="AC171" s="9"/>
      <c r="AD171" s="9"/>
      <c r="AE171" s="9"/>
      <c r="AG171" s="6"/>
    </row>
    <row r="172" spans="1:33" x14ac:dyDescent="0.3">
      <c r="A172" s="12">
        <v>43704</v>
      </c>
      <c r="B172" s="91" t="s">
        <v>2</v>
      </c>
      <c r="C172" s="3"/>
      <c r="D172" s="3"/>
      <c r="E172" s="3"/>
      <c r="F172" s="4"/>
      <c r="G172" s="4"/>
      <c r="H172" s="3"/>
      <c r="I172" s="4"/>
      <c r="J172" s="4"/>
      <c r="K172" s="4"/>
      <c r="L172" s="4"/>
      <c r="M172" s="3"/>
      <c r="N172" s="3"/>
      <c r="O172" s="3"/>
      <c r="P172" s="4"/>
      <c r="Q172" s="4"/>
      <c r="R172" s="4"/>
      <c r="S172" s="4"/>
      <c r="T172" s="4"/>
      <c r="V172" s="6"/>
      <c r="W172" s="6"/>
      <c r="X172" s="6"/>
      <c r="Y172" s="6"/>
      <c r="Z172" s="101" t="e">
        <f>VLOOKUP(A172,[2]!DailyRoster,25,FALSE)</f>
        <v>#N/A</v>
      </c>
      <c r="AA172" s="9"/>
      <c r="AB172" s="9"/>
      <c r="AC172" s="9"/>
      <c r="AD172" s="9"/>
      <c r="AE172" s="9"/>
      <c r="AG172" s="6"/>
    </row>
    <row r="173" spans="1:33" x14ac:dyDescent="0.3">
      <c r="A173" s="12">
        <v>43705</v>
      </c>
      <c r="B173" s="91" t="s">
        <v>3</v>
      </c>
      <c r="C173" s="3"/>
      <c r="D173" s="3"/>
      <c r="E173" s="3"/>
      <c r="F173" s="4"/>
      <c r="G173" s="4"/>
      <c r="H173" s="3"/>
      <c r="I173" s="4"/>
      <c r="J173" s="4"/>
      <c r="K173" s="4"/>
      <c r="L173" s="4"/>
      <c r="M173" s="3"/>
      <c r="N173" s="3"/>
      <c r="O173" s="3"/>
      <c r="P173" s="4"/>
      <c r="Q173" s="4"/>
      <c r="R173" s="4"/>
      <c r="S173" s="4"/>
      <c r="T173" s="4"/>
      <c r="V173" s="6"/>
      <c r="W173" s="6"/>
      <c r="X173" s="6"/>
      <c r="Y173" s="6"/>
      <c r="Z173" s="101" t="e">
        <f>VLOOKUP(A173,[2]!DailyRoster,25,FALSE)</f>
        <v>#N/A</v>
      </c>
      <c r="AA173" s="9"/>
      <c r="AB173" s="9"/>
      <c r="AC173" s="9"/>
      <c r="AD173" s="9"/>
      <c r="AE173" s="9"/>
      <c r="AG173" s="6"/>
    </row>
    <row r="174" spans="1:33" x14ac:dyDescent="0.3">
      <c r="A174" s="12">
        <v>43706</v>
      </c>
      <c r="B174" s="91" t="s">
        <v>4</v>
      </c>
      <c r="C174" s="3"/>
      <c r="D174" s="3"/>
      <c r="E174" s="3"/>
      <c r="F174" s="3"/>
      <c r="G174" s="4"/>
      <c r="H174" s="3"/>
      <c r="I174" s="4"/>
      <c r="J174" s="4"/>
      <c r="K174" s="4"/>
      <c r="L174" s="4"/>
      <c r="M174" s="3"/>
      <c r="N174" s="3"/>
      <c r="O174" s="3"/>
      <c r="P174" s="4"/>
      <c r="Q174" s="4"/>
      <c r="R174" s="4"/>
      <c r="S174" s="4"/>
      <c r="T174" s="4"/>
      <c r="V174" s="6"/>
      <c r="W174" s="6"/>
      <c r="X174" s="6"/>
      <c r="Y174" s="6"/>
      <c r="Z174" s="101" t="e">
        <f>VLOOKUP(A174,[2]!DailyRoster,25,FALSE)</f>
        <v>#N/A</v>
      </c>
      <c r="AA174" s="9"/>
      <c r="AB174" s="9"/>
      <c r="AC174" s="9"/>
      <c r="AD174" s="9"/>
      <c r="AE174" s="9"/>
      <c r="AG174" s="6"/>
    </row>
    <row r="175" spans="1:33" x14ac:dyDescent="0.3">
      <c r="A175" s="12">
        <v>43707</v>
      </c>
      <c r="B175" s="91" t="s">
        <v>5</v>
      </c>
      <c r="C175" s="3"/>
      <c r="D175" s="3"/>
      <c r="E175" s="3"/>
      <c r="F175" s="3"/>
      <c r="G175" s="4"/>
      <c r="H175" s="3"/>
      <c r="I175" s="4"/>
      <c r="J175" s="4"/>
      <c r="K175" s="4"/>
      <c r="L175" s="4"/>
      <c r="M175" s="3"/>
      <c r="N175" s="3"/>
      <c r="O175" s="3"/>
      <c r="P175" s="4"/>
      <c r="Q175" s="4"/>
      <c r="R175" s="4"/>
      <c r="S175" s="4"/>
      <c r="T175" s="4"/>
      <c r="V175" s="6"/>
      <c r="W175" s="6"/>
      <c r="X175" s="6"/>
      <c r="Y175" s="6"/>
      <c r="Z175" s="101" t="e">
        <f>VLOOKUP(A175,[2]!DailyRoster,25,FALSE)</f>
        <v>#N/A</v>
      </c>
      <c r="AA175" s="9"/>
      <c r="AB175" s="9"/>
      <c r="AC175" s="9"/>
      <c r="AD175" s="9"/>
      <c r="AE175" s="9"/>
      <c r="AG175" s="6"/>
    </row>
    <row r="176" spans="1:33" x14ac:dyDescent="0.3">
      <c r="A176" s="12">
        <v>43710</v>
      </c>
      <c r="B176" s="91" t="s">
        <v>6</v>
      </c>
      <c r="C176" s="3"/>
      <c r="D176" s="3"/>
      <c r="E176" s="3"/>
      <c r="F176" s="4"/>
      <c r="G176" s="4"/>
      <c r="H176" s="3"/>
      <c r="I176" s="4"/>
      <c r="J176" s="4"/>
      <c r="K176" s="4"/>
      <c r="L176" s="4"/>
      <c r="M176" s="3"/>
      <c r="N176" s="3"/>
      <c r="O176" s="3"/>
      <c r="P176" s="4"/>
      <c r="Q176" s="4"/>
      <c r="R176" s="4"/>
      <c r="S176" s="4"/>
      <c r="T176" s="4"/>
      <c r="V176" s="6"/>
      <c r="W176" s="6"/>
      <c r="X176" s="6"/>
      <c r="Y176" s="6"/>
      <c r="Z176" s="101" t="e">
        <f>VLOOKUP(A176,[2]!DailyRoster,25,FALSE)</f>
        <v>#N/A</v>
      </c>
      <c r="AA176" s="9"/>
      <c r="AB176" s="9"/>
      <c r="AC176" s="9"/>
      <c r="AD176" s="9"/>
      <c r="AE176" s="9"/>
      <c r="AG176" s="6"/>
    </row>
    <row r="177" spans="1:33" x14ac:dyDescent="0.3">
      <c r="A177" s="12">
        <v>43711</v>
      </c>
      <c r="B177" s="91" t="s">
        <v>2</v>
      </c>
      <c r="C177" s="3"/>
      <c r="D177" s="3"/>
      <c r="E177" s="3"/>
      <c r="F177" s="4"/>
      <c r="G177" s="4"/>
      <c r="H177" s="3"/>
      <c r="I177" s="4"/>
      <c r="J177" s="4"/>
      <c r="K177" s="4"/>
      <c r="L177" s="4"/>
      <c r="M177" s="3"/>
      <c r="N177" s="3"/>
      <c r="O177" s="3"/>
      <c r="P177" s="4"/>
      <c r="Q177" s="4"/>
      <c r="R177" s="4"/>
      <c r="S177" s="4"/>
      <c r="T177" s="4"/>
      <c r="V177" s="6"/>
      <c r="W177" s="6"/>
      <c r="X177" s="6"/>
      <c r="Y177" s="6"/>
      <c r="Z177" s="101" t="e">
        <f>VLOOKUP(A177,[2]!DailyRoster,25,FALSE)</f>
        <v>#N/A</v>
      </c>
      <c r="AA177" s="9"/>
      <c r="AB177" s="9"/>
      <c r="AC177" s="9"/>
      <c r="AD177" s="9"/>
      <c r="AE177" s="9"/>
      <c r="AG177" s="6"/>
    </row>
    <row r="178" spans="1:33" x14ac:dyDescent="0.3">
      <c r="A178" s="12">
        <v>43712</v>
      </c>
      <c r="B178" s="91" t="s">
        <v>3</v>
      </c>
      <c r="C178" s="3"/>
      <c r="D178" s="3"/>
      <c r="E178" s="3"/>
      <c r="F178" s="4"/>
      <c r="G178" s="4"/>
      <c r="H178" s="3"/>
      <c r="I178" s="4"/>
      <c r="J178" s="4"/>
      <c r="K178" s="4"/>
      <c r="L178" s="4"/>
      <c r="M178" s="3"/>
      <c r="N178" s="3"/>
      <c r="O178" s="3"/>
      <c r="P178" s="4"/>
      <c r="Q178" s="4"/>
      <c r="R178" s="4"/>
      <c r="S178" s="4"/>
      <c r="T178" s="4"/>
      <c r="V178" s="6"/>
      <c r="W178" s="6"/>
      <c r="X178" s="6"/>
      <c r="Y178" s="6"/>
      <c r="Z178" s="101" t="e">
        <f>VLOOKUP(A178,[2]!DailyRoster,25,FALSE)</f>
        <v>#N/A</v>
      </c>
      <c r="AA178" s="9"/>
      <c r="AB178" s="9"/>
      <c r="AC178" s="9"/>
      <c r="AD178" s="9"/>
      <c r="AE178" s="9"/>
      <c r="AG178" s="6"/>
    </row>
    <row r="179" spans="1:33" x14ac:dyDescent="0.3">
      <c r="A179" s="12">
        <v>43713</v>
      </c>
      <c r="B179" s="91" t="s">
        <v>4</v>
      </c>
      <c r="C179" s="3"/>
      <c r="D179" s="3"/>
      <c r="E179" s="3"/>
      <c r="F179" s="4"/>
      <c r="G179" s="4"/>
      <c r="H179" s="3"/>
      <c r="I179" s="4"/>
      <c r="J179" s="4"/>
      <c r="K179" s="4"/>
      <c r="L179" s="4"/>
      <c r="M179" s="3"/>
      <c r="N179" s="3"/>
      <c r="O179" s="3"/>
      <c r="P179" s="4"/>
      <c r="Q179" s="4"/>
      <c r="R179" s="4"/>
      <c r="S179" s="4"/>
      <c r="T179" s="4"/>
      <c r="V179" s="6"/>
      <c r="W179" s="6"/>
      <c r="X179" s="6"/>
      <c r="Y179" s="6"/>
      <c r="Z179" s="101" t="e">
        <f>VLOOKUP(A179,[2]!DailyRoster,25,FALSE)</f>
        <v>#N/A</v>
      </c>
      <c r="AA179" s="9"/>
      <c r="AB179" s="9"/>
      <c r="AC179" s="9"/>
      <c r="AD179" s="9"/>
      <c r="AE179" s="9"/>
      <c r="AG179" s="6"/>
    </row>
    <row r="180" spans="1:33" x14ac:dyDescent="0.3">
      <c r="A180" s="12">
        <v>43714</v>
      </c>
      <c r="B180" s="91" t="s">
        <v>5</v>
      </c>
      <c r="C180" s="3"/>
      <c r="D180" s="3"/>
      <c r="E180" s="3"/>
      <c r="F180" s="4"/>
      <c r="G180" s="4"/>
      <c r="H180" s="3"/>
      <c r="I180" s="4"/>
      <c r="J180" s="4"/>
      <c r="K180" s="4"/>
      <c r="L180" s="4"/>
      <c r="M180" s="3"/>
      <c r="N180" s="3"/>
      <c r="O180" s="3"/>
      <c r="P180" s="4"/>
      <c r="Q180" s="4"/>
      <c r="R180" s="4"/>
      <c r="S180" s="4"/>
      <c r="T180" s="4"/>
      <c r="V180" s="6"/>
      <c r="W180" s="6"/>
      <c r="X180" s="6"/>
      <c r="Y180" s="6"/>
      <c r="Z180" s="101" t="e">
        <f>VLOOKUP(A180,[2]!DailyRoster,25,FALSE)</f>
        <v>#N/A</v>
      </c>
      <c r="AA180" s="9"/>
      <c r="AB180" s="9"/>
      <c r="AC180" s="9"/>
      <c r="AD180" s="9"/>
      <c r="AE180" s="9"/>
      <c r="AG180" s="6"/>
    </row>
    <row r="181" spans="1:33" x14ac:dyDescent="0.3">
      <c r="A181" s="12">
        <v>43717</v>
      </c>
      <c r="B181" s="91" t="s">
        <v>6</v>
      </c>
      <c r="C181" s="3"/>
      <c r="D181" s="3"/>
      <c r="E181" s="3"/>
      <c r="F181" s="4"/>
      <c r="G181" s="4"/>
      <c r="H181" s="3"/>
      <c r="I181" s="4"/>
      <c r="J181" s="4"/>
      <c r="K181" s="4"/>
      <c r="L181" s="4"/>
      <c r="M181" s="3"/>
      <c r="N181" s="3"/>
      <c r="O181" s="3"/>
      <c r="P181" s="4"/>
      <c r="Q181" s="4"/>
      <c r="R181" s="4"/>
      <c r="S181" s="4"/>
      <c r="T181" s="4"/>
      <c r="V181" s="6"/>
      <c r="W181" s="6"/>
      <c r="X181" s="6"/>
      <c r="Y181" s="6"/>
      <c r="Z181" s="101" t="e">
        <f>VLOOKUP(A181,[2]!DailyRoster,25,FALSE)</f>
        <v>#N/A</v>
      </c>
      <c r="AA181" s="9"/>
      <c r="AB181" s="9"/>
      <c r="AC181" s="9"/>
      <c r="AD181" s="9"/>
      <c r="AE181" s="9"/>
      <c r="AG181" s="6"/>
    </row>
    <row r="182" spans="1:33" x14ac:dyDescent="0.3">
      <c r="A182" s="12">
        <v>43718</v>
      </c>
      <c r="B182" s="91" t="s">
        <v>2</v>
      </c>
      <c r="C182" s="3"/>
      <c r="D182" s="3"/>
      <c r="E182" s="3"/>
      <c r="F182" s="4"/>
      <c r="G182" s="4"/>
      <c r="H182" s="3"/>
      <c r="I182" s="4"/>
      <c r="J182" s="4"/>
      <c r="K182" s="4"/>
      <c r="L182" s="4"/>
      <c r="M182" s="3"/>
      <c r="N182" s="3"/>
      <c r="O182" s="3"/>
      <c r="P182" s="4"/>
      <c r="Q182" s="4"/>
      <c r="R182" s="4"/>
      <c r="S182" s="4"/>
      <c r="T182" s="4"/>
      <c r="V182" s="6"/>
      <c r="W182" s="6"/>
      <c r="X182" s="6"/>
      <c r="Y182" s="6"/>
      <c r="Z182" s="101" t="e">
        <f>VLOOKUP(A182,[2]!DailyRoster,25,FALSE)</f>
        <v>#N/A</v>
      </c>
      <c r="AA182" s="9"/>
      <c r="AB182" s="9"/>
      <c r="AC182" s="9"/>
      <c r="AD182" s="9"/>
      <c r="AE182" s="9"/>
      <c r="AG182" s="6"/>
    </row>
    <row r="183" spans="1:33" x14ac:dyDescent="0.3">
      <c r="A183" s="12">
        <v>43719</v>
      </c>
      <c r="B183" s="91" t="s">
        <v>3</v>
      </c>
      <c r="C183" s="3"/>
      <c r="D183" s="3"/>
      <c r="E183" s="3"/>
      <c r="F183" s="4"/>
      <c r="G183" s="4"/>
      <c r="H183" s="3"/>
      <c r="I183" s="4"/>
      <c r="J183" s="4"/>
      <c r="K183" s="4"/>
      <c r="L183" s="4"/>
      <c r="M183" s="3"/>
      <c r="N183" s="3"/>
      <c r="O183" s="3"/>
      <c r="P183" s="4"/>
      <c r="Q183" s="4"/>
      <c r="R183" s="4"/>
      <c r="S183" s="4"/>
      <c r="T183" s="4"/>
      <c r="V183" s="6"/>
      <c r="W183" s="6"/>
      <c r="X183" s="6"/>
      <c r="Y183" s="6"/>
      <c r="Z183" s="101" t="e">
        <f>VLOOKUP(A183,[2]!DailyRoster,25,FALSE)</f>
        <v>#N/A</v>
      </c>
      <c r="AA183" s="9"/>
      <c r="AB183" s="9"/>
      <c r="AC183" s="9"/>
      <c r="AD183" s="9"/>
      <c r="AE183" s="9"/>
      <c r="AG183" s="6"/>
    </row>
    <row r="184" spans="1:33" x14ac:dyDescent="0.3">
      <c r="A184" s="12">
        <v>43720</v>
      </c>
      <c r="B184" s="91" t="s">
        <v>4</v>
      </c>
      <c r="C184" s="3"/>
      <c r="D184" s="3"/>
      <c r="E184" s="3"/>
      <c r="F184" s="4"/>
      <c r="G184" s="4"/>
      <c r="H184" s="3"/>
      <c r="I184" s="4"/>
      <c r="J184" s="4"/>
      <c r="K184" s="4"/>
      <c r="L184" s="4"/>
      <c r="M184" s="3"/>
      <c r="N184" s="3"/>
      <c r="O184" s="3"/>
      <c r="P184" s="4"/>
      <c r="Q184" s="4"/>
      <c r="R184" s="4"/>
      <c r="S184" s="4"/>
      <c r="T184" s="4"/>
      <c r="V184" s="6"/>
      <c r="W184" s="6"/>
      <c r="X184" s="6"/>
      <c r="Y184" s="6"/>
      <c r="Z184" s="101" t="e">
        <f>VLOOKUP(A184,[2]!DailyRoster,25,FALSE)</f>
        <v>#N/A</v>
      </c>
      <c r="AA184" s="9"/>
      <c r="AB184" s="9"/>
      <c r="AC184" s="9"/>
      <c r="AD184" s="9"/>
      <c r="AE184" s="9"/>
      <c r="AG184" s="6"/>
    </row>
    <row r="185" spans="1:33" x14ac:dyDescent="0.3">
      <c r="A185" s="12">
        <v>43721</v>
      </c>
      <c r="B185" s="91" t="s">
        <v>5</v>
      </c>
      <c r="C185" s="3"/>
      <c r="D185" s="3"/>
      <c r="E185" s="3"/>
      <c r="F185" s="4"/>
      <c r="G185" s="4"/>
      <c r="H185" s="3"/>
      <c r="I185" s="4"/>
      <c r="J185" s="4"/>
      <c r="K185" s="4"/>
      <c r="L185" s="4"/>
      <c r="M185" s="3"/>
      <c r="N185" s="3"/>
      <c r="O185" s="3"/>
      <c r="P185" s="4"/>
      <c r="Q185" s="4"/>
      <c r="R185" s="4"/>
      <c r="S185" s="4"/>
      <c r="T185" s="4"/>
      <c r="V185" s="6"/>
      <c r="W185" s="6"/>
      <c r="X185" s="6"/>
      <c r="Y185" s="6"/>
      <c r="Z185" s="101" t="e">
        <f>VLOOKUP(A185,[2]!DailyRoster,25,FALSE)</f>
        <v>#N/A</v>
      </c>
      <c r="AA185" s="9"/>
      <c r="AB185" s="9"/>
      <c r="AC185" s="9"/>
      <c r="AD185" s="9"/>
      <c r="AE185" s="9"/>
      <c r="AG185" s="6"/>
    </row>
    <row r="186" spans="1:33" x14ac:dyDescent="0.3">
      <c r="A186" s="12">
        <v>43724</v>
      </c>
      <c r="B186" s="91" t="s">
        <v>6</v>
      </c>
      <c r="C186" s="3"/>
      <c r="D186" s="3"/>
      <c r="E186" s="3"/>
      <c r="F186" s="4"/>
      <c r="G186" s="4"/>
      <c r="H186" s="3"/>
      <c r="I186" s="4"/>
      <c r="J186" s="4"/>
      <c r="K186" s="4"/>
      <c r="L186" s="4"/>
      <c r="M186" s="3"/>
      <c r="N186" s="3"/>
      <c r="O186" s="3"/>
      <c r="P186" s="4"/>
      <c r="Q186" s="4"/>
      <c r="R186" s="4"/>
      <c r="S186" s="4"/>
      <c r="T186" s="4"/>
      <c r="V186" s="6"/>
      <c r="W186" s="6"/>
      <c r="X186" s="6"/>
      <c r="Y186" s="6"/>
      <c r="Z186" s="101" t="e">
        <f>VLOOKUP(A186,[2]!DailyRoster,25,FALSE)</f>
        <v>#N/A</v>
      </c>
      <c r="AA186" s="9"/>
      <c r="AB186" s="9"/>
      <c r="AC186" s="9"/>
      <c r="AD186" s="9"/>
      <c r="AE186" s="9"/>
      <c r="AG186" s="6"/>
    </row>
    <row r="187" spans="1:33" x14ac:dyDescent="0.3">
      <c r="A187" s="12">
        <v>43725</v>
      </c>
      <c r="B187" s="91" t="s">
        <v>2</v>
      </c>
      <c r="C187" s="3"/>
      <c r="D187" s="3"/>
      <c r="E187" s="3"/>
      <c r="F187" s="4"/>
      <c r="G187" s="4"/>
      <c r="H187" s="3"/>
      <c r="I187" s="4"/>
      <c r="J187" s="4"/>
      <c r="K187" s="4"/>
      <c r="L187" s="4"/>
      <c r="M187" s="3"/>
      <c r="N187" s="3"/>
      <c r="O187" s="3"/>
      <c r="P187" s="4"/>
      <c r="Q187" s="4"/>
      <c r="R187" s="4"/>
      <c r="S187" s="4"/>
      <c r="T187" s="4"/>
      <c r="V187" s="6"/>
      <c r="W187" s="6"/>
      <c r="X187" s="6"/>
      <c r="Y187" s="6"/>
      <c r="Z187" s="101" t="e">
        <f>VLOOKUP(A187,[2]!DailyRoster,25,FALSE)</f>
        <v>#N/A</v>
      </c>
      <c r="AA187" s="9"/>
      <c r="AB187" s="9"/>
      <c r="AC187" s="9"/>
      <c r="AD187" s="9"/>
      <c r="AE187" s="9"/>
      <c r="AG187" s="6"/>
    </row>
    <row r="188" spans="1:33" x14ac:dyDescent="0.3">
      <c r="A188" s="12">
        <v>43726</v>
      </c>
      <c r="B188" s="91" t="s">
        <v>3</v>
      </c>
      <c r="C188" s="3"/>
      <c r="D188" s="3"/>
      <c r="E188" s="3"/>
      <c r="F188" s="4"/>
      <c r="G188" s="4"/>
      <c r="H188" s="3"/>
      <c r="I188" s="4"/>
      <c r="J188" s="4"/>
      <c r="K188" s="4"/>
      <c r="L188" s="4"/>
      <c r="M188" s="3"/>
      <c r="N188" s="3"/>
      <c r="O188" s="3"/>
      <c r="P188" s="4"/>
      <c r="Q188" s="4"/>
      <c r="R188" s="4"/>
      <c r="S188" s="4"/>
      <c r="T188" s="4"/>
      <c r="V188" s="6"/>
      <c r="W188" s="6"/>
      <c r="X188" s="6"/>
      <c r="Y188" s="6"/>
      <c r="Z188" s="101" t="e">
        <f>VLOOKUP(A188,[2]!DailyRoster,25,FALSE)</f>
        <v>#N/A</v>
      </c>
      <c r="AA188" s="9"/>
      <c r="AB188" s="9"/>
      <c r="AC188" s="9"/>
      <c r="AD188" s="9"/>
      <c r="AE188" s="9"/>
      <c r="AG188" s="6"/>
    </row>
    <row r="189" spans="1:33" x14ac:dyDescent="0.3">
      <c r="A189" s="12">
        <v>43727</v>
      </c>
      <c r="B189" s="91" t="s">
        <v>4</v>
      </c>
      <c r="C189" s="3"/>
      <c r="D189" s="3"/>
      <c r="E189" s="3"/>
      <c r="F189" s="4"/>
      <c r="G189" s="4"/>
      <c r="H189" s="3"/>
      <c r="I189" s="4"/>
      <c r="J189" s="4"/>
      <c r="K189" s="4"/>
      <c r="L189" s="4"/>
      <c r="M189" s="3"/>
      <c r="N189" s="3"/>
      <c r="O189" s="3"/>
      <c r="P189" s="4"/>
      <c r="Q189" s="4"/>
      <c r="R189" s="4"/>
      <c r="S189" s="4"/>
      <c r="T189" s="4"/>
      <c r="V189" s="6"/>
      <c r="W189" s="6"/>
      <c r="X189" s="6"/>
      <c r="Y189" s="6"/>
      <c r="Z189" s="101" t="e">
        <f>VLOOKUP(A189,[2]!DailyRoster,25,FALSE)</f>
        <v>#N/A</v>
      </c>
      <c r="AA189" s="9"/>
      <c r="AB189" s="9"/>
      <c r="AC189" s="9"/>
      <c r="AD189" s="9"/>
      <c r="AE189" s="9"/>
      <c r="AG189" s="6"/>
    </row>
    <row r="190" spans="1:33" x14ac:dyDescent="0.3">
      <c r="A190" s="12">
        <v>43728</v>
      </c>
      <c r="B190" s="91" t="s">
        <v>5</v>
      </c>
      <c r="C190" s="3"/>
      <c r="D190" s="3"/>
      <c r="E190" s="3"/>
      <c r="F190" s="4"/>
      <c r="G190" s="4"/>
      <c r="H190" s="3"/>
      <c r="I190" s="4"/>
      <c r="J190" s="4"/>
      <c r="K190" s="4"/>
      <c r="L190" s="4"/>
      <c r="M190" s="3"/>
      <c r="N190" s="3"/>
      <c r="O190" s="3"/>
      <c r="P190" s="4"/>
      <c r="Q190" s="4"/>
      <c r="R190" s="4"/>
      <c r="S190" s="4"/>
      <c r="T190" s="4"/>
      <c r="V190" s="6"/>
      <c r="W190" s="6"/>
      <c r="X190" s="6"/>
      <c r="Y190" s="6"/>
      <c r="Z190" s="101" t="e">
        <f>VLOOKUP(A190,[2]!DailyRoster,25,FALSE)</f>
        <v>#N/A</v>
      </c>
      <c r="AA190" s="9"/>
      <c r="AB190" s="9"/>
      <c r="AC190" s="9"/>
      <c r="AD190" s="9"/>
      <c r="AE190" s="9"/>
      <c r="AG190" s="6"/>
    </row>
    <row r="191" spans="1:33" x14ac:dyDescent="0.3">
      <c r="A191" s="12">
        <v>43731</v>
      </c>
      <c r="B191" s="91" t="s">
        <v>6</v>
      </c>
      <c r="C191" s="3"/>
      <c r="D191" s="3"/>
      <c r="E191" s="3"/>
      <c r="F191" s="4"/>
      <c r="G191" s="4"/>
      <c r="H191" s="3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4"/>
      <c r="V191" s="6"/>
      <c r="W191" s="6"/>
      <c r="X191" s="6"/>
      <c r="Y191" s="6"/>
      <c r="Z191" s="101" t="e">
        <f>VLOOKUP(A191,[2]!DailyRoster,25,FALSE)</f>
        <v>#N/A</v>
      </c>
      <c r="AA191" s="9"/>
      <c r="AB191" s="9"/>
      <c r="AC191" s="9"/>
      <c r="AD191" s="9"/>
      <c r="AE191" s="9"/>
      <c r="AG191" s="6"/>
    </row>
    <row r="192" spans="1:33" x14ac:dyDescent="0.3">
      <c r="A192" s="12">
        <v>43732</v>
      </c>
      <c r="B192" s="91" t="s">
        <v>2</v>
      </c>
      <c r="C192" s="3"/>
      <c r="D192" s="3"/>
      <c r="E192" s="3"/>
      <c r="F192" s="4"/>
      <c r="G192" s="4"/>
      <c r="H192" s="3"/>
      <c r="I192" s="4"/>
      <c r="J192" s="4"/>
      <c r="K192" s="4"/>
      <c r="L192" s="4"/>
      <c r="M192" s="3"/>
      <c r="N192" s="3"/>
      <c r="O192" s="3"/>
      <c r="P192" s="4"/>
      <c r="Q192" s="4"/>
      <c r="R192" s="4"/>
      <c r="S192" s="4"/>
      <c r="T192" s="4"/>
      <c r="V192" s="6"/>
      <c r="W192" s="6"/>
      <c r="X192" s="6"/>
      <c r="Y192" s="6"/>
      <c r="Z192" s="101" t="e">
        <f>VLOOKUP(A192,[2]!DailyRoster,25,FALSE)</f>
        <v>#N/A</v>
      </c>
      <c r="AA192" s="9"/>
      <c r="AB192" s="9"/>
      <c r="AC192" s="9"/>
      <c r="AD192" s="9"/>
      <c r="AE192" s="9"/>
      <c r="AG192" s="6"/>
    </row>
    <row r="193" spans="1:33" x14ac:dyDescent="0.3">
      <c r="A193" s="12">
        <v>43733</v>
      </c>
      <c r="B193" s="91" t="s">
        <v>3</v>
      </c>
      <c r="C193" s="3"/>
      <c r="D193" s="3"/>
      <c r="E193" s="3"/>
      <c r="F193" s="4"/>
      <c r="G193" s="4"/>
      <c r="H193" s="3"/>
      <c r="I193" s="4"/>
      <c r="J193" s="4"/>
      <c r="K193" s="4"/>
      <c r="L193" s="4"/>
      <c r="M193" s="3"/>
      <c r="N193" s="3"/>
      <c r="O193" s="3"/>
      <c r="P193" s="4"/>
      <c r="Q193" s="4"/>
      <c r="R193" s="4"/>
      <c r="S193" s="4"/>
      <c r="T193" s="4"/>
      <c r="V193" s="6"/>
      <c r="W193" s="6"/>
      <c r="X193" s="6"/>
      <c r="Y193" s="6"/>
      <c r="Z193" s="101" t="e">
        <f>VLOOKUP(A193,[2]!DailyRoster,25,FALSE)</f>
        <v>#N/A</v>
      </c>
      <c r="AA193" s="9"/>
      <c r="AB193" s="9"/>
      <c r="AC193" s="9"/>
      <c r="AD193" s="9"/>
      <c r="AE193" s="9"/>
      <c r="AG193" s="6"/>
    </row>
    <row r="194" spans="1:33" x14ac:dyDescent="0.3">
      <c r="A194" s="12">
        <v>43734</v>
      </c>
      <c r="B194" s="91" t="s">
        <v>4</v>
      </c>
      <c r="C194" s="3"/>
      <c r="D194" s="3"/>
      <c r="E194" s="3"/>
      <c r="F194" s="4"/>
      <c r="G194" s="4"/>
      <c r="H194" s="3"/>
      <c r="I194" s="4"/>
      <c r="J194" s="4"/>
      <c r="K194" s="4"/>
      <c r="L194" s="4"/>
      <c r="M194" s="3"/>
      <c r="N194" s="3"/>
      <c r="O194" s="3"/>
      <c r="P194" s="4"/>
      <c r="Q194" s="4"/>
      <c r="R194" s="4"/>
      <c r="S194" s="4"/>
      <c r="T194" s="4"/>
      <c r="V194" s="6"/>
      <c r="W194" s="6"/>
      <c r="X194" s="6"/>
      <c r="Y194" s="6"/>
      <c r="Z194" s="101" t="e">
        <f>VLOOKUP(A194,[2]!DailyRoster,25,FALSE)</f>
        <v>#N/A</v>
      </c>
      <c r="AA194" s="9"/>
      <c r="AB194" s="9"/>
      <c r="AC194" s="9"/>
      <c r="AD194" s="9"/>
      <c r="AE194" s="9"/>
      <c r="AG194" s="6"/>
    </row>
    <row r="195" spans="1:33" x14ac:dyDescent="0.3">
      <c r="A195" s="12">
        <v>43735</v>
      </c>
      <c r="B195" s="91" t="s">
        <v>5</v>
      </c>
      <c r="C195" s="3"/>
      <c r="D195" s="3"/>
      <c r="E195" s="3"/>
      <c r="F195" s="4"/>
      <c r="G195" s="4"/>
      <c r="H195" s="3"/>
      <c r="I195" s="4"/>
      <c r="J195" s="4"/>
      <c r="K195" s="4"/>
      <c r="L195" s="4"/>
      <c r="M195" s="3"/>
      <c r="N195" s="3"/>
      <c r="O195" s="3"/>
      <c r="P195" s="4"/>
      <c r="Q195" s="4"/>
      <c r="R195" s="4"/>
      <c r="S195" s="4"/>
      <c r="T195" s="4"/>
      <c r="V195" s="6"/>
      <c r="W195" s="6"/>
      <c r="X195" s="6"/>
      <c r="Y195" s="6"/>
      <c r="Z195" s="101" t="e">
        <f>VLOOKUP(A195,[2]!DailyRoster,25,FALSE)</f>
        <v>#N/A</v>
      </c>
      <c r="AA195" s="9"/>
      <c r="AB195" s="9"/>
      <c r="AC195" s="9"/>
      <c r="AD195" s="9"/>
      <c r="AE195" s="9"/>
      <c r="AG195" s="6"/>
    </row>
    <row r="196" spans="1:33" x14ac:dyDescent="0.3">
      <c r="A196" s="12">
        <v>43738</v>
      </c>
      <c r="B196" s="91" t="s">
        <v>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6"/>
      <c r="W196" s="6"/>
      <c r="X196" s="6"/>
      <c r="Y196" s="6"/>
      <c r="Z196" s="101" t="e">
        <f>VLOOKUP(A196,[2]!DailyRoster,25,FALSE)</f>
        <v>#N/A</v>
      </c>
      <c r="AA196" s="9"/>
      <c r="AB196" s="9"/>
      <c r="AC196" s="9"/>
      <c r="AD196" s="9"/>
      <c r="AE196" s="9"/>
      <c r="AG196" s="6"/>
    </row>
    <row r="197" spans="1:33" x14ac:dyDescent="0.3">
      <c r="A197" s="12">
        <v>43739</v>
      </c>
      <c r="B197" s="91" t="s">
        <v>2</v>
      </c>
      <c r="C197" s="3"/>
      <c r="D197" s="3"/>
      <c r="E197" s="3"/>
      <c r="F197" s="4"/>
      <c r="G197" s="4"/>
      <c r="H197" s="3"/>
      <c r="I197" s="4"/>
      <c r="J197" s="4"/>
      <c r="K197" s="4"/>
      <c r="L197" s="4"/>
      <c r="M197" s="3"/>
      <c r="N197" s="3"/>
      <c r="O197" s="3"/>
      <c r="P197" s="4"/>
      <c r="Q197" s="4"/>
      <c r="R197" s="4"/>
      <c r="S197" s="4"/>
      <c r="T197" s="4"/>
      <c r="V197" s="6"/>
      <c r="W197" s="6"/>
      <c r="X197" s="6"/>
      <c r="Y197" s="6"/>
      <c r="Z197" s="101" t="e">
        <f>VLOOKUP(A197,[2]!DailyRoster,25,FALSE)</f>
        <v>#N/A</v>
      </c>
      <c r="AA197" s="9"/>
      <c r="AB197" s="9"/>
      <c r="AC197" s="9"/>
      <c r="AD197" s="9"/>
      <c r="AE197" s="9"/>
      <c r="AG197" s="6"/>
    </row>
    <row r="198" spans="1:33" x14ac:dyDescent="0.3">
      <c r="A198" s="12">
        <v>43740</v>
      </c>
      <c r="B198" s="91" t="s">
        <v>3</v>
      </c>
      <c r="C198" s="3"/>
      <c r="D198" s="3"/>
      <c r="E198" s="3"/>
      <c r="F198" s="4"/>
      <c r="G198" s="4"/>
      <c r="H198" s="3"/>
      <c r="I198" s="4"/>
      <c r="J198" s="4"/>
      <c r="K198" s="4"/>
      <c r="L198" s="4"/>
      <c r="M198" s="3"/>
      <c r="N198" s="3"/>
      <c r="O198" s="3"/>
      <c r="P198" s="4"/>
      <c r="Q198" s="4"/>
      <c r="R198" s="4"/>
      <c r="S198" s="4"/>
      <c r="T198" s="4"/>
      <c r="V198" s="6"/>
      <c r="W198" s="6"/>
      <c r="X198" s="6"/>
      <c r="Y198" s="6"/>
      <c r="Z198" s="101" t="e">
        <f>VLOOKUP(A198,[2]!DailyRoster,25,FALSE)</f>
        <v>#N/A</v>
      </c>
      <c r="AA198" s="9"/>
      <c r="AB198" s="9"/>
      <c r="AC198" s="9"/>
      <c r="AD198" s="9"/>
      <c r="AE198" s="9"/>
      <c r="AG198" s="6"/>
    </row>
    <row r="199" spans="1:33" x14ac:dyDescent="0.3">
      <c r="A199" s="12">
        <v>43741</v>
      </c>
      <c r="B199" s="91" t="s">
        <v>4</v>
      </c>
      <c r="C199" s="3"/>
      <c r="D199" s="3"/>
      <c r="E199" s="3"/>
      <c r="F199" s="4"/>
      <c r="G199" s="4"/>
      <c r="H199" s="3"/>
      <c r="I199" s="4"/>
      <c r="J199" s="4"/>
      <c r="K199" s="4"/>
      <c r="L199" s="4"/>
      <c r="M199" s="3"/>
      <c r="N199" s="3"/>
      <c r="O199" s="3"/>
      <c r="P199" s="4"/>
      <c r="Q199" s="4"/>
      <c r="R199" s="4"/>
      <c r="S199" s="4"/>
      <c r="T199" s="4"/>
      <c r="V199" s="6"/>
      <c r="W199" s="6"/>
      <c r="X199" s="6"/>
      <c r="Y199" s="6"/>
      <c r="Z199" s="101" t="e">
        <f>VLOOKUP(A199,[2]!DailyRoster,25,FALSE)</f>
        <v>#N/A</v>
      </c>
      <c r="AA199" s="9"/>
      <c r="AB199" s="9"/>
      <c r="AC199" s="9"/>
      <c r="AD199" s="9"/>
      <c r="AE199" s="9"/>
      <c r="AG199" s="6"/>
    </row>
    <row r="200" spans="1:33" x14ac:dyDescent="0.3">
      <c r="A200" s="12">
        <v>43742</v>
      </c>
      <c r="B200" s="91" t="s">
        <v>5</v>
      </c>
      <c r="C200" s="3"/>
      <c r="D200" s="3"/>
      <c r="E200" s="3"/>
      <c r="F200" s="4"/>
      <c r="G200" s="4"/>
      <c r="H200" s="3"/>
      <c r="I200" s="4"/>
      <c r="J200" s="4"/>
      <c r="K200" s="4"/>
      <c r="L200" s="4"/>
      <c r="M200" s="3"/>
      <c r="N200" s="3"/>
      <c r="O200" s="3"/>
      <c r="P200" s="4"/>
      <c r="Q200" s="4"/>
      <c r="R200" s="4"/>
      <c r="S200" s="4"/>
      <c r="T200" s="4"/>
      <c r="V200" s="6"/>
      <c r="W200" s="6"/>
      <c r="X200" s="6"/>
      <c r="Y200" s="6"/>
      <c r="Z200" s="101" t="e">
        <f>VLOOKUP(A200,[2]!DailyRoster,25,FALSE)</f>
        <v>#N/A</v>
      </c>
      <c r="AA200" s="9"/>
      <c r="AB200" s="9"/>
      <c r="AC200" s="9"/>
      <c r="AD200" s="9"/>
      <c r="AE200" s="9"/>
      <c r="AG200" s="6"/>
    </row>
    <row r="201" spans="1:33" x14ac:dyDescent="0.3">
      <c r="A201" s="12">
        <v>43745</v>
      </c>
      <c r="B201" s="91" t="s">
        <v>6</v>
      </c>
      <c r="C201" s="3"/>
      <c r="D201" s="3"/>
      <c r="E201" s="3"/>
      <c r="F201" s="4"/>
      <c r="G201" s="4"/>
      <c r="H201" s="3"/>
      <c r="I201" s="4"/>
      <c r="J201" s="4"/>
      <c r="K201" s="4"/>
      <c r="L201" s="4"/>
      <c r="M201" s="3"/>
      <c r="N201" s="3" t="s">
        <v>167</v>
      </c>
      <c r="O201" s="3" t="s">
        <v>168</v>
      </c>
      <c r="P201" s="4"/>
      <c r="Q201" s="4"/>
      <c r="R201" s="4"/>
      <c r="S201" s="4"/>
      <c r="T201" s="4"/>
      <c r="V201" s="6"/>
      <c r="W201" s="6"/>
      <c r="X201" s="6"/>
      <c r="Y201" s="6"/>
      <c r="Z201" s="101" t="e">
        <f>VLOOKUP(A201,[2]!DailyRoster,25,FALSE)</f>
        <v>#N/A</v>
      </c>
      <c r="AA201" s="9"/>
      <c r="AB201" s="9"/>
      <c r="AC201" s="9"/>
      <c r="AD201" s="9"/>
      <c r="AE201" s="9"/>
      <c r="AG201" s="6"/>
    </row>
    <row r="202" spans="1:33" x14ac:dyDescent="0.3">
      <c r="A202" s="12">
        <v>43746</v>
      </c>
      <c r="B202" s="91" t="s">
        <v>2</v>
      </c>
      <c r="C202" s="3"/>
      <c r="D202" s="3"/>
      <c r="E202" s="3"/>
      <c r="F202" s="4"/>
      <c r="G202" s="4"/>
      <c r="H202" s="3"/>
      <c r="I202" s="4"/>
      <c r="J202" s="4"/>
      <c r="K202" s="4"/>
      <c r="L202" s="4"/>
      <c r="M202" s="3"/>
      <c r="N202" s="3" t="s">
        <v>167</v>
      </c>
      <c r="O202" s="3" t="s">
        <v>168</v>
      </c>
      <c r="P202" s="4"/>
      <c r="Q202" s="4"/>
      <c r="R202" s="4"/>
      <c r="S202" s="4"/>
      <c r="T202" s="4"/>
      <c r="V202" s="6"/>
      <c r="W202" s="6"/>
      <c r="X202" s="6"/>
      <c r="Y202" s="6"/>
      <c r="Z202" s="101" t="e">
        <f>VLOOKUP(A202,[2]!DailyRoster,25,FALSE)</f>
        <v>#N/A</v>
      </c>
      <c r="AA202" s="9"/>
      <c r="AB202" s="9"/>
      <c r="AC202" s="9"/>
      <c r="AD202" s="9"/>
      <c r="AE202" s="9"/>
      <c r="AG202" s="6"/>
    </row>
    <row r="203" spans="1:33" x14ac:dyDescent="0.3">
      <c r="A203" s="12">
        <v>43747</v>
      </c>
      <c r="B203" s="91" t="s">
        <v>3</v>
      </c>
      <c r="C203" s="3"/>
      <c r="D203" s="3"/>
      <c r="E203" s="3"/>
      <c r="F203" s="4"/>
      <c r="G203" s="4"/>
      <c r="H203" s="3"/>
      <c r="I203" s="4"/>
      <c r="J203" s="4"/>
      <c r="K203" s="4"/>
      <c r="L203" s="4"/>
      <c r="M203" s="3"/>
      <c r="N203" s="3" t="s">
        <v>167</v>
      </c>
      <c r="O203" s="3" t="s">
        <v>168</v>
      </c>
      <c r="P203" s="4"/>
      <c r="Q203" s="4"/>
      <c r="R203" s="4"/>
      <c r="S203" s="4"/>
      <c r="T203" s="4"/>
      <c r="V203" s="6"/>
      <c r="W203" s="6"/>
      <c r="X203" s="6"/>
      <c r="Y203" s="6"/>
      <c r="Z203" s="101" t="e">
        <f>VLOOKUP(A203,[2]!DailyRoster,25,FALSE)</f>
        <v>#N/A</v>
      </c>
      <c r="AA203" s="9"/>
      <c r="AB203" s="9"/>
      <c r="AC203" s="9"/>
      <c r="AD203" s="9"/>
      <c r="AE203" s="9"/>
      <c r="AG203" s="6"/>
    </row>
    <row r="204" spans="1:33" x14ac:dyDescent="0.3">
      <c r="A204" s="12">
        <v>43748</v>
      </c>
      <c r="B204" s="91" t="s">
        <v>4</v>
      </c>
      <c r="C204" s="3"/>
      <c r="D204" s="3"/>
      <c r="E204" s="3"/>
      <c r="F204" s="4"/>
      <c r="G204" s="4"/>
      <c r="H204" s="3"/>
      <c r="I204" s="4"/>
      <c r="J204" s="4"/>
      <c r="K204" s="4"/>
      <c r="L204" s="4"/>
      <c r="M204" s="3"/>
      <c r="N204" s="3" t="s">
        <v>167</v>
      </c>
      <c r="O204" s="3" t="s">
        <v>168</v>
      </c>
      <c r="P204" s="4"/>
      <c r="Q204" s="4"/>
      <c r="R204" s="4"/>
      <c r="S204" s="4"/>
      <c r="T204" s="4"/>
      <c r="V204" s="6"/>
      <c r="W204" s="6"/>
      <c r="X204" s="6"/>
      <c r="Y204" s="6"/>
      <c r="Z204" s="101" t="e">
        <f>VLOOKUP(A204,[2]!DailyRoster,25,FALSE)</f>
        <v>#N/A</v>
      </c>
      <c r="AA204" s="9"/>
      <c r="AB204" s="9"/>
      <c r="AC204" s="9"/>
      <c r="AD204" s="9"/>
      <c r="AE204" s="9"/>
      <c r="AG204" s="6"/>
    </row>
    <row r="205" spans="1:33" x14ac:dyDescent="0.3">
      <c r="A205" s="12">
        <v>43749</v>
      </c>
      <c r="B205" s="91" t="s">
        <v>5</v>
      </c>
      <c r="C205" s="3"/>
      <c r="D205" s="3"/>
      <c r="E205" s="3"/>
      <c r="F205" s="4"/>
      <c r="G205" s="4"/>
      <c r="H205" s="3"/>
      <c r="I205" s="4"/>
      <c r="J205" s="4"/>
      <c r="K205" s="4"/>
      <c r="L205" s="4"/>
      <c r="M205" s="3"/>
      <c r="N205" s="3" t="s">
        <v>167</v>
      </c>
      <c r="O205" s="3" t="s">
        <v>168</v>
      </c>
      <c r="P205" s="4"/>
      <c r="Q205" s="4"/>
      <c r="R205" s="4"/>
      <c r="S205" s="4"/>
      <c r="T205" s="4"/>
      <c r="V205" s="6"/>
      <c r="W205" s="6"/>
      <c r="X205" s="6"/>
      <c r="Y205" s="6"/>
      <c r="Z205" s="101" t="e">
        <f>VLOOKUP(A205,[2]!DailyRoster,25,FALSE)</f>
        <v>#N/A</v>
      </c>
      <c r="AA205" s="9"/>
      <c r="AB205" s="9"/>
      <c r="AC205" s="9"/>
      <c r="AD205" s="9"/>
      <c r="AE205" s="9"/>
      <c r="AG205" s="6"/>
    </row>
    <row r="206" spans="1:33" x14ac:dyDescent="0.3">
      <c r="A206" s="12">
        <v>43752</v>
      </c>
      <c r="B206" s="91" t="s">
        <v>6</v>
      </c>
      <c r="C206" s="3"/>
      <c r="D206" s="3"/>
      <c r="E206" s="3"/>
      <c r="F206" s="4"/>
      <c r="G206" s="4"/>
      <c r="H206" s="3"/>
      <c r="I206" s="4"/>
      <c r="J206" s="4"/>
      <c r="K206" s="4"/>
      <c r="L206" s="4"/>
      <c r="M206" s="3"/>
      <c r="N206" s="3" t="s">
        <v>174</v>
      </c>
      <c r="O206" s="3"/>
      <c r="P206" s="4"/>
      <c r="Q206" s="4"/>
      <c r="R206" s="4"/>
      <c r="S206" s="4"/>
      <c r="T206" s="4"/>
      <c r="V206" s="6"/>
      <c r="W206" s="6"/>
      <c r="X206" s="6"/>
      <c r="Y206" s="6"/>
      <c r="Z206" s="101" t="e">
        <f>VLOOKUP(A206,[2]!DailyRoster,25,FALSE)</f>
        <v>#N/A</v>
      </c>
      <c r="AA206" s="9"/>
      <c r="AB206" s="9"/>
      <c r="AC206" s="9"/>
      <c r="AD206" s="9"/>
      <c r="AE206" s="9"/>
      <c r="AG206" s="6"/>
    </row>
    <row r="207" spans="1:33" x14ac:dyDescent="0.3">
      <c r="A207" s="12">
        <v>43753</v>
      </c>
      <c r="B207" s="91" t="s">
        <v>2</v>
      </c>
      <c r="C207" s="3"/>
      <c r="D207" s="3"/>
      <c r="E207" s="3"/>
      <c r="F207" s="4"/>
      <c r="G207" s="4"/>
      <c r="H207" s="3"/>
      <c r="I207" s="3"/>
      <c r="J207" s="3"/>
      <c r="K207" s="4"/>
      <c r="L207" s="4"/>
      <c r="M207" s="3"/>
      <c r="N207" s="3" t="s">
        <v>174</v>
      </c>
      <c r="O207" s="3"/>
      <c r="P207" s="4"/>
      <c r="Q207" s="4"/>
      <c r="R207" s="4"/>
      <c r="S207" s="4"/>
      <c r="T207" s="4"/>
      <c r="V207" s="6"/>
      <c r="W207" s="6"/>
      <c r="X207" s="6"/>
      <c r="Y207" s="6"/>
      <c r="Z207" s="101" t="e">
        <f>VLOOKUP(A207,[2]!DailyRoster,25,FALSE)</f>
        <v>#N/A</v>
      </c>
      <c r="AA207" s="9"/>
      <c r="AB207" s="9"/>
      <c r="AC207" s="9"/>
      <c r="AD207" s="9"/>
      <c r="AE207" s="9"/>
      <c r="AG207" s="6"/>
    </row>
    <row r="208" spans="1:33" x14ac:dyDescent="0.3">
      <c r="A208" s="12">
        <v>43754</v>
      </c>
      <c r="B208" s="91" t="s">
        <v>3</v>
      </c>
      <c r="C208" s="3"/>
      <c r="D208" s="3"/>
      <c r="E208" s="3"/>
      <c r="F208" s="4"/>
      <c r="G208" s="4"/>
      <c r="H208" s="3"/>
      <c r="I208" s="4"/>
      <c r="J208" s="4"/>
      <c r="K208" s="4"/>
      <c r="L208" s="4"/>
      <c r="M208" s="3"/>
      <c r="N208" s="3" t="s">
        <v>174</v>
      </c>
      <c r="O208" s="3"/>
      <c r="P208" s="4"/>
      <c r="Q208" s="4"/>
      <c r="R208" s="4"/>
      <c r="S208" s="4"/>
      <c r="T208" s="4"/>
      <c r="V208" s="6"/>
      <c r="W208" s="6"/>
      <c r="X208" s="6"/>
      <c r="Y208" s="6"/>
      <c r="Z208" s="101" t="e">
        <f>VLOOKUP(A208,[2]!DailyRoster,25,FALSE)</f>
        <v>#N/A</v>
      </c>
      <c r="AA208" s="9"/>
      <c r="AB208" s="9"/>
      <c r="AC208" s="9"/>
      <c r="AD208" s="9"/>
      <c r="AE208" s="9"/>
      <c r="AG208" s="6"/>
    </row>
    <row r="209" spans="1:33" x14ac:dyDescent="0.3">
      <c r="A209" s="12">
        <v>43755</v>
      </c>
      <c r="B209" s="91" t="s">
        <v>4</v>
      </c>
      <c r="C209" s="3"/>
      <c r="D209" s="3"/>
      <c r="E209" s="3"/>
      <c r="F209" s="4"/>
      <c r="G209" s="4"/>
      <c r="H209" s="3"/>
      <c r="I209" s="4"/>
      <c r="J209" s="4"/>
      <c r="K209" s="4"/>
      <c r="L209" s="4"/>
      <c r="M209" s="3"/>
      <c r="N209" s="3" t="s">
        <v>174</v>
      </c>
      <c r="O209" s="3"/>
      <c r="P209" s="4"/>
      <c r="Q209" s="4"/>
      <c r="R209" s="4"/>
      <c r="S209" s="4"/>
      <c r="T209" s="4"/>
      <c r="V209" s="6"/>
      <c r="W209" s="6"/>
      <c r="X209" s="6"/>
      <c r="Y209" s="6"/>
      <c r="Z209" s="101" t="e">
        <f>VLOOKUP(A209,[2]!DailyRoster,25,FALSE)</f>
        <v>#N/A</v>
      </c>
      <c r="AA209" s="9"/>
      <c r="AB209" s="9"/>
      <c r="AC209" s="9"/>
      <c r="AD209" s="9"/>
      <c r="AE209" s="9"/>
      <c r="AG209" s="6"/>
    </row>
    <row r="210" spans="1:33" x14ac:dyDescent="0.3">
      <c r="A210" s="12">
        <v>43756</v>
      </c>
      <c r="B210" s="91" t="s">
        <v>5</v>
      </c>
      <c r="C210" s="3"/>
      <c r="D210" s="3"/>
      <c r="E210" s="3"/>
      <c r="F210" s="4"/>
      <c r="G210" s="4"/>
      <c r="H210" s="3"/>
      <c r="I210" s="4"/>
      <c r="J210" s="4"/>
      <c r="K210" s="4"/>
      <c r="L210" s="4"/>
      <c r="M210" s="3"/>
      <c r="N210" s="3" t="s">
        <v>174</v>
      </c>
      <c r="O210" s="3"/>
      <c r="P210" s="4"/>
      <c r="Q210" s="4"/>
      <c r="R210" s="4"/>
      <c r="S210" s="4"/>
      <c r="T210" s="4"/>
      <c r="V210" s="6"/>
      <c r="W210" s="6"/>
      <c r="X210" s="6"/>
      <c r="Y210" s="6"/>
      <c r="Z210" s="101" t="e">
        <f>VLOOKUP(A210,[2]!DailyRoster,25,FALSE)</f>
        <v>#N/A</v>
      </c>
      <c r="AA210" s="9"/>
      <c r="AB210" s="9"/>
      <c r="AC210" s="9"/>
      <c r="AD210" s="9"/>
      <c r="AE210" s="9"/>
      <c r="AG210" s="6"/>
    </row>
    <row r="211" spans="1:33" x14ac:dyDescent="0.3">
      <c r="A211" s="12">
        <v>43759</v>
      </c>
      <c r="B211" s="91" t="s">
        <v>6</v>
      </c>
      <c r="C211" s="3"/>
      <c r="D211" s="3"/>
      <c r="E211" s="3"/>
      <c r="F211" s="4"/>
      <c r="G211" s="4"/>
      <c r="H211" s="3"/>
      <c r="I211" s="4"/>
      <c r="J211" s="4"/>
      <c r="K211" s="4"/>
      <c r="L211" s="4"/>
      <c r="M211" s="3"/>
      <c r="N211" s="3"/>
      <c r="O211" s="3"/>
      <c r="P211" s="4"/>
      <c r="Q211" s="4"/>
      <c r="R211" s="4"/>
      <c r="S211" s="4"/>
      <c r="T211" s="4"/>
      <c r="V211" s="6"/>
      <c r="W211" s="6"/>
      <c r="X211" s="6"/>
      <c r="Y211" s="6"/>
      <c r="Z211" s="101" t="e">
        <f>VLOOKUP(A211,[2]!DailyRoster,25,FALSE)</f>
        <v>#N/A</v>
      </c>
      <c r="AA211" s="9"/>
      <c r="AB211" s="9"/>
      <c r="AC211" s="9"/>
      <c r="AD211" s="9"/>
      <c r="AE211" s="9"/>
      <c r="AG211" s="6"/>
    </row>
    <row r="212" spans="1:33" x14ac:dyDescent="0.3">
      <c r="A212" s="12">
        <v>43760</v>
      </c>
      <c r="B212" s="91" t="s">
        <v>2</v>
      </c>
      <c r="C212" s="3"/>
      <c r="D212" s="3"/>
      <c r="E212" s="3"/>
      <c r="F212" s="4"/>
      <c r="G212" s="4"/>
      <c r="H212" s="3"/>
      <c r="I212" s="4"/>
      <c r="J212" s="4"/>
      <c r="K212" s="4"/>
      <c r="L212" s="4"/>
      <c r="M212" s="3"/>
      <c r="N212" s="3"/>
      <c r="O212" s="3"/>
      <c r="P212" s="4"/>
      <c r="Q212" s="4"/>
      <c r="R212" s="4"/>
      <c r="S212" s="4"/>
      <c r="T212" s="4"/>
      <c r="V212" s="6"/>
      <c r="W212" s="6"/>
      <c r="X212" s="6"/>
      <c r="Y212" s="6"/>
      <c r="Z212" s="101" t="e">
        <f>VLOOKUP(A212,[2]!DailyRoster,25,FALSE)</f>
        <v>#N/A</v>
      </c>
      <c r="AA212" s="9"/>
      <c r="AB212" s="9"/>
      <c r="AC212" s="9"/>
      <c r="AD212" s="9"/>
      <c r="AE212" s="9"/>
      <c r="AG212" s="6"/>
    </row>
    <row r="213" spans="1:33" x14ac:dyDescent="0.3">
      <c r="A213" s="12">
        <v>43761</v>
      </c>
      <c r="B213" s="91" t="s">
        <v>3</v>
      </c>
      <c r="C213" s="3"/>
      <c r="D213" s="3"/>
      <c r="E213" s="3"/>
      <c r="F213" s="4"/>
      <c r="G213" s="4"/>
      <c r="H213" s="3"/>
      <c r="I213" s="4"/>
      <c r="J213" s="4"/>
      <c r="K213" s="4"/>
      <c r="L213" s="4"/>
      <c r="M213" s="3"/>
      <c r="N213" s="3"/>
      <c r="O213" s="3"/>
      <c r="P213" s="4"/>
      <c r="Q213" s="4"/>
      <c r="R213" s="4"/>
      <c r="S213" s="4"/>
      <c r="T213" s="4"/>
      <c r="V213" s="6"/>
      <c r="W213" s="6"/>
      <c r="X213" s="6"/>
      <c r="Y213" s="6"/>
      <c r="Z213" s="101" t="e">
        <f>VLOOKUP(A213,[2]!DailyRoster,25,FALSE)</f>
        <v>#N/A</v>
      </c>
      <c r="AA213" s="9"/>
      <c r="AB213" s="9"/>
      <c r="AC213" s="9"/>
      <c r="AD213" s="9"/>
      <c r="AE213" s="9"/>
      <c r="AG213" s="6"/>
    </row>
    <row r="214" spans="1:33" x14ac:dyDescent="0.3">
      <c r="A214" s="12">
        <v>43762</v>
      </c>
      <c r="B214" s="91" t="s">
        <v>4</v>
      </c>
      <c r="C214" s="3"/>
      <c r="D214" s="3"/>
      <c r="E214" s="3"/>
      <c r="F214" s="4"/>
      <c r="G214" s="4"/>
      <c r="H214" s="3"/>
      <c r="I214" s="4"/>
      <c r="J214" s="4"/>
      <c r="K214" s="4"/>
      <c r="L214" s="4"/>
      <c r="M214" s="3"/>
      <c r="N214" s="3"/>
      <c r="O214" s="3"/>
      <c r="P214" s="4"/>
      <c r="Q214" s="4"/>
      <c r="R214" s="4"/>
      <c r="S214" s="4"/>
      <c r="T214" s="4"/>
      <c r="V214" s="6"/>
      <c r="W214" s="6"/>
      <c r="X214" s="6"/>
      <c r="Y214" s="6"/>
      <c r="Z214" s="101" t="e">
        <f>VLOOKUP(A214,[2]!DailyRoster,25,FALSE)</f>
        <v>#N/A</v>
      </c>
      <c r="AA214" s="9"/>
      <c r="AB214" s="9"/>
      <c r="AC214" s="9"/>
      <c r="AD214" s="9"/>
      <c r="AE214" s="9"/>
      <c r="AG214" s="6"/>
    </row>
    <row r="215" spans="1:33" x14ac:dyDescent="0.3">
      <c r="A215" s="12">
        <v>43763</v>
      </c>
      <c r="B215" s="91" t="s">
        <v>5</v>
      </c>
      <c r="C215" s="3"/>
      <c r="D215" s="3"/>
      <c r="E215" s="3"/>
      <c r="F215" s="4"/>
      <c r="G215" s="4"/>
      <c r="H215" s="3"/>
      <c r="I215" s="4"/>
      <c r="J215" s="4"/>
      <c r="K215" s="4"/>
      <c r="L215" s="4"/>
      <c r="M215" s="3"/>
      <c r="N215" s="3"/>
      <c r="O215" s="3"/>
      <c r="P215" s="4"/>
      <c r="Q215" s="4"/>
      <c r="R215" s="4"/>
      <c r="S215" s="4"/>
      <c r="T215" s="4"/>
      <c r="V215" s="6"/>
      <c r="W215" s="6"/>
      <c r="X215" s="6"/>
      <c r="Y215" s="6"/>
      <c r="Z215" s="101" t="e">
        <f>VLOOKUP(A215,[2]!DailyRoster,25,FALSE)</f>
        <v>#N/A</v>
      </c>
      <c r="AA215" s="9"/>
      <c r="AB215" s="9"/>
      <c r="AC215" s="9"/>
      <c r="AD215" s="9"/>
      <c r="AE215" s="9"/>
      <c r="AG215" s="6"/>
    </row>
    <row r="216" spans="1:33" x14ac:dyDescent="0.3">
      <c r="A216" s="12">
        <v>43766</v>
      </c>
      <c r="B216" s="91" t="s">
        <v>6</v>
      </c>
      <c r="C216" s="3"/>
      <c r="D216" s="3"/>
      <c r="E216" s="3"/>
      <c r="F216" s="4"/>
      <c r="G216" s="4"/>
      <c r="H216" s="3"/>
      <c r="I216" s="4"/>
      <c r="J216" s="4"/>
      <c r="K216" s="4"/>
      <c r="L216" s="4"/>
      <c r="M216" s="3"/>
      <c r="N216" s="3" t="s">
        <v>171</v>
      </c>
      <c r="O216" s="3"/>
      <c r="P216" s="4"/>
      <c r="Q216" s="4"/>
      <c r="R216" s="4"/>
      <c r="S216" s="4"/>
      <c r="T216" s="4"/>
      <c r="V216" s="6"/>
      <c r="W216" s="6"/>
      <c r="X216" s="6"/>
      <c r="Y216" s="6"/>
      <c r="Z216" s="101" t="e">
        <f>VLOOKUP(A216,[2]!DailyRoster,25,FALSE)</f>
        <v>#N/A</v>
      </c>
      <c r="AA216" s="9"/>
      <c r="AB216" s="9"/>
      <c r="AC216" s="9"/>
      <c r="AD216" s="9"/>
      <c r="AE216" s="9"/>
      <c r="AG216" s="6"/>
    </row>
    <row r="217" spans="1:33" ht="15.75" customHeight="1" x14ac:dyDescent="0.3">
      <c r="A217" s="12">
        <v>43767</v>
      </c>
      <c r="B217" s="91" t="s">
        <v>2</v>
      </c>
      <c r="C217" s="3"/>
      <c r="D217" s="3"/>
      <c r="E217" s="3"/>
      <c r="F217" s="4"/>
      <c r="G217" s="4"/>
      <c r="H217" s="3"/>
      <c r="I217" s="4"/>
      <c r="J217" s="4"/>
      <c r="K217" s="4"/>
      <c r="L217" s="4"/>
      <c r="M217" s="3"/>
      <c r="N217" s="3" t="s">
        <v>171</v>
      </c>
      <c r="O217" s="3"/>
      <c r="P217" s="4"/>
      <c r="Q217" s="4"/>
      <c r="R217" s="4"/>
      <c r="S217" s="4"/>
      <c r="T217" s="4"/>
      <c r="V217" s="6"/>
      <c r="W217" s="6"/>
      <c r="X217" s="6"/>
      <c r="Y217" s="6"/>
      <c r="Z217" s="101" t="e">
        <f>VLOOKUP(A217,[2]!DailyRoster,25,FALSE)</f>
        <v>#N/A</v>
      </c>
      <c r="AA217" s="9"/>
      <c r="AB217" s="9"/>
      <c r="AC217" s="9"/>
      <c r="AD217" s="9"/>
      <c r="AE217" s="9"/>
      <c r="AG217" s="6"/>
    </row>
    <row r="218" spans="1:33" x14ac:dyDescent="0.3">
      <c r="A218" s="12">
        <v>43768</v>
      </c>
      <c r="B218" s="91" t="s">
        <v>3</v>
      </c>
      <c r="C218" s="3"/>
      <c r="D218" s="3"/>
      <c r="E218" s="3"/>
      <c r="F218" s="4"/>
      <c r="G218" s="4"/>
      <c r="H218" s="3"/>
      <c r="I218" s="4"/>
      <c r="J218" s="4"/>
      <c r="K218" s="4"/>
      <c r="L218" s="4"/>
      <c r="M218" s="3"/>
      <c r="N218" s="3" t="s">
        <v>171</v>
      </c>
      <c r="O218" s="3"/>
      <c r="P218" s="4"/>
      <c r="Q218" s="3"/>
      <c r="R218" s="3"/>
      <c r="S218" s="3"/>
      <c r="T218" s="4"/>
      <c r="V218" s="6"/>
      <c r="W218" s="6"/>
      <c r="X218" s="6"/>
      <c r="Y218" s="6"/>
      <c r="Z218" s="101" t="e">
        <f>VLOOKUP(A218,[2]!DailyRoster,25,FALSE)</f>
        <v>#N/A</v>
      </c>
      <c r="AA218" s="9"/>
      <c r="AB218" s="9"/>
      <c r="AC218" s="9"/>
      <c r="AD218" s="9"/>
      <c r="AE218" s="9"/>
      <c r="AG218" s="6"/>
    </row>
    <row r="219" spans="1:33" x14ac:dyDescent="0.3">
      <c r="A219" s="12">
        <v>43769</v>
      </c>
      <c r="B219" s="91" t="s">
        <v>4</v>
      </c>
      <c r="C219" s="3"/>
      <c r="D219" s="3"/>
      <c r="E219" s="3"/>
      <c r="F219" s="4"/>
      <c r="G219" s="4"/>
      <c r="H219" s="3"/>
      <c r="I219" s="4"/>
      <c r="J219" s="4"/>
      <c r="K219" s="4"/>
      <c r="L219" s="4"/>
      <c r="M219" s="3"/>
      <c r="N219" s="3" t="s">
        <v>171</v>
      </c>
      <c r="O219" s="3"/>
      <c r="P219" s="4"/>
      <c r="Q219" s="4"/>
      <c r="R219" s="4"/>
      <c r="S219" s="4"/>
      <c r="T219" s="4"/>
      <c r="V219" s="6"/>
      <c r="W219" s="6"/>
      <c r="X219" s="6"/>
      <c r="Y219" s="6"/>
      <c r="Z219" s="101" t="e">
        <f>VLOOKUP(A219,[2]!DailyRoster,25,FALSE)</f>
        <v>#N/A</v>
      </c>
      <c r="AA219" s="9"/>
      <c r="AB219" s="9"/>
      <c r="AC219" s="9"/>
      <c r="AD219" s="9"/>
      <c r="AE219" s="9"/>
      <c r="AG219" s="6"/>
    </row>
    <row r="220" spans="1:33" x14ac:dyDescent="0.3">
      <c r="A220" s="12">
        <v>43770</v>
      </c>
      <c r="B220" s="91" t="s">
        <v>5</v>
      </c>
      <c r="C220" s="3"/>
      <c r="D220" s="3"/>
      <c r="E220" s="3"/>
      <c r="F220" s="4"/>
      <c r="G220" s="4"/>
      <c r="H220" s="3"/>
      <c r="I220" s="4"/>
      <c r="J220" s="4"/>
      <c r="K220" s="4"/>
      <c r="L220" s="4"/>
      <c r="M220" s="3"/>
      <c r="N220" s="3" t="s">
        <v>171</v>
      </c>
      <c r="O220" s="3"/>
      <c r="P220" s="4"/>
      <c r="Q220" s="4"/>
      <c r="R220" s="4"/>
      <c r="S220" s="4"/>
      <c r="T220" s="4"/>
      <c r="V220" s="6"/>
      <c r="W220" s="6"/>
      <c r="X220" s="6"/>
      <c r="Y220" s="6"/>
      <c r="Z220" s="101" t="e">
        <f>VLOOKUP(A220,[2]!DailyRoster,25,FALSE)</f>
        <v>#N/A</v>
      </c>
      <c r="AA220" s="9"/>
      <c r="AB220" s="9"/>
      <c r="AC220" s="9"/>
      <c r="AD220" s="9"/>
      <c r="AE220" s="9"/>
      <c r="AG220" s="6"/>
    </row>
    <row r="221" spans="1:33" x14ac:dyDescent="0.3">
      <c r="A221" s="12">
        <v>43773</v>
      </c>
      <c r="B221" s="91" t="s">
        <v>6</v>
      </c>
      <c r="C221" s="3"/>
      <c r="D221" s="3"/>
      <c r="E221" s="3"/>
      <c r="F221" s="4"/>
      <c r="G221" s="4"/>
      <c r="H221" s="3"/>
      <c r="I221" s="4"/>
      <c r="J221" s="4"/>
      <c r="K221" s="4"/>
      <c r="L221" s="4"/>
      <c r="M221" s="3"/>
      <c r="N221" s="4" t="s">
        <v>170</v>
      </c>
      <c r="O221" s="3"/>
      <c r="P221" s="4"/>
      <c r="Q221" s="4"/>
      <c r="R221" s="4"/>
      <c r="S221" s="4"/>
      <c r="T221" s="4"/>
      <c r="V221" s="6"/>
      <c r="W221" s="6"/>
      <c r="X221" s="6"/>
      <c r="Y221" s="6"/>
      <c r="Z221" s="101" t="e">
        <f>VLOOKUP(A221,[2]!DailyRoster,25,FALSE)</f>
        <v>#N/A</v>
      </c>
      <c r="AA221" s="9"/>
      <c r="AB221" s="9"/>
      <c r="AC221" s="9"/>
      <c r="AD221" s="9"/>
      <c r="AE221" s="9"/>
      <c r="AG221" s="6"/>
    </row>
    <row r="222" spans="1:33" x14ac:dyDescent="0.3">
      <c r="A222" s="12">
        <v>43774</v>
      </c>
      <c r="B222" s="91" t="s">
        <v>2</v>
      </c>
      <c r="C222" s="3"/>
      <c r="D222" s="98"/>
      <c r="E222" s="3"/>
      <c r="F222" s="4"/>
      <c r="G222" s="4"/>
      <c r="H222" s="3"/>
      <c r="I222" s="4"/>
      <c r="J222" s="4"/>
      <c r="K222" s="4"/>
      <c r="L222" s="4"/>
      <c r="M222" s="3"/>
      <c r="N222" s="4" t="s">
        <v>170</v>
      </c>
      <c r="O222" s="3"/>
      <c r="P222" s="4"/>
      <c r="Q222" s="4"/>
      <c r="R222" s="4"/>
      <c r="S222" s="4"/>
      <c r="T222" s="4"/>
      <c r="V222" s="6"/>
      <c r="W222" s="6"/>
      <c r="X222" s="6"/>
      <c r="Y222" s="6"/>
      <c r="Z222" s="101" t="e">
        <f>VLOOKUP(A222,[2]!DailyRoster,25,FALSE)</f>
        <v>#N/A</v>
      </c>
      <c r="AA222" s="9"/>
      <c r="AB222" s="9"/>
      <c r="AC222" s="9"/>
      <c r="AD222" s="9"/>
      <c r="AE222" s="9"/>
      <c r="AG222" s="6"/>
    </row>
    <row r="223" spans="1:33" x14ac:dyDescent="0.3">
      <c r="A223" s="12">
        <v>43775</v>
      </c>
      <c r="B223" s="91" t="s">
        <v>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 t="s">
        <v>170</v>
      </c>
      <c r="O223" s="3"/>
      <c r="P223" s="3"/>
      <c r="Q223" s="3"/>
      <c r="R223" s="3"/>
      <c r="S223" s="3"/>
      <c r="T223" s="3"/>
      <c r="V223" s="6"/>
      <c r="W223" s="6"/>
      <c r="X223" s="6"/>
      <c r="Y223" s="6"/>
      <c r="Z223" s="101" t="e">
        <f>VLOOKUP(A223,[2]!DailyRoster,25,FALSE)</f>
        <v>#N/A</v>
      </c>
      <c r="AA223" s="9"/>
      <c r="AB223" s="9"/>
      <c r="AC223" s="9"/>
      <c r="AD223" s="9"/>
      <c r="AE223" s="9"/>
      <c r="AG223" s="6"/>
    </row>
    <row r="224" spans="1:33" x14ac:dyDescent="0.3">
      <c r="A224" s="12">
        <v>43776</v>
      </c>
      <c r="B224" s="91" t="s">
        <v>4</v>
      </c>
      <c r="C224" s="3"/>
      <c r="D224" s="3"/>
      <c r="E224" s="3"/>
      <c r="F224" s="4"/>
      <c r="G224" s="4"/>
      <c r="H224" s="3"/>
      <c r="I224" s="4"/>
      <c r="J224" s="4"/>
      <c r="K224" s="4"/>
      <c r="L224" s="4"/>
      <c r="M224" s="3"/>
      <c r="N224" s="4" t="s">
        <v>170</v>
      </c>
      <c r="O224" s="3"/>
      <c r="P224" s="4"/>
      <c r="Q224" s="4"/>
      <c r="R224" s="4"/>
      <c r="S224" s="4"/>
      <c r="T224" s="4"/>
      <c r="V224" s="6"/>
      <c r="W224" s="6"/>
      <c r="X224" s="6"/>
      <c r="Y224" s="6"/>
      <c r="Z224" s="101" t="e">
        <f>VLOOKUP(A224,[2]!DailyRoster,25,FALSE)</f>
        <v>#N/A</v>
      </c>
      <c r="AA224" s="9"/>
      <c r="AB224" s="9"/>
      <c r="AC224" s="9"/>
      <c r="AD224" s="9"/>
      <c r="AE224" s="9"/>
      <c r="AG224" s="6"/>
    </row>
    <row r="225" spans="1:33" x14ac:dyDescent="0.3">
      <c r="A225" s="12">
        <v>43777</v>
      </c>
      <c r="B225" s="91" t="s">
        <v>5</v>
      </c>
      <c r="C225" s="3"/>
      <c r="D225" s="3"/>
      <c r="E225" s="3"/>
      <c r="F225" s="4"/>
      <c r="G225" s="4"/>
      <c r="H225" s="3"/>
      <c r="I225" s="4"/>
      <c r="J225" s="4"/>
      <c r="K225" s="4"/>
      <c r="L225" s="4"/>
      <c r="M225" s="3"/>
      <c r="N225" s="4" t="s">
        <v>170</v>
      </c>
      <c r="O225" s="3"/>
      <c r="P225" s="4"/>
      <c r="Q225" s="4"/>
      <c r="R225" s="4"/>
      <c r="S225" s="4"/>
      <c r="T225" s="4"/>
      <c r="V225" s="6"/>
      <c r="W225" s="6"/>
      <c r="X225" s="6"/>
      <c r="Y225" s="6"/>
      <c r="Z225" s="101" t="e">
        <f>VLOOKUP(A225,[2]!DailyRoster,25,FALSE)</f>
        <v>#N/A</v>
      </c>
      <c r="AA225" s="9"/>
      <c r="AB225" s="9"/>
      <c r="AC225" s="9"/>
      <c r="AD225" s="9"/>
      <c r="AE225" s="9"/>
      <c r="AG225" s="6"/>
    </row>
    <row r="226" spans="1:33" x14ac:dyDescent="0.3">
      <c r="A226" s="12">
        <v>43780</v>
      </c>
      <c r="B226" s="91" t="s">
        <v>6</v>
      </c>
      <c r="C226" s="3"/>
      <c r="D226" s="3"/>
      <c r="E226" s="3"/>
      <c r="F226" s="4"/>
      <c r="G226" s="4"/>
      <c r="H226" s="3"/>
      <c r="I226" s="4"/>
      <c r="J226" s="4"/>
      <c r="K226" s="4"/>
      <c r="L226" s="4"/>
      <c r="M226" s="3"/>
      <c r="N226" s="4" t="s">
        <v>173</v>
      </c>
      <c r="O226" s="3"/>
      <c r="P226" s="4"/>
      <c r="Q226" s="4"/>
      <c r="R226" s="4"/>
      <c r="S226" s="4"/>
      <c r="T226" s="4"/>
      <c r="V226" s="6"/>
      <c r="W226" s="6"/>
      <c r="X226" s="6"/>
      <c r="Y226" s="6"/>
      <c r="Z226" s="101" t="e">
        <f>VLOOKUP(A226,[2]!DailyRoster,25,FALSE)</f>
        <v>#N/A</v>
      </c>
      <c r="AA226" s="9"/>
      <c r="AB226" s="9"/>
      <c r="AC226" s="9"/>
      <c r="AD226" s="9"/>
      <c r="AE226" s="9"/>
      <c r="AG226" s="6"/>
    </row>
    <row r="227" spans="1:33" x14ac:dyDescent="0.3">
      <c r="A227" s="12">
        <v>43781</v>
      </c>
      <c r="B227" s="91" t="s">
        <v>2</v>
      </c>
      <c r="C227" s="3"/>
      <c r="D227" s="3"/>
      <c r="E227" s="3"/>
      <c r="F227" s="4"/>
      <c r="G227" s="4"/>
      <c r="H227" s="3"/>
      <c r="I227" s="4"/>
      <c r="J227" s="4"/>
      <c r="K227" s="4"/>
      <c r="L227" s="4"/>
      <c r="M227" s="3"/>
      <c r="N227" s="4" t="s">
        <v>173</v>
      </c>
      <c r="O227" s="3"/>
      <c r="P227" s="4"/>
      <c r="Q227" s="4"/>
      <c r="R227" s="4"/>
      <c r="S227" s="4"/>
      <c r="T227" s="4"/>
      <c r="V227" s="6"/>
      <c r="W227" s="6"/>
      <c r="X227" s="6"/>
      <c r="Y227" s="6"/>
      <c r="Z227" s="101" t="e">
        <f>VLOOKUP(A227,[2]!DailyRoster,25,FALSE)</f>
        <v>#N/A</v>
      </c>
      <c r="AA227" s="9"/>
      <c r="AB227" s="9"/>
      <c r="AC227" s="9"/>
      <c r="AD227" s="9"/>
      <c r="AE227" s="9"/>
      <c r="AG227" s="6"/>
    </row>
    <row r="228" spans="1:33" x14ac:dyDescent="0.3">
      <c r="A228" s="12">
        <v>43782</v>
      </c>
      <c r="B228" s="91" t="s">
        <v>3</v>
      </c>
      <c r="C228" s="3"/>
      <c r="D228" s="3"/>
      <c r="E228" s="3"/>
      <c r="F228" s="4"/>
      <c r="G228" s="4"/>
      <c r="H228" s="3"/>
      <c r="I228" s="4"/>
      <c r="J228" s="4"/>
      <c r="K228" s="4"/>
      <c r="L228" s="4"/>
      <c r="M228" s="3"/>
      <c r="N228" s="4" t="s">
        <v>173</v>
      </c>
      <c r="O228" s="3"/>
      <c r="P228" s="4"/>
      <c r="Q228" s="4"/>
      <c r="R228" s="4"/>
      <c r="S228" s="4"/>
      <c r="T228" s="4"/>
      <c r="V228" s="6"/>
      <c r="W228" s="6"/>
      <c r="X228" s="6"/>
      <c r="Y228" s="6" t="s">
        <v>185</v>
      </c>
      <c r="Z228" s="101" t="e">
        <f>VLOOKUP(A228,[2]!DailyRoster,25,FALSE)</f>
        <v>#N/A</v>
      </c>
      <c r="AA228" s="9"/>
      <c r="AB228" s="9"/>
      <c r="AC228" s="9"/>
      <c r="AD228" s="9"/>
      <c r="AE228" s="9"/>
      <c r="AG228" s="6"/>
    </row>
    <row r="229" spans="1:33" x14ac:dyDescent="0.3">
      <c r="A229" s="12">
        <v>43783</v>
      </c>
      <c r="B229" s="91" t="s">
        <v>4</v>
      </c>
      <c r="C229" s="3"/>
      <c r="D229" s="3"/>
      <c r="E229" s="3"/>
      <c r="F229" s="4"/>
      <c r="G229" s="4"/>
      <c r="H229" s="3"/>
      <c r="I229" s="4"/>
      <c r="J229" s="4"/>
      <c r="K229" s="4"/>
      <c r="L229" s="4"/>
      <c r="M229" s="3"/>
      <c r="N229" s="4" t="s">
        <v>173</v>
      </c>
      <c r="O229" s="3"/>
      <c r="P229" s="4"/>
      <c r="Q229" s="4"/>
      <c r="R229" s="4"/>
      <c r="S229" s="4"/>
      <c r="T229" s="4"/>
      <c r="V229" s="6"/>
      <c r="W229" s="6"/>
      <c r="X229" s="6"/>
      <c r="Y229" s="6" t="s">
        <v>185</v>
      </c>
      <c r="Z229" s="101" t="e">
        <f>VLOOKUP(A229,[2]!DailyRoster,25,FALSE)</f>
        <v>#N/A</v>
      </c>
      <c r="AA229" s="9"/>
      <c r="AB229" s="9"/>
      <c r="AC229" s="9"/>
      <c r="AD229" s="9"/>
      <c r="AE229" s="9"/>
      <c r="AG229" s="6"/>
    </row>
    <row r="230" spans="1:33" x14ac:dyDescent="0.3">
      <c r="A230" s="12">
        <v>43784</v>
      </c>
      <c r="B230" s="91" t="s">
        <v>5</v>
      </c>
      <c r="C230" s="3"/>
      <c r="D230" s="3"/>
      <c r="E230" s="3"/>
      <c r="F230" s="4"/>
      <c r="G230" s="4"/>
      <c r="H230" s="3"/>
      <c r="I230" s="4"/>
      <c r="J230" s="4"/>
      <c r="K230" s="4"/>
      <c r="L230" s="4"/>
      <c r="M230" s="3"/>
      <c r="N230" s="4" t="s">
        <v>173</v>
      </c>
      <c r="O230" s="3"/>
      <c r="P230" s="4"/>
      <c r="Q230" s="4"/>
      <c r="R230" s="4"/>
      <c r="S230" s="4"/>
      <c r="T230" s="4"/>
      <c r="V230" s="6"/>
      <c r="W230" s="6"/>
      <c r="X230" s="6"/>
      <c r="Y230" s="6" t="s">
        <v>185</v>
      </c>
      <c r="Z230" s="101" t="e">
        <f>VLOOKUP(A230,[2]!DailyRoster,25,FALSE)</f>
        <v>#N/A</v>
      </c>
      <c r="AA230" s="9"/>
      <c r="AB230" s="9"/>
      <c r="AC230" s="9"/>
      <c r="AD230" s="9"/>
      <c r="AE230" s="9"/>
      <c r="AG230" s="6"/>
    </row>
    <row r="231" spans="1:33" x14ac:dyDescent="0.3">
      <c r="A231" s="12">
        <v>43787</v>
      </c>
      <c r="B231" s="91" t="s">
        <v>6</v>
      </c>
      <c r="C231" s="3"/>
      <c r="D231" s="3"/>
      <c r="E231" s="3"/>
      <c r="F231" s="4"/>
      <c r="G231" s="4"/>
      <c r="H231" s="3"/>
      <c r="I231" s="4"/>
      <c r="J231" s="4"/>
      <c r="K231" s="4"/>
      <c r="L231" s="4"/>
      <c r="M231" s="3"/>
      <c r="N231" s="4" t="s">
        <v>169</v>
      </c>
      <c r="O231" s="3"/>
      <c r="P231" s="4"/>
      <c r="Q231" s="4"/>
      <c r="R231" s="4"/>
      <c r="S231" s="4"/>
      <c r="T231" s="4"/>
      <c r="V231" s="6"/>
      <c r="W231" s="6"/>
      <c r="X231" s="6"/>
      <c r="Y231" s="6" t="s">
        <v>185</v>
      </c>
      <c r="Z231" s="101" t="e">
        <f>VLOOKUP(A231,[2]!DailyRoster,25,FALSE)</f>
        <v>#N/A</v>
      </c>
      <c r="AA231" s="9"/>
      <c r="AB231" s="9"/>
      <c r="AC231" s="9"/>
      <c r="AD231" s="9"/>
      <c r="AE231" s="9"/>
      <c r="AG231" s="6"/>
    </row>
    <row r="232" spans="1:33" x14ac:dyDescent="0.3">
      <c r="A232" s="12">
        <v>43788</v>
      </c>
      <c r="B232" s="91" t="s">
        <v>2</v>
      </c>
      <c r="C232" s="3"/>
      <c r="D232" s="3"/>
      <c r="E232" s="3"/>
      <c r="F232" s="4"/>
      <c r="G232" s="4"/>
      <c r="H232" s="3"/>
      <c r="I232" s="4"/>
      <c r="J232" s="4"/>
      <c r="K232" s="4"/>
      <c r="L232" s="4"/>
      <c r="M232" s="3"/>
      <c r="N232" s="4" t="s">
        <v>169</v>
      </c>
      <c r="O232" s="3"/>
      <c r="P232" s="4"/>
      <c r="Q232" s="4"/>
      <c r="R232" s="4"/>
      <c r="S232" s="4"/>
      <c r="T232" s="4"/>
      <c r="V232" s="6"/>
      <c r="W232" s="6"/>
      <c r="X232" s="6"/>
      <c r="Y232" s="6"/>
      <c r="Z232" s="101" t="e">
        <f>VLOOKUP(A232,[2]!DailyRoster,25,FALSE)</f>
        <v>#N/A</v>
      </c>
      <c r="AA232" s="9"/>
      <c r="AB232" s="9"/>
      <c r="AC232" s="9"/>
      <c r="AD232" s="9"/>
      <c r="AE232" s="9"/>
      <c r="AG232" s="6"/>
    </row>
    <row r="233" spans="1:33" x14ac:dyDescent="0.3">
      <c r="A233" s="12">
        <v>43789</v>
      </c>
      <c r="B233" s="91" t="s">
        <v>3</v>
      </c>
      <c r="C233" s="3"/>
      <c r="D233" s="3"/>
      <c r="E233" s="3"/>
      <c r="F233" s="4"/>
      <c r="G233" s="4"/>
      <c r="H233" s="3"/>
      <c r="I233" s="4"/>
      <c r="J233" s="4"/>
      <c r="K233" s="4"/>
      <c r="L233" s="4"/>
      <c r="M233" s="3"/>
      <c r="N233" s="4" t="s">
        <v>169</v>
      </c>
      <c r="O233" s="3"/>
      <c r="P233" s="4"/>
      <c r="Q233" s="4"/>
      <c r="R233" s="4"/>
      <c r="S233" s="4"/>
      <c r="T233" s="4"/>
      <c r="V233" s="6"/>
      <c r="W233" s="6"/>
      <c r="X233" s="6"/>
      <c r="Y233" s="6"/>
      <c r="Z233" s="101" t="e">
        <f>VLOOKUP(A233,[2]!DailyRoster,25,FALSE)</f>
        <v>#N/A</v>
      </c>
      <c r="AA233" s="9"/>
      <c r="AB233" s="9"/>
      <c r="AC233" s="9"/>
      <c r="AD233" s="9"/>
      <c r="AE233" s="9"/>
      <c r="AG233" s="6"/>
    </row>
    <row r="234" spans="1:33" x14ac:dyDescent="0.3">
      <c r="A234" s="12">
        <v>43790</v>
      </c>
      <c r="B234" s="91" t="s">
        <v>4</v>
      </c>
      <c r="C234" s="3"/>
      <c r="D234" s="3"/>
      <c r="E234" s="3"/>
      <c r="F234" s="4"/>
      <c r="G234" s="4"/>
      <c r="H234" s="3"/>
      <c r="I234" s="4"/>
      <c r="J234" s="4"/>
      <c r="K234" s="4"/>
      <c r="L234" s="4"/>
      <c r="M234" s="3"/>
      <c r="N234" s="4" t="s">
        <v>169</v>
      </c>
      <c r="O234" s="3"/>
      <c r="P234" s="4"/>
      <c r="Q234" s="4"/>
      <c r="R234" s="4"/>
      <c r="S234" s="4"/>
      <c r="T234" s="4"/>
      <c r="V234" s="6"/>
      <c r="W234" s="6"/>
      <c r="X234" s="6"/>
      <c r="Y234" s="6"/>
      <c r="Z234" s="101" t="e">
        <f>VLOOKUP(A234,[2]!DailyRoster,25,FALSE)</f>
        <v>#N/A</v>
      </c>
      <c r="AA234" s="9"/>
      <c r="AB234" s="9"/>
      <c r="AC234" s="9"/>
      <c r="AD234" s="9"/>
      <c r="AE234" s="9"/>
      <c r="AG234" s="6"/>
    </row>
    <row r="235" spans="1:33" x14ac:dyDescent="0.3">
      <c r="A235" s="12">
        <v>43791</v>
      </c>
      <c r="B235" s="91" t="s">
        <v>5</v>
      </c>
      <c r="C235" s="3"/>
      <c r="D235" s="3"/>
      <c r="E235" s="3"/>
      <c r="F235" s="4"/>
      <c r="G235" s="4"/>
      <c r="H235" s="3"/>
      <c r="I235" s="4"/>
      <c r="J235" s="4"/>
      <c r="K235" s="4"/>
      <c r="L235" s="4"/>
      <c r="M235" s="3"/>
      <c r="N235" s="4" t="s">
        <v>169</v>
      </c>
      <c r="O235" s="3"/>
      <c r="P235" s="4"/>
      <c r="Q235" s="4"/>
      <c r="R235" s="4"/>
      <c r="S235" s="4"/>
      <c r="T235" s="4"/>
      <c r="V235" s="6"/>
      <c r="W235" s="6"/>
      <c r="X235" s="6"/>
      <c r="Y235" s="6"/>
      <c r="Z235" s="101" t="e">
        <f>VLOOKUP(A235,[2]!DailyRoster,25,FALSE)</f>
        <v>#N/A</v>
      </c>
      <c r="AA235" s="9"/>
      <c r="AB235" s="9"/>
      <c r="AC235" s="9"/>
      <c r="AD235" s="9"/>
      <c r="AE235" s="9"/>
      <c r="AG235" s="6"/>
    </row>
    <row r="236" spans="1:33" x14ac:dyDescent="0.3">
      <c r="A236" s="12">
        <v>43794</v>
      </c>
      <c r="B236" s="91" t="s">
        <v>6</v>
      </c>
      <c r="C236" s="3"/>
      <c r="D236" s="3"/>
      <c r="E236" s="3"/>
      <c r="F236" s="4"/>
      <c r="G236" s="4"/>
      <c r="H236" s="3"/>
      <c r="I236" s="4"/>
      <c r="J236" s="4"/>
      <c r="K236" s="4"/>
      <c r="L236" s="4"/>
      <c r="M236" s="3"/>
      <c r="N236" s="4"/>
      <c r="O236" s="3"/>
      <c r="P236" s="4"/>
      <c r="Q236" s="4"/>
      <c r="R236" s="4"/>
      <c r="S236" s="4"/>
      <c r="T236" s="4"/>
      <c r="V236" s="6"/>
      <c r="W236" s="6"/>
      <c r="X236" s="6"/>
      <c r="Y236" s="6"/>
      <c r="Z236" s="101" t="e">
        <f>VLOOKUP(A236,[2]!DailyRoster,25,FALSE)</f>
        <v>#N/A</v>
      </c>
      <c r="AA236" s="9"/>
      <c r="AB236" s="9"/>
      <c r="AC236" s="9"/>
      <c r="AD236" s="9"/>
      <c r="AE236" s="9"/>
      <c r="AG236" s="6"/>
    </row>
    <row r="237" spans="1:33" x14ac:dyDescent="0.3">
      <c r="A237" s="12">
        <v>43795</v>
      </c>
      <c r="B237" s="91" t="s">
        <v>2</v>
      </c>
      <c r="C237" s="3"/>
      <c r="D237" s="3"/>
      <c r="E237" s="3"/>
      <c r="F237" s="4"/>
      <c r="G237" s="4"/>
      <c r="H237" s="3"/>
      <c r="I237" s="4"/>
      <c r="J237" s="4"/>
      <c r="K237" s="4"/>
      <c r="L237" s="4"/>
      <c r="M237" s="3"/>
      <c r="N237" s="4"/>
      <c r="O237" s="3"/>
      <c r="P237" s="4"/>
      <c r="Q237" s="4"/>
      <c r="R237" s="4"/>
      <c r="S237" s="4"/>
      <c r="T237" s="4"/>
      <c r="V237" s="6"/>
      <c r="W237" s="6"/>
      <c r="X237" s="6"/>
      <c r="Y237" s="6"/>
      <c r="Z237" s="101" t="e">
        <f>VLOOKUP(A237,[2]!DailyRoster,25,FALSE)</f>
        <v>#N/A</v>
      </c>
      <c r="AA237" s="9"/>
      <c r="AB237" s="9"/>
      <c r="AC237" s="9"/>
      <c r="AD237" s="9"/>
      <c r="AE237" s="9"/>
      <c r="AG237" s="6"/>
    </row>
    <row r="238" spans="1:33" x14ac:dyDescent="0.3">
      <c r="A238" s="12">
        <v>43796</v>
      </c>
      <c r="B238" s="91" t="s">
        <v>3</v>
      </c>
      <c r="C238" s="3"/>
      <c r="D238" s="3"/>
      <c r="E238" s="3"/>
      <c r="F238" s="4"/>
      <c r="G238" s="4"/>
      <c r="H238" s="3"/>
      <c r="I238" s="4"/>
      <c r="J238" s="4"/>
      <c r="K238" s="4"/>
      <c r="L238" s="4"/>
      <c r="M238" s="3"/>
      <c r="N238" s="4"/>
      <c r="O238" s="3"/>
      <c r="P238" s="4"/>
      <c r="Q238" s="4"/>
      <c r="R238" s="4"/>
      <c r="S238" s="4"/>
      <c r="T238" s="4"/>
      <c r="V238" s="6"/>
      <c r="W238" s="6"/>
      <c r="X238" s="6"/>
      <c r="Y238" s="6"/>
      <c r="Z238" s="101" t="e">
        <f>VLOOKUP(A238,[2]!DailyRoster,25,FALSE)</f>
        <v>#N/A</v>
      </c>
      <c r="AA238" s="9"/>
      <c r="AB238" s="9"/>
      <c r="AC238" s="9"/>
      <c r="AD238" s="9"/>
      <c r="AE238" s="9"/>
      <c r="AG238" s="6"/>
    </row>
    <row r="239" spans="1:33" x14ac:dyDescent="0.3">
      <c r="A239" s="12">
        <v>43797</v>
      </c>
      <c r="B239" s="91" t="s">
        <v>4</v>
      </c>
      <c r="C239" s="3"/>
      <c r="D239" s="3"/>
      <c r="E239" s="3"/>
      <c r="F239" s="4"/>
      <c r="G239" s="4"/>
      <c r="H239" s="3"/>
      <c r="I239" s="4"/>
      <c r="J239" s="4"/>
      <c r="K239" s="4"/>
      <c r="L239" s="4"/>
      <c r="M239" s="3"/>
      <c r="N239" s="4"/>
      <c r="O239" s="3"/>
      <c r="P239" s="4"/>
      <c r="Q239" s="4"/>
      <c r="R239" s="4"/>
      <c r="S239" s="4"/>
      <c r="T239" s="4"/>
      <c r="V239" s="6"/>
      <c r="W239" s="6"/>
      <c r="X239" s="6"/>
      <c r="Y239" s="6"/>
      <c r="Z239" s="101" t="e">
        <f>VLOOKUP(A239,[2]!DailyRoster,25,FALSE)</f>
        <v>#N/A</v>
      </c>
      <c r="AA239" s="9"/>
      <c r="AB239" s="9"/>
      <c r="AC239" s="9"/>
      <c r="AD239" s="9"/>
      <c r="AE239" s="9"/>
      <c r="AG239" s="6"/>
    </row>
    <row r="240" spans="1:33" x14ac:dyDescent="0.3">
      <c r="A240" s="12">
        <v>43798</v>
      </c>
      <c r="B240" s="91" t="s">
        <v>5</v>
      </c>
      <c r="C240" s="3"/>
      <c r="D240" s="3"/>
      <c r="E240" s="3"/>
      <c r="F240" s="4"/>
      <c r="G240" s="4"/>
      <c r="H240" s="3"/>
      <c r="I240" s="4"/>
      <c r="J240" s="4"/>
      <c r="K240" s="4"/>
      <c r="L240" s="4"/>
      <c r="M240" s="3"/>
      <c r="N240" s="4"/>
      <c r="O240" s="3"/>
      <c r="P240" s="4"/>
      <c r="Q240" s="4"/>
      <c r="R240" s="4"/>
      <c r="S240" s="4"/>
      <c r="T240" s="4"/>
      <c r="V240" s="6"/>
      <c r="W240" s="6"/>
      <c r="X240" s="6"/>
      <c r="Y240" s="6"/>
      <c r="Z240" s="101" t="e">
        <f>VLOOKUP(A240,[2]!DailyRoster,25,FALSE)</f>
        <v>#N/A</v>
      </c>
      <c r="AA240" s="9"/>
      <c r="AB240" s="9"/>
      <c r="AC240" s="9"/>
      <c r="AD240" s="9"/>
      <c r="AE240" s="9"/>
      <c r="AG240" s="6"/>
    </row>
    <row r="241" spans="1:33" x14ac:dyDescent="0.3">
      <c r="A241" s="12">
        <v>43801</v>
      </c>
      <c r="B241" s="91" t="s">
        <v>6</v>
      </c>
      <c r="C241" s="3"/>
      <c r="D241" s="3"/>
      <c r="E241" s="3"/>
      <c r="F241" s="4"/>
      <c r="G241" s="4"/>
      <c r="H241" s="3"/>
      <c r="I241" s="4"/>
      <c r="J241" s="4"/>
      <c r="K241" s="4"/>
      <c r="L241" s="4"/>
      <c r="M241" s="3"/>
      <c r="N241" s="4" t="s">
        <v>172</v>
      </c>
      <c r="O241" s="3" t="s">
        <v>176</v>
      </c>
      <c r="P241" s="4"/>
      <c r="Q241" s="4"/>
      <c r="R241" s="4"/>
      <c r="S241" s="4"/>
      <c r="T241" s="4"/>
      <c r="V241" s="6"/>
      <c r="W241" s="6"/>
      <c r="X241" s="6"/>
      <c r="Y241" s="6"/>
      <c r="Z241" s="101" t="e">
        <f>VLOOKUP(A241,[2]!DailyRoster,25,FALSE)</f>
        <v>#N/A</v>
      </c>
      <c r="AA241" s="9"/>
      <c r="AB241" s="9"/>
      <c r="AC241" s="9"/>
      <c r="AD241" s="9"/>
      <c r="AE241" s="9"/>
      <c r="AG241" s="6"/>
    </row>
    <row r="242" spans="1:33" x14ac:dyDescent="0.3">
      <c r="A242" s="12">
        <v>43802</v>
      </c>
      <c r="B242" s="91" t="s">
        <v>2</v>
      </c>
      <c r="C242" s="3"/>
      <c r="D242" s="3"/>
      <c r="E242" s="3"/>
      <c r="F242" s="4"/>
      <c r="G242" s="4"/>
      <c r="H242" s="3"/>
      <c r="I242" s="4"/>
      <c r="J242" s="4"/>
      <c r="K242" s="4"/>
      <c r="L242" s="4"/>
      <c r="M242" s="3"/>
      <c r="N242" s="4" t="s">
        <v>172</v>
      </c>
      <c r="O242" s="3" t="s">
        <v>176</v>
      </c>
      <c r="P242" s="4"/>
      <c r="Q242" s="4"/>
      <c r="R242" s="4"/>
      <c r="S242" s="4"/>
      <c r="T242" s="4"/>
      <c r="V242" s="6"/>
      <c r="W242" s="6"/>
      <c r="X242" s="6"/>
      <c r="Y242" s="6"/>
      <c r="Z242" s="101" t="e">
        <f>VLOOKUP(A242,[2]!DailyRoster,25,FALSE)</f>
        <v>#N/A</v>
      </c>
      <c r="AA242" s="9"/>
      <c r="AB242" s="9"/>
      <c r="AC242" s="9"/>
      <c r="AD242" s="9"/>
      <c r="AE242" s="9"/>
      <c r="AG242" s="6"/>
    </row>
    <row r="243" spans="1:33" x14ac:dyDescent="0.3">
      <c r="A243" s="12">
        <v>43803</v>
      </c>
      <c r="B243" s="91" t="s">
        <v>3</v>
      </c>
      <c r="C243" s="3"/>
      <c r="D243" s="3"/>
      <c r="E243" s="3"/>
      <c r="F243" s="4"/>
      <c r="G243" s="4"/>
      <c r="H243" s="3"/>
      <c r="I243" s="4"/>
      <c r="J243" s="4"/>
      <c r="K243" s="4"/>
      <c r="L243" s="4"/>
      <c r="M243" s="3"/>
      <c r="N243" s="4" t="s">
        <v>172</v>
      </c>
      <c r="O243" s="3" t="s">
        <v>176</v>
      </c>
      <c r="P243" s="4"/>
      <c r="Q243" s="4"/>
      <c r="R243" s="4"/>
      <c r="S243" s="4"/>
      <c r="T243" s="4"/>
      <c r="V243" s="6"/>
      <c r="W243" s="6"/>
      <c r="X243" s="6"/>
      <c r="Y243" s="6"/>
      <c r="Z243" s="101" t="e">
        <f>VLOOKUP(A243,[2]!DailyRoster,25,FALSE)</f>
        <v>#N/A</v>
      </c>
      <c r="AA243" s="9"/>
      <c r="AB243" s="9"/>
      <c r="AC243" s="9"/>
      <c r="AD243" s="9"/>
      <c r="AE243" s="9"/>
      <c r="AG243" s="6"/>
    </row>
    <row r="244" spans="1:33" x14ac:dyDescent="0.3">
      <c r="A244" s="12">
        <v>43804</v>
      </c>
      <c r="B244" s="91" t="s">
        <v>4</v>
      </c>
      <c r="C244" s="3"/>
      <c r="D244" s="3"/>
      <c r="E244" s="3"/>
      <c r="F244" s="4"/>
      <c r="G244" s="4"/>
      <c r="H244" s="3"/>
      <c r="I244" s="4"/>
      <c r="J244" s="4"/>
      <c r="K244" s="4"/>
      <c r="L244" s="4"/>
      <c r="M244" s="3"/>
      <c r="N244" s="4" t="s">
        <v>172</v>
      </c>
      <c r="O244" s="3" t="s">
        <v>176</v>
      </c>
      <c r="P244" s="4"/>
      <c r="Q244" s="4"/>
      <c r="R244" s="4"/>
      <c r="S244" s="4"/>
      <c r="T244" s="4"/>
      <c r="V244" s="6"/>
      <c r="W244" s="6"/>
      <c r="X244" s="6"/>
      <c r="Y244" s="6"/>
      <c r="Z244" s="101" t="e">
        <f>VLOOKUP(A244,[2]!DailyRoster,25,FALSE)</f>
        <v>#N/A</v>
      </c>
      <c r="AA244" s="9"/>
      <c r="AB244" s="9"/>
      <c r="AC244" s="9"/>
      <c r="AD244" s="9"/>
      <c r="AE244" s="9"/>
      <c r="AG244" s="6"/>
    </row>
    <row r="245" spans="1:33" x14ac:dyDescent="0.3">
      <c r="A245" s="12">
        <v>43805</v>
      </c>
      <c r="B245" s="91" t="s">
        <v>5</v>
      </c>
      <c r="C245" s="3"/>
      <c r="D245" s="3"/>
      <c r="E245" s="3"/>
      <c r="F245" s="4"/>
      <c r="G245" s="4"/>
      <c r="H245" s="3"/>
      <c r="I245" s="4"/>
      <c r="J245" s="4"/>
      <c r="K245" s="4"/>
      <c r="L245" s="4"/>
      <c r="M245" s="3"/>
      <c r="N245" s="4" t="s">
        <v>172</v>
      </c>
      <c r="O245" s="3" t="s">
        <v>176</v>
      </c>
      <c r="P245" s="4"/>
      <c r="Q245" s="4"/>
      <c r="R245" s="4"/>
      <c r="S245" s="4"/>
      <c r="T245" s="4"/>
      <c r="V245" s="6"/>
      <c r="W245" s="6"/>
      <c r="X245" s="6"/>
      <c r="Y245" s="6"/>
      <c r="Z245" s="101" t="e">
        <f>VLOOKUP(A245,[2]!DailyRoster,25,FALSE)</f>
        <v>#N/A</v>
      </c>
      <c r="AA245" s="9"/>
      <c r="AB245" s="9"/>
      <c r="AC245" s="9"/>
      <c r="AD245" s="9"/>
      <c r="AE245" s="9"/>
      <c r="AG245" s="6"/>
    </row>
    <row r="246" spans="1:33" x14ac:dyDescent="0.3">
      <c r="A246" s="12">
        <v>43808</v>
      </c>
      <c r="B246" s="91" t="s">
        <v>6</v>
      </c>
      <c r="C246" s="3"/>
      <c r="D246" s="3"/>
      <c r="E246" s="3"/>
      <c r="F246" s="4"/>
      <c r="G246" s="4"/>
      <c r="H246" s="3"/>
      <c r="I246" s="4"/>
      <c r="J246" s="4"/>
      <c r="K246" s="4"/>
      <c r="L246" s="4"/>
      <c r="M246" s="3"/>
      <c r="N246" s="4" t="s">
        <v>175</v>
      </c>
      <c r="O246" s="3"/>
      <c r="P246" s="4"/>
      <c r="Q246" s="4"/>
      <c r="R246" s="4"/>
      <c r="S246" s="4"/>
      <c r="T246" s="4"/>
      <c r="V246" s="6"/>
      <c r="W246" s="6"/>
      <c r="X246" s="6"/>
      <c r="Y246" s="6"/>
      <c r="Z246" s="101" t="e">
        <f>VLOOKUP(A246,[2]!DailyRoster,25,FALSE)</f>
        <v>#N/A</v>
      </c>
      <c r="AA246" s="9"/>
      <c r="AB246" s="9"/>
      <c r="AC246" s="9"/>
      <c r="AD246" s="9"/>
      <c r="AE246" s="9"/>
      <c r="AG246" s="6"/>
    </row>
    <row r="247" spans="1:33" x14ac:dyDescent="0.3">
      <c r="A247" s="12">
        <v>43809</v>
      </c>
      <c r="B247" s="91" t="s">
        <v>2</v>
      </c>
      <c r="C247" s="3"/>
      <c r="D247" s="3"/>
      <c r="E247" s="3"/>
      <c r="F247" s="4"/>
      <c r="G247" s="4"/>
      <c r="H247" s="3"/>
      <c r="I247" s="4"/>
      <c r="J247" s="4"/>
      <c r="K247" s="4"/>
      <c r="L247" s="4"/>
      <c r="M247" s="3"/>
      <c r="N247" s="4" t="s">
        <v>175</v>
      </c>
      <c r="O247" s="3"/>
      <c r="P247" s="4"/>
      <c r="Q247" s="4"/>
      <c r="R247" s="4"/>
      <c r="S247" s="4"/>
      <c r="T247" s="4"/>
      <c r="V247" s="6"/>
      <c r="W247" s="6"/>
      <c r="X247" s="6"/>
      <c r="Y247" s="6"/>
      <c r="Z247" s="101" t="e">
        <f>VLOOKUP(A247,[2]!DailyRoster,25,FALSE)</f>
        <v>#N/A</v>
      </c>
      <c r="AA247" s="9"/>
      <c r="AB247" s="9"/>
      <c r="AC247" s="9"/>
      <c r="AD247" s="9"/>
      <c r="AE247" s="9"/>
      <c r="AG247" s="6"/>
    </row>
    <row r="248" spans="1:33" x14ac:dyDescent="0.3">
      <c r="A248" s="12">
        <v>43810</v>
      </c>
      <c r="B248" s="91" t="s">
        <v>3</v>
      </c>
      <c r="C248" s="3"/>
      <c r="D248" s="3"/>
      <c r="E248" s="3"/>
      <c r="F248" s="4"/>
      <c r="G248" s="4"/>
      <c r="H248" s="3"/>
      <c r="I248" s="4"/>
      <c r="J248" s="4"/>
      <c r="K248" s="4"/>
      <c r="L248" s="4"/>
      <c r="M248" s="3"/>
      <c r="N248" s="4" t="s">
        <v>175</v>
      </c>
      <c r="O248" s="3"/>
      <c r="P248" s="4"/>
      <c r="Q248" s="4"/>
      <c r="R248" s="4"/>
      <c r="S248" s="4"/>
      <c r="T248" s="4"/>
      <c r="V248" s="6"/>
      <c r="W248" s="6"/>
      <c r="X248" s="6"/>
      <c r="Y248" s="6"/>
      <c r="Z248" s="101"/>
      <c r="AA248" s="9"/>
      <c r="AB248" s="9"/>
      <c r="AC248" s="9"/>
      <c r="AD248" s="9"/>
      <c r="AE248" s="9"/>
      <c r="AG248" s="6"/>
    </row>
    <row r="249" spans="1:33" x14ac:dyDescent="0.3">
      <c r="A249" s="12">
        <v>43811</v>
      </c>
      <c r="B249" s="91" t="s">
        <v>4</v>
      </c>
      <c r="C249" s="3"/>
      <c r="D249" s="3"/>
      <c r="E249" s="3"/>
      <c r="F249" s="4"/>
      <c r="G249" s="4"/>
      <c r="H249" s="3"/>
      <c r="I249" s="4"/>
      <c r="J249" s="4"/>
      <c r="K249" s="4"/>
      <c r="L249" s="4"/>
      <c r="M249" s="3"/>
      <c r="N249" s="4" t="s">
        <v>175</v>
      </c>
      <c r="O249" s="3"/>
      <c r="P249" s="4"/>
      <c r="Q249" s="4"/>
      <c r="R249" s="4"/>
      <c r="S249" s="4"/>
      <c r="T249" s="4"/>
      <c r="V249" s="6"/>
      <c r="W249" s="6"/>
      <c r="X249" s="6"/>
      <c r="Y249" s="6"/>
      <c r="Z249" s="101"/>
      <c r="AA249" s="9"/>
      <c r="AB249" s="9"/>
      <c r="AC249" s="9"/>
      <c r="AD249" s="9"/>
      <c r="AE249" s="9"/>
      <c r="AG249" s="6"/>
    </row>
    <row r="250" spans="1:33" x14ac:dyDescent="0.3">
      <c r="A250" s="12">
        <v>43812</v>
      </c>
      <c r="B250" s="91" t="s">
        <v>5</v>
      </c>
      <c r="C250" s="3"/>
      <c r="D250" s="3"/>
      <c r="E250" s="3"/>
      <c r="F250" s="4"/>
      <c r="G250" s="4"/>
      <c r="H250" s="3"/>
      <c r="I250" s="4"/>
      <c r="J250" s="4"/>
      <c r="K250" s="4"/>
      <c r="L250" s="4"/>
      <c r="M250" s="3"/>
      <c r="N250" s="4" t="s">
        <v>175</v>
      </c>
      <c r="O250" s="3"/>
      <c r="P250" s="4"/>
      <c r="Q250" s="4"/>
      <c r="R250" s="4"/>
      <c r="S250" s="4"/>
      <c r="T250" s="4"/>
      <c r="V250" s="6"/>
      <c r="W250" s="6"/>
      <c r="X250" s="6"/>
      <c r="Y250" s="6"/>
      <c r="Z250" s="101"/>
      <c r="AA250" s="9"/>
      <c r="AB250" s="9"/>
      <c r="AC250" s="9"/>
      <c r="AD250" s="9"/>
      <c r="AE250" s="9"/>
      <c r="AG250" s="6"/>
    </row>
    <row r="251" spans="1:33" x14ac:dyDescent="0.3">
      <c r="A251" s="12">
        <v>43815</v>
      </c>
      <c r="B251" s="91" t="s">
        <v>6</v>
      </c>
      <c r="C251" s="3"/>
      <c r="D251" s="3"/>
      <c r="E251" s="3"/>
      <c r="F251" s="4"/>
      <c r="G251" s="4"/>
      <c r="H251" s="3"/>
      <c r="I251" s="4"/>
      <c r="J251" s="4"/>
      <c r="K251" s="4"/>
      <c r="L251" s="4"/>
      <c r="M251" s="3"/>
      <c r="N251" s="4"/>
      <c r="O251" s="3"/>
      <c r="P251" s="4"/>
      <c r="Q251" s="4"/>
      <c r="R251" s="4"/>
      <c r="S251" s="4"/>
      <c r="T251" s="4"/>
      <c r="V251" s="6"/>
      <c r="W251" s="6"/>
      <c r="X251" s="6"/>
      <c r="Y251" s="6"/>
      <c r="Z251" s="101"/>
      <c r="AA251" s="9"/>
      <c r="AB251" s="9"/>
      <c r="AC251" s="9"/>
      <c r="AD251" s="9"/>
      <c r="AE251" s="9"/>
      <c r="AG251" s="6"/>
    </row>
    <row r="252" spans="1:33" x14ac:dyDescent="0.3">
      <c r="A252" s="12">
        <v>43816</v>
      </c>
      <c r="B252" s="91" t="s">
        <v>2</v>
      </c>
      <c r="C252" s="3"/>
      <c r="D252" s="3"/>
      <c r="E252" s="3"/>
      <c r="F252" s="4"/>
      <c r="G252" s="4"/>
      <c r="H252" s="3"/>
      <c r="I252" s="4"/>
      <c r="J252" s="4"/>
      <c r="K252" s="4"/>
      <c r="L252" s="4"/>
      <c r="M252" s="3"/>
      <c r="N252" s="3"/>
      <c r="O252" s="3"/>
      <c r="P252" s="3"/>
      <c r="Q252" s="4"/>
      <c r="R252" s="4"/>
      <c r="S252" s="4"/>
      <c r="T252" s="4"/>
      <c r="V252" s="6"/>
      <c r="W252" s="6"/>
      <c r="X252" s="6"/>
      <c r="Y252" s="6"/>
      <c r="Z252" s="101"/>
      <c r="AA252" s="9"/>
      <c r="AB252" s="9"/>
      <c r="AC252" s="9"/>
      <c r="AD252" s="9"/>
      <c r="AE252" s="9"/>
      <c r="AG252" s="6"/>
    </row>
    <row r="253" spans="1:33" x14ac:dyDescent="0.3">
      <c r="A253" s="12">
        <v>43817</v>
      </c>
      <c r="B253" s="91" t="s">
        <v>3</v>
      </c>
      <c r="C253" s="3"/>
      <c r="D253" s="3"/>
      <c r="E253" s="3"/>
      <c r="F253" s="4"/>
      <c r="G253" s="4"/>
      <c r="H253" s="3"/>
      <c r="I253" s="4"/>
      <c r="J253" s="4"/>
      <c r="K253" s="4"/>
      <c r="L253" s="4"/>
      <c r="M253" s="3"/>
      <c r="N253" s="3"/>
      <c r="O253" s="3"/>
      <c r="P253" s="3"/>
      <c r="Q253" s="4"/>
      <c r="R253" s="4"/>
      <c r="S253" s="4"/>
      <c r="T253" s="4"/>
      <c r="V253" s="6"/>
      <c r="W253" s="6"/>
      <c r="X253" s="6"/>
      <c r="Y253" s="6"/>
      <c r="Z253" s="101"/>
      <c r="AA253" s="9"/>
      <c r="AB253" s="9"/>
      <c r="AC253" s="9"/>
      <c r="AD253" s="9"/>
      <c r="AE253" s="9"/>
      <c r="AG253" s="6"/>
    </row>
    <row r="254" spans="1:33" x14ac:dyDescent="0.3">
      <c r="A254" s="12">
        <v>43818</v>
      </c>
      <c r="B254" s="91" t="s">
        <v>4</v>
      </c>
      <c r="C254" s="3"/>
      <c r="D254" s="3"/>
      <c r="E254" s="3"/>
      <c r="F254" s="4"/>
      <c r="G254" s="4"/>
      <c r="H254" s="3"/>
      <c r="I254" s="4"/>
      <c r="J254" s="4"/>
      <c r="K254" s="4"/>
      <c r="L254" s="4"/>
      <c r="M254" s="3"/>
      <c r="N254" s="3"/>
      <c r="O254" s="3"/>
      <c r="P254" s="3"/>
      <c r="Q254" s="4"/>
      <c r="R254" s="4"/>
      <c r="S254" s="4"/>
      <c r="T254" s="4"/>
      <c r="V254" s="6"/>
      <c r="W254" s="6"/>
      <c r="X254" s="6"/>
      <c r="Y254" s="6"/>
      <c r="Z254" s="101"/>
      <c r="AA254" s="9"/>
      <c r="AB254" s="9"/>
      <c r="AC254" s="9"/>
      <c r="AD254" s="9"/>
      <c r="AE254" s="9"/>
      <c r="AG254" s="6"/>
    </row>
    <row r="255" spans="1:33" x14ac:dyDescent="0.3">
      <c r="A255" s="12">
        <v>43819</v>
      </c>
      <c r="B255" s="91" t="s">
        <v>5</v>
      </c>
      <c r="C255" s="3"/>
      <c r="D255" s="3"/>
      <c r="E255" s="3"/>
      <c r="F255" s="4"/>
      <c r="G255" s="4"/>
      <c r="H255" s="3"/>
      <c r="I255" s="4"/>
      <c r="J255" s="4"/>
      <c r="K255" s="4"/>
      <c r="L255" s="4"/>
      <c r="M255" s="3"/>
      <c r="N255" s="3"/>
      <c r="O255" s="3"/>
      <c r="P255" s="3"/>
      <c r="Q255" s="4"/>
      <c r="R255" s="4"/>
      <c r="S255" s="4"/>
      <c r="T255" s="4"/>
      <c r="V255" s="6"/>
      <c r="W255" s="6"/>
      <c r="X255" s="6"/>
      <c r="Y255" s="6"/>
      <c r="Z255" s="101"/>
      <c r="AA255" s="9"/>
      <c r="AB255" s="9"/>
      <c r="AC255" s="9"/>
      <c r="AD255" s="9"/>
      <c r="AE255" s="9"/>
      <c r="AG255" s="6"/>
    </row>
    <row r="256" spans="1:33" x14ac:dyDescent="0.3">
      <c r="A256" s="12">
        <v>43822</v>
      </c>
      <c r="B256" s="91" t="s">
        <v>6</v>
      </c>
      <c r="C256" s="3"/>
      <c r="D256" s="3"/>
      <c r="E256" s="3"/>
      <c r="F256" s="4"/>
      <c r="G256" s="4"/>
      <c r="H256" s="3"/>
      <c r="I256" s="4"/>
      <c r="J256" s="4"/>
      <c r="K256" s="4"/>
      <c r="L256" s="4"/>
      <c r="M256" s="3"/>
      <c r="N256" s="3"/>
      <c r="O256" s="3"/>
      <c r="P256" s="4"/>
      <c r="Q256" s="4"/>
      <c r="R256" s="4"/>
      <c r="S256" s="4"/>
      <c r="T256" s="4"/>
      <c r="V256" s="6"/>
      <c r="W256" s="6"/>
      <c r="X256" s="6"/>
      <c r="Y256" s="6"/>
      <c r="Z256" s="101"/>
      <c r="AA256" s="9"/>
      <c r="AB256" s="9"/>
      <c r="AC256" s="9"/>
      <c r="AD256" s="9"/>
      <c r="AE256" s="9"/>
      <c r="AG256" s="6"/>
    </row>
    <row r="257" spans="1:33" x14ac:dyDescent="0.3">
      <c r="A257" s="12">
        <v>43823</v>
      </c>
      <c r="B257" s="91" t="s">
        <v>2</v>
      </c>
      <c r="C257" s="3"/>
      <c r="D257" s="3"/>
      <c r="E257" s="3"/>
      <c r="F257" s="4"/>
      <c r="G257" s="4"/>
      <c r="H257" s="3"/>
      <c r="I257" s="4"/>
      <c r="J257" s="4"/>
      <c r="K257" s="4"/>
      <c r="L257" s="4"/>
      <c r="M257" s="3"/>
      <c r="N257" s="3"/>
      <c r="O257" s="3"/>
      <c r="P257" s="4"/>
      <c r="Q257" s="4"/>
      <c r="R257" s="4"/>
      <c r="S257" s="4"/>
      <c r="T257" s="4"/>
      <c r="V257" s="6"/>
      <c r="W257" s="6"/>
      <c r="X257" s="6"/>
      <c r="Y257" s="6"/>
      <c r="Z257" s="101"/>
      <c r="AA257" s="9"/>
      <c r="AB257" s="9"/>
      <c r="AC257" s="9"/>
      <c r="AD257" s="9"/>
      <c r="AE257" s="9"/>
      <c r="AG257" s="6"/>
    </row>
    <row r="258" spans="1:33" x14ac:dyDescent="0.3">
      <c r="A258" s="12">
        <v>43824</v>
      </c>
      <c r="B258" s="91" t="s">
        <v>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V258" s="6"/>
      <c r="W258" s="6"/>
      <c r="X258" s="6"/>
      <c r="Y258" s="6"/>
      <c r="Z258" s="101"/>
      <c r="AA258" s="9"/>
      <c r="AB258" s="9"/>
      <c r="AC258" s="9"/>
      <c r="AD258" s="9"/>
      <c r="AE258" s="9"/>
      <c r="AG258" s="6"/>
    </row>
    <row r="259" spans="1:33" x14ac:dyDescent="0.3">
      <c r="A259" s="12">
        <v>43825</v>
      </c>
      <c r="B259" s="91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V259" s="6"/>
      <c r="W259" s="6"/>
      <c r="X259" s="6"/>
      <c r="Y259" s="6"/>
      <c r="Z259" s="101"/>
      <c r="AA259" s="9"/>
      <c r="AB259" s="9"/>
      <c r="AC259" s="9"/>
      <c r="AD259" s="9"/>
      <c r="AE259" s="9"/>
      <c r="AG259" s="6"/>
    </row>
    <row r="260" spans="1:33" x14ac:dyDescent="0.3">
      <c r="A260" s="12">
        <v>43826</v>
      </c>
      <c r="B260" s="91" t="s">
        <v>5</v>
      </c>
      <c r="C260" s="3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V260" s="6"/>
      <c r="W260" s="6"/>
      <c r="X260" s="6"/>
      <c r="Y260" s="6"/>
      <c r="Z260" s="101"/>
      <c r="AA260" s="9"/>
      <c r="AB260" s="9"/>
      <c r="AC260" s="9"/>
      <c r="AD260" s="9"/>
      <c r="AE260" s="9"/>
      <c r="AG260" s="6"/>
    </row>
    <row r="261" spans="1:33" x14ac:dyDescent="0.3">
      <c r="A261" s="12">
        <v>43829</v>
      </c>
      <c r="B261" s="91" t="s">
        <v>6</v>
      </c>
      <c r="C261" s="3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6"/>
      <c r="W261" s="6"/>
      <c r="X261" s="6"/>
      <c r="Y261" s="6"/>
      <c r="Z261" s="101"/>
      <c r="AA261" s="9"/>
      <c r="AB261" s="9"/>
      <c r="AC261" s="9"/>
      <c r="AD261" s="9"/>
      <c r="AE261" s="9"/>
      <c r="AG261" s="6"/>
    </row>
    <row r="262" spans="1:33" x14ac:dyDescent="0.3">
      <c r="A262" s="12">
        <v>43830</v>
      </c>
      <c r="B262" s="91" t="s">
        <v>2</v>
      </c>
      <c r="C262" s="3"/>
      <c r="D262" s="3"/>
      <c r="E262" s="3"/>
      <c r="F262" s="4"/>
      <c r="G262" s="4"/>
      <c r="H262" s="3"/>
      <c r="I262" s="4"/>
      <c r="J262" s="4"/>
      <c r="K262" s="4"/>
      <c r="L262" s="3"/>
      <c r="M262" s="3"/>
      <c r="N262" s="3"/>
      <c r="O262" s="3"/>
      <c r="P262" s="4"/>
      <c r="Q262" s="4"/>
      <c r="R262" s="4"/>
      <c r="S262" s="4"/>
      <c r="T262" s="4"/>
      <c r="V262" s="6"/>
      <c r="W262" s="6"/>
      <c r="X262" s="6"/>
      <c r="Y262" s="6"/>
      <c r="Z262" s="101"/>
      <c r="AA262" s="9"/>
      <c r="AB262" s="9"/>
      <c r="AC262" s="9"/>
      <c r="AD262" s="9"/>
      <c r="AE262" s="9"/>
      <c r="AG262" s="6"/>
    </row>
    <row r="265" spans="1:33" x14ac:dyDescent="0.3">
      <c r="B265" s="44" t="s">
        <v>20</v>
      </c>
    </row>
    <row r="266" spans="1:33" x14ac:dyDescent="0.3">
      <c r="B266" s="44" t="s">
        <v>21</v>
      </c>
    </row>
    <row r="267" spans="1:33" x14ac:dyDescent="0.3">
      <c r="B267" s="44" t="s">
        <v>22</v>
      </c>
    </row>
    <row r="268" spans="1:33" x14ac:dyDescent="0.3">
      <c r="B268" s="44" t="s">
        <v>23</v>
      </c>
    </row>
    <row r="269" spans="1:33" x14ac:dyDescent="0.3">
      <c r="B269" s="44" t="s">
        <v>24</v>
      </c>
    </row>
    <row r="270" spans="1:33" x14ac:dyDescent="0.3">
      <c r="B270" s="44" t="s">
        <v>25</v>
      </c>
    </row>
    <row r="271" spans="1:33" x14ac:dyDescent="0.3">
      <c r="B271" s="44" t="s">
        <v>50</v>
      </c>
    </row>
    <row r="272" spans="1:33" x14ac:dyDescent="0.3">
      <c r="B272" s="44" t="s">
        <v>46</v>
      </c>
    </row>
    <row r="273" spans="2:2" x14ac:dyDescent="0.3">
      <c r="B273" s="44" t="s">
        <v>47</v>
      </c>
    </row>
    <row r="274" spans="2:2" x14ac:dyDescent="0.3">
      <c r="B274" s="44" t="s">
        <v>48</v>
      </c>
    </row>
    <row r="275" spans="2:2" x14ac:dyDescent="0.3">
      <c r="B275" s="44" t="s">
        <v>49</v>
      </c>
    </row>
  </sheetData>
  <conditionalFormatting sqref="C1:K1">
    <cfRule type="containsText" dxfId="120" priority="60" operator="containsText" text="COVER">
      <formula>NOT(ISERROR(SEARCH("COVER",C1)))</formula>
    </cfRule>
  </conditionalFormatting>
  <conditionalFormatting sqref="A1:XFD1 C131:C132 A263:XFD1048576 M112:T115 F132:G132 AH132:XFD262 D138:D141 D143:D146 D148:D151 D153:D156 D158:D161 D163:D166 D168:D171 D173:D176 D178:D181 D183:D186 D188:D191 D193:D195 D198:D201 D203:D206 D208:D211 D213:D216 D218:D221 D224:D226 D228:D231 D233:D236 D238:D241 D243:D246 D248:D251 D253:D256 E132:E176 F144:K176 D196:T196 E177:K195 D260:F261 E262:F262 D258:Y259 E197:K222 D223:M223 B133:D136 N131:Y143 AG97:AG131 AA90:AB120 AF88:AF89 S88 M89:S111 F133:I143 I89:I115 AA161:AF262 AA45:AB87 AA121:AG125 Z3:Z262 B3:B132 A2:Z2 T88:T111 C11:D11 C16:D16 C26:D26 C31:D31 C36:D36 C41:D41 C46:D46 C56:D56 C66:D66 C76:D76 C86:D86 X106:Y115 N120:T130 B137:C262 G260:Y262 C3:Y6 E7:Y10 C21:T21 E11:U15 C51:T51 C81:T81 E82:T83 I85:I87 J85:L115 M85:T87 V85:W115 X85:Y85 E117:G131 J117:L130 H117:I132 M117:T119 E16:T20 U16:U130 Y91:Y105 X86:X105 V116:Y130 AD78:AF87 AD90:AF96 AD97:AG120 AC37:AC120 AD131:XFD131 AD132:AF160 AA126:AC160 AC2:XFD36 V11:Y84 A3:A262 E224:M225 L222:M222 N222:Y225 L144:Y221 E226:Y257 E85:H115 C61:D61 C71:D71 E22:T50 E52:T79 AD37:XFD60 AD61:AG77 AD126:AG130 AH61:XFD130 C91:D91 C96:D96 C101:D101 C106:D106 C111:D111 C116:T116 C121:D121 C126:D126">
    <cfRule type="containsText" dxfId="119" priority="61" operator="containsText" text="blank">
      <formula>NOT(ISERROR(SEARCH("blank",A1)))</formula>
    </cfRule>
    <cfRule type="containsText" dxfId="118" priority="62" operator="containsText" text="qq">
      <formula>NOT(ISERROR(SEARCH("qq",A1)))</formula>
    </cfRule>
    <cfRule type="containsText" dxfId="117" priority="63" operator="containsText" text="Public Holiday">
      <formula>NOT(ISERROR(SEARCH("Public Holiday",A1)))</formula>
    </cfRule>
  </conditionalFormatting>
  <conditionalFormatting sqref="D131:D132 D137 D142 D147 D152 D157 D162 D167 D172 D177 D182 D187 D192 D197 D202 D207 D212 D217 D222 D227 D232 D237 D242 D247 D252 D257 D262">
    <cfRule type="containsText" dxfId="116" priority="37" operator="containsText" text="blank">
      <formula>NOT(ISERROR(SEARCH("blank",D131)))</formula>
    </cfRule>
    <cfRule type="containsText" dxfId="115" priority="38" operator="containsText" text="qq">
      <formula>NOT(ISERROR(SEARCH("qq",D131)))</formula>
    </cfRule>
    <cfRule type="containsText" dxfId="114" priority="39" operator="containsText" text="Public Holiday">
      <formula>NOT(ISERROR(SEARCH("Public Holiday",D131)))</formula>
    </cfRule>
  </conditionalFormatting>
  <conditionalFormatting sqref="AG132:AG262">
    <cfRule type="containsText" dxfId="113" priority="25" operator="containsText" text="blank">
      <formula>NOT(ISERROR(SEARCH("blank",AG132)))</formula>
    </cfRule>
    <cfRule type="containsText" dxfId="112" priority="26" operator="containsText" text="qq">
      <formula>NOT(ISERROR(SEARCH("qq",AG132)))</formula>
    </cfRule>
    <cfRule type="containsText" dxfId="111" priority="27" operator="containsText" text="Public Holiday">
      <formula>NOT(ISERROR(SEARCH("Public Holiday",AG132)))</formula>
    </cfRule>
  </conditionalFormatting>
  <conditionalFormatting sqref="Y86:Y90">
    <cfRule type="containsText" dxfId="110" priority="19" operator="containsText" text="blank">
      <formula>NOT(ISERROR(SEARCH("blank",Y86)))</formula>
    </cfRule>
    <cfRule type="containsText" dxfId="109" priority="20" operator="containsText" text="qq">
      <formula>NOT(ISERROR(SEARCH("qq",Y86)))</formula>
    </cfRule>
    <cfRule type="containsText" dxfId="108" priority="21" operator="containsText" text="Public Holiday">
      <formula>NOT(ISERROR(SEARCH("Public Holiday",Y86)))</formula>
    </cfRule>
  </conditionalFormatting>
  <conditionalFormatting sqref="AG78:AG96">
    <cfRule type="containsText" dxfId="107" priority="16" operator="containsText" text="blank">
      <formula>NOT(ISERROR(SEARCH("blank",AG78)))</formula>
    </cfRule>
    <cfRule type="containsText" dxfId="106" priority="17" operator="containsText" text="qq">
      <formula>NOT(ISERROR(SEARCH("qq",AG78)))</formula>
    </cfRule>
    <cfRule type="containsText" dxfId="105" priority="18" operator="containsText" text="Public Holiday">
      <formula>NOT(ISERROR(SEARCH("Public Holiday",AG78)))</formula>
    </cfRule>
  </conditionalFormatting>
  <conditionalFormatting sqref="AA2:AB44">
    <cfRule type="containsText" dxfId="104" priority="13" operator="containsText" text="blank">
      <formula>NOT(ISERROR(SEARCH("blank",AA2)))</formula>
    </cfRule>
    <cfRule type="containsText" dxfId="103" priority="14" operator="containsText" text="qq">
      <formula>NOT(ISERROR(SEARCH("qq",AA2)))</formula>
    </cfRule>
    <cfRule type="containsText" dxfId="102" priority="15" operator="containsText" text="Public Holiday">
      <formula>NOT(ISERROR(SEARCH("Public Holiday",AA2)))</formula>
    </cfRule>
  </conditionalFormatting>
  <conditionalFormatting sqref="AA88:AB89 AD88:AE89">
    <cfRule type="containsText" dxfId="101" priority="10" operator="containsText" text="blank">
      <formula>NOT(ISERROR(SEARCH("blank",AA88)))</formula>
    </cfRule>
    <cfRule type="containsText" dxfId="100" priority="11" operator="containsText" text="qq">
      <formula>NOT(ISERROR(SEARCH("qq",AA88)))</formula>
    </cfRule>
    <cfRule type="containsText" dxfId="99" priority="12" operator="containsText" text="Public Holiday">
      <formula>NOT(ISERROR(SEARCH("Public Holiday",AA88)))</formula>
    </cfRule>
  </conditionalFormatting>
  <conditionalFormatting sqref="I88 M88:R88">
    <cfRule type="containsText" dxfId="98" priority="7" operator="containsText" text="blank">
      <formula>NOT(ISERROR(SEARCH("blank",I88)))</formula>
    </cfRule>
    <cfRule type="containsText" dxfId="97" priority="8" operator="containsText" text="qq">
      <formula>NOT(ISERROR(SEARCH("qq",I88)))</formula>
    </cfRule>
    <cfRule type="containsText" dxfId="96" priority="9" operator="containsText" text="Public Holiday">
      <formula>NOT(ISERROR(SEARCH("Public Holiday",I88)))</formula>
    </cfRule>
  </conditionalFormatting>
  <conditionalFormatting sqref="J131:M143 M120:M130">
    <cfRule type="containsText" dxfId="95" priority="4" operator="containsText" text="blank">
      <formula>NOT(ISERROR(SEARCH("blank",J120)))</formula>
    </cfRule>
    <cfRule type="containsText" dxfId="94" priority="5" operator="containsText" text="qq">
      <formula>NOT(ISERROR(SEARCH("qq",J120)))</formula>
    </cfRule>
    <cfRule type="containsText" dxfId="93" priority="6" operator="containsText" text="Public Holiday">
      <formula>NOT(ISERROR(SEARCH("Public Holiday",J120)))</formula>
    </cfRule>
  </conditionalFormatting>
  <conditionalFormatting sqref="C7:D10 C12:D15 C17:D20 C22:D25 C27:D30 C32:D35 C37:D40 C42:D45 C52:D55 C57:D60 C67:D70 C77:D79 C82:D83 C87:D90 C80:T80 C85:D85 C84:T84 C47:D50 C62:D65 C72:D75 C92:D95 C97:D100 C102:D105 C107:D110 C112:D115 C117:D120 C122:D125 C127:D130">
    <cfRule type="containsText" dxfId="92" priority="1" operator="containsText" text="blank">
      <formula>NOT(ISERROR(SEARCH("blank",C7)))</formula>
    </cfRule>
    <cfRule type="containsText" dxfId="91" priority="2" operator="containsText" text="qq">
      <formula>NOT(ISERROR(SEARCH("qq",C7)))</formula>
    </cfRule>
    <cfRule type="containsText" dxfId="90" priority="3" operator="containsText" text="Public Holiday">
      <formula>NOT(ISERROR(SEARCH("Public Holiday",C7)))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I136"/>
  <sheetViews>
    <sheetView showGridLines="0" zoomScaleNormal="100" workbookViewId="0">
      <selection activeCell="F43" sqref="F43"/>
    </sheetView>
  </sheetViews>
  <sheetFormatPr defaultColWidth="8.75" defaultRowHeight="16.5" x14ac:dyDescent="0.3"/>
  <cols>
    <col min="1" max="1" width="30.8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4"/>
      <c r="C1" s="74"/>
      <c r="D1" s="74"/>
      <c r="E1" s="74"/>
      <c r="F1" s="117" t="s">
        <v>28</v>
      </c>
      <c r="G1" s="118"/>
    </row>
    <row r="2" spans="1:9" ht="54" customHeight="1" x14ac:dyDescent="0.7">
      <c r="A2" s="19"/>
      <c r="B2" s="71"/>
      <c r="C2" s="72">
        <v>2017</v>
      </c>
      <c r="D2" s="73" t="s">
        <v>87</v>
      </c>
      <c r="E2" s="71"/>
      <c r="F2" s="119" t="e">
        <f>'Daily Roster'!#REF!</f>
        <v>#REF!</v>
      </c>
      <c r="G2" s="12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4">
        <f t="array" ref="C4:I4">Days+1+DATE(Calendar1Year,Calendar1MonthOption,1)-WEEKDAY(DATE(Calendar1Year,Calendar1MonthOption,1),WeekdayOption)</f>
        <v>42856</v>
      </c>
      <c r="D4" s="55">
        <v>42857</v>
      </c>
      <c r="E4" s="54">
        <v>42858</v>
      </c>
      <c r="F4" s="55">
        <v>42859</v>
      </c>
      <c r="G4" s="56">
        <v>42860</v>
      </c>
      <c r="H4" s="39">
        <v>42861</v>
      </c>
      <c r="I4" s="38">
        <v>42862</v>
      </c>
    </row>
    <row r="5" spans="1:9" x14ac:dyDescent="0.3">
      <c r="A5" s="19" t="str">
        <f>'Daily Roster'!$C$1</f>
        <v>RHEUM / ENDO / DERM (RhEnDe)</v>
      </c>
      <c r="B5" s="10"/>
      <c r="C5" s="51" t="e">
        <f>VLOOKUP(C$4,DailyRoster,3,FALSE)</f>
        <v>#N/A</v>
      </c>
      <c r="D5" s="51" t="e">
        <f>VLOOKUP(D$4,DailyRoster,3,FALSE)</f>
        <v>#N/A</v>
      </c>
      <c r="E5" s="51" t="e">
        <f>VLOOKUP(E$4,DailyRoster,3,FALSE)</f>
        <v>#N/A</v>
      </c>
      <c r="F5" s="51" t="e">
        <f>VLOOKUP(F$4,DailyRoster,3,FALSE)</f>
        <v>#N/A</v>
      </c>
      <c r="G5" s="52" t="e">
        <f>VLOOKUP(G$4,DailyRoster,3,FALSE)</f>
        <v>#N/A</v>
      </c>
      <c r="H5" s="48"/>
      <c r="I5" s="30"/>
    </row>
    <row r="6" spans="1:9" x14ac:dyDescent="0.3">
      <c r="A6" s="19" t="str">
        <f>'Daily Roster'!$D$1</f>
        <v>RhEnDe Services</v>
      </c>
      <c r="B6" s="10"/>
      <c r="C6" s="51" t="e">
        <f>VLOOKUP(C$4,DailyRoster,4,FALSE)</f>
        <v>#N/A</v>
      </c>
      <c r="D6" s="51" t="e">
        <f>VLOOKUP(D$4,DailyRoster,4,FALSE)</f>
        <v>#N/A</v>
      </c>
      <c r="E6" s="51" t="e">
        <f>VLOOKUP(E$4,DailyRoster,4,FALSE)</f>
        <v>#N/A</v>
      </c>
      <c r="F6" s="51" t="e">
        <f>VLOOKUP(F$4,DailyRoster,4,FALSE)</f>
        <v>#N/A</v>
      </c>
      <c r="G6" s="52" t="e">
        <f>VLOOKUP(G$4,DailyRoster,4,FALSE)</f>
        <v>#N/A</v>
      </c>
      <c r="H6" s="48"/>
      <c r="I6" s="30"/>
    </row>
    <row r="7" spans="1:9" x14ac:dyDescent="0.3">
      <c r="A7" s="19" t="str">
        <f>'Daily Roster'!$E$1</f>
        <v>HAEM WHITE</v>
      </c>
      <c r="B7" s="10"/>
      <c r="C7" s="51" t="e">
        <f>VLOOKUP(C$4,DailyRoster,5,FALSE)</f>
        <v>#N/A</v>
      </c>
      <c r="D7" s="51" t="e">
        <f>VLOOKUP(D$4,DailyRoster,5,FALSE)</f>
        <v>#N/A</v>
      </c>
      <c r="E7" s="51" t="e">
        <f>VLOOKUP(E$4,DailyRoster,5,FALSE)</f>
        <v>#N/A</v>
      </c>
      <c r="F7" s="51" t="e">
        <f>VLOOKUP(F$4,DailyRoster,5,FALSE)</f>
        <v>#N/A</v>
      </c>
      <c r="G7" s="52" t="e">
        <f>VLOOKUP(G$4,DailyRoster,5,FALSE)</f>
        <v>#N/A</v>
      </c>
      <c r="H7" s="48"/>
      <c r="I7" s="30"/>
    </row>
    <row r="8" spans="1:9" x14ac:dyDescent="0.3">
      <c r="A8" s="19" t="str">
        <f>'Daily Roster'!$F$1</f>
        <v>HAEM RED</v>
      </c>
      <c r="B8" s="10"/>
      <c r="C8" s="51" t="e">
        <f>VLOOKUP(C$4,DailyRoster,6,FALSE)</f>
        <v>#N/A</v>
      </c>
      <c r="D8" s="51" t="e">
        <f>VLOOKUP(D$4,DailyRoster,6,FALSE)</f>
        <v>#N/A</v>
      </c>
      <c r="E8" s="51" t="e">
        <f>VLOOKUP(E$4,DailyRoster,6,FALSE)</f>
        <v>#N/A</v>
      </c>
      <c r="F8" s="51" t="e">
        <f>VLOOKUP(F$4,DailyRoster,6,FALSE)</f>
        <v>#N/A</v>
      </c>
      <c r="G8" s="52" t="e">
        <f>VLOOKUP(G$4,DailyRoster,6,FALSE)</f>
        <v>#N/A</v>
      </c>
      <c r="H8" s="48"/>
      <c r="I8" s="30"/>
    </row>
    <row r="9" spans="1:9" x14ac:dyDescent="0.3">
      <c r="A9" s="19" t="str">
        <f>'Daily Roster'!$G$1</f>
        <v>NEURO/STROKE</v>
      </c>
      <c r="B9" s="10"/>
      <c r="C9" s="51" t="e">
        <f t="shared" ref="C9:I9" si="1">VLOOKUP(C$4,DailyRoster,7,FALSE)</f>
        <v>#N/A</v>
      </c>
      <c r="D9" s="51" t="e">
        <f t="shared" si="1"/>
        <v>#N/A</v>
      </c>
      <c r="E9" s="51" t="e">
        <f t="shared" si="1"/>
        <v>#N/A</v>
      </c>
      <c r="F9" s="51" t="e">
        <f t="shared" si="1"/>
        <v>#N/A</v>
      </c>
      <c r="G9" s="52" t="e">
        <f t="shared" si="1"/>
        <v>#N/A</v>
      </c>
      <c r="H9" s="76" t="e">
        <f t="shared" si="1"/>
        <v>#N/A</v>
      </c>
      <c r="I9" s="51" t="e">
        <f t="shared" si="1"/>
        <v>#N/A</v>
      </c>
    </row>
    <row r="10" spans="1:9" x14ac:dyDescent="0.3">
      <c r="A10" s="19" t="str">
        <f>'Daily Roster'!$H$1</f>
        <v>NEUROSURG</v>
      </c>
      <c r="B10" s="10"/>
      <c r="C10" s="51" t="e">
        <f>VLOOKUP(C$4,DailyRoster,8,FALSE)</f>
        <v>#N/A</v>
      </c>
      <c r="D10" s="51" t="e">
        <f>VLOOKUP(D$4,DailyRoster,8,FALSE)</f>
        <v>#N/A</v>
      </c>
      <c r="E10" s="51" t="e">
        <f>VLOOKUP(E$4,DailyRoster,8,FALSE)</f>
        <v>#N/A</v>
      </c>
      <c r="F10" s="51" t="e">
        <f>VLOOKUP(F$4,DailyRoster,8,FALSE)</f>
        <v>#N/A</v>
      </c>
      <c r="G10" s="52" t="e">
        <f>VLOOKUP(G$4,DailyRoster,8,FALSE)</f>
        <v>#N/A</v>
      </c>
      <c r="H10" s="48"/>
      <c r="I10" s="30"/>
    </row>
    <row r="11" spans="1:9" x14ac:dyDescent="0.3">
      <c r="A11" s="89">
        <f>'Daily Roster'!$I$1</f>
        <v>0</v>
      </c>
      <c r="B11" s="10"/>
      <c r="C11" s="96" t="e">
        <f>VLOOKUP(C$4,DailyRoster,9,FALSE)</f>
        <v>#N/A</v>
      </c>
      <c r="D11" s="96" t="e">
        <f>VLOOKUP(D$4,DailyRoster,9,FALSE)</f>
        <v>#N/A</v>
      </c>
      <c r="E11" s="96" t="e">
        <f>VLOOKUP(E$4,DailyRoster,9,FALSE)</f>
        <v>#N/A</v>
      </c>
      <c r="F11" s="96" t="e">
        <f>VLOOKUP(F$4,DailyRoster,9,FALSE)</f>
        <v>#N/A</v>
      </c>
      <c r="G11" s="97" t="e">
        <f>VLOOKUP(G$4,DailyRoster,9,FALSE)</f>
        <v>#N/A</v>
      </c>
      <c r="H11" s="48"/>
      <c r="I11" s="30"/>
    </row>
    <row r="12" spans="1:9" ht="24" customHeight="1" x14ac:dyDescent="0.3">
      <c r="A12" s="89" t="str">
        <f>'Daily Roster'!$J$1</f>
        <v>ID / IMMUNO / PALL CARE (8.30-5)</v>
      </c>
      <c r="B12" s="10"/>
      <c r="C12" s="51" t="e">
        <f>VLOOKUP(C$4,DailyRoster,10,FALSE)</f>
        <v>#N/A</v>
      </c>
      <c r="D12" s="51" t="e">
        <f>VLOOKUP(D$4,DailyRoster,10,FALSE)</f>
        <v>#N/A</v>
      </c>
      <c r="E12" s="51" t="e">
        <f>VLOOKUP(E$4,DailyRoster,10,FALSE)</f>
        <v>#N/A</v>
      </c>
      <c r="F12" s="51" t="e">
        <f>VLOOKUP(F$4,DailyRoster,10,FALSE)</f>
        <v>#N/A</v>
      </c>
      <c r="G12" s="52" t="e">
        <f>VLOOKUP(G$4,DailyRoster,10,FALSE)</f>
        <v>#N/A</v>
      </c>
      <c r="H12" s="48"/>
      <c r="I12" s="30"/>
    </row>
    <row r="13" spans="1:9" x14ac:dyDescent="0.3">
      <c r="A13" s="89" t="str">
        <f>'Daily Roster'!$K$1</f>
        <v>TB / HIV SERVICES</v>
      </c>
      <c r="B13" s="10"/>
      <c r="C13" s="51" t="e">
        <f>VLOOKUP(C$4,DailyRoster,11,FALSE)</f>
        <v>#N/A</v>
      </c>
      <c r="D13" s="51" t="e">
        <f>VLOOKUP(D$4,DailyRoster,11,FALSE)</f>
        <v>#N/A</v>
      </c>
      <c r="E13" s="96" t="e">
        <f>VLOOKUP(E$4,DailyRoster,11,FALSE)</f>
        <v>#N/A</v>
      </c>
      <c r="F13" s="51" t="e">
        <f>VLOOKUP(F$4,DailyRoster,11,FALSE)</f>
        <v>#N/A</v>
      </c>
      <c r="G13" s="97" t="e">
        <f>VLOOKUP(G$4,DailyRoster,11,FALSE)</f>
        <v>#N/A</v>
      </c>
      <c r="H13" s="48"/>
      <c r="I13" s="30"/>
    </row>
    <row r="14" spans="1:9" hidden="1" x14ac:dyDescent="0.3">
      <c r="A14" s="19" t="str">
        <f>'Daily Roster'!$L$1</f>
        <v>RESP/CF</v>
      </c>
      <c r="B14" s="10"/>
      <c r="C14" s="51" t="e">
        <f>VLOOKUP(C$4,DailyRoster,12,FALSE)</f>
        <v>#N/A</v>
      </c>
      <c r="D14" s="51" t="e">
        <f>VLOOKUP(D$4,DailyRoster,12,FALSE)</f>
        <v>#N/A</v>
      </c>
      <c r="E14" s="51" t="e">
        <f>VLOOKUP(E$4,DailyRoster,12,FALSE)</f>
        <v>#N/A</v>
      </c>
      <c r="F14" s="51" t="e">
        <f>VLOOKUP(F$4,DailyRoster,12,FALSE)</f>
        <v>#N/A</v>
      </c>
      <c r="G14" s="52" t="e">
        <f>VLOOKUP(G$4,DailyRoster,12,FALSE)</f>
        <v>#N/A</v>
      </c>
      <c r="H14" s="48"/>
      <c r="I14" s="30"/>
    </row>
    <row r="15" spans="1:9" hidden="1" x14ac:dyDescent="0.3">
      <c r="A15" s="19" t="str">
        <f>'Daily Roster'!$M$1</f>
        <v>SPECIAL MED SUPPORT</v>
      </c>
      <c r="B15" s="10"/>
      <c r="C15" s="51" t="e">
        <f>VLOOKUP(C$4,DailyRoster,13,FALSE)</f>
        <v>#N/A</v>
      </c>
      <c r="D15" s="51" t="e">
        <f>VLOOKUP(D$4,DailyRoster,13,FALSE)</f>
        <v>#N/A</v>
      </c>
      <c r="E15" s="51" t="e">
        <f>VLOOKUP(E$4,DailyRoster,13,FALSE)</f>
        <v>#N/A</v>
      </c>
      <c r="F15" s="51" t="e">
        <f>VLOOKUP(F$4,DailyRoster,13,FALSE)</f>
        <v>#N/A</v>
      </c>
      <c r="G15" s="52" t="e">
        <f>VLOOKUP(G$4,DailyRoster,13,FALSE)</f>
        <v>#N/A</v>
      </c>
      <c r="H15" s="48"/>
      <c r="I15" s="30"/>
    </row>
    <row r="16" spans="1:9" x14ac:dyDescent="0.3">
      <c r="A16" s="89" t="str">
        <f>'Daily Roster'!$N$1</f>
        <v>Intern</v>
      </c>
      <c r="B16" s="10"/>
      <c r="C16" s="51" t="e">
        <f>VLOOKUP(C$4,DailyRoster,14,FALSE)</f>
        <v>#N/A</v>
      </c>
      <c r="D16" s="96" t="e">
        <f>VLOOKUP(D$4,DailyRoster,14,FALSE)</f>
        <v>#N/A</v>
      </c>
      <c r="E16" s="51" t="e">
        <f>VLOOKUP(E$4,DailyRoster,14,FALSE)</f>
        <v>#N/A</v>
      </c>
      <c r="F16" s="51" t="e">
        <f>VLOOKUP(F$4,DailyRoster,14,FALSE)</f>
        <v>#N/A</v>
      </c>
      <c r="G16" s="52" t="e">
        <f>VLOOKUP(G$4,DailyRoster,14,FALSE)</f>
        <v>#N/A</v>
      </c>
      <c r="H16" s="48"/>
      <c r="I16" s="30"/>
    </row>
    <row r="17" spans="1:9" hidden="1" x14ac:dyDescent="0.3">
      <c r="A17" s="19" t="str">
        <f>'Daily Roster'!$O$1</f>
        <v>HIV CLINIC TRAINING</v>
      </c>
      <c r="B17" s="10"/>
      <c r="C17" s="51" t="e">
        <f>VLOOKUP(C$4,DailyRoster,15,FALSE)</f>
        <v>#N/A</v>
      </c>
      <c r="D17" s="51" t="e">
        <f>VLOOKUP(D$4,DailyRoster,15,FALSE)</f>
        <v>#N/A</v>
      </c>
      <c r="E17" s="51" t="e">
        <f>VLOOKUP(E$4,DailyRoster,15,FALSE)</f>
        <v>#N/A</v>
      </c>
      <c r="F17" s="51" t="e">
        <f>VLOOKUP(F$4,DailyRoster,15,FALSE)</f>
        <v>#N/A</v>
      </c>
      <c r="G17" s="52" t="e">
        <f>VLOOKUP(G$4,DailyRoster,15,FALSE)</f>
        <v>#N/A</v>
      </c>
      <c r="H17" s="48"/>
      <c r="I17" s="30"/>
    </row>
    <row r="18" spans="1:9" hidden="1" x14ac:dyDescent="0.3">
      <c r="A18" s="19" t="str">
        <f>'Daily Roster'!$P$1</f>
        <v>TB Clinic H/OVER</v>
      </c>
      <c r="B18" s="10"/>
      <c r="C18" s="51" t="e">
        <f>VLOOKUP(C$4,DailyRoster,16,FALSE)</f>
        <v>#N/A</v>
      </c>
      <c r="D18" s="51" t="e">
        <f>VLOOKUP(D$4,DailyRoster,16,FALSE)</f>
        <v>#N/A</v>
      </c>
      <c r="E18" s="51" t="e">
        <f>VLOOKUP(E$4,DailyRoster,16,FALSE)</f>
        <v>#N/A</v>
      </c>
      <c r="F18" s="51" t="e">
        <f>VLOOKUP(F$4,DailyRoster,16,FALSE)</f>
        <v>#N/A</v>
      </c>
      <c r="G18" s="52" t="e">
        <f>VLOOKUP(G$4,DailyRoster,16,FALSE)</f>
        <v>#N/A</v>
      </c>
      <c r="H18" s="26"/>
      <c r="I18" s="34"/>
    </row>
    <row r="19" spans="1:9" hidden="1" x14ac:dyDescent="0.3">
      <c r="A19" s="19" t="str">
        <f>'Daily Roster'!$Q$1</f>
        <v>STUDENTS</v>
      </c>
      <c r="B19" s="10"/>
      <c r="C19" s="51" t="e">
        <f>VLOOKUP(C$4,DailyRoster,17,FALSE)</f>
        <v>#N/A</v>
      </c>
      <c r="D19" s="51" t="e">
        <f>VLOOKUP(D$4,DailyRoster,17,FALSE)</f>
        <v>#N/A</v>
      </c>
      <c r="E19" s="51" t="e">
        <f>VLOOKUP(E$4,DailyRoster,17,FALSE)</f>
        <v>#N/A</v>
      </c>
      <c r="F19" s="51" t="e">
        <f>VLOOKUP(F$4,DailyRoster,17,FALSE)</f>
        <v>#N/A</v>
      </c>
      <c r="G19" s="52" t="e">
        <f>VLOOKUP(G$4,DailyRoster,17,FALSE)</f>
        <v>#N/A</v>
      </c>
      <c r="H19" s="26"/>
      <c r="I19" s="34"/>
    </row>
    <row r="20" spans="1:9" hidden="1" x14ac:dyDescent="0.3">
      <c r="A20" s="19" t="str">
        <f>'Daily Roster'!$R$1</f>
        <v>STUDENTS</v>
      </c>
      <c r="B20" s="10"/>
      <c r="C20" s="51" t="e">
        <f>VLOOKUP(C$4,DailyRoster,18,FALSE)</f>
        <v>#N/A</v>
      </c>
      <c r="D20" s="51" t="e">
        <f>VLOOKUP(D$4,DailyRoster,18,FALSE)</f>
        <v>#N/A</v>
      </c>
      <c r="E20" s="51" t="e">
        <f>VLOOKUP(E$4,DailyRoster,18,FALSE)</f>
        <v>#N/A</v>
      </c>
      <c r="F20" s="51" t="e">
        <f>VLOOKUP(F$4,DailyRoster,18,FALSE)</f>
        <v>#N/A</v>
      </c>
      <c r="G20" s="52" t="e">
        <f>VLOOKUP(G$4,DailyRoster,18,FALSE)</f>
        <v>#N/A</v>
      </c>
      <c r="H20" s="26"/>
      <c r="I20" s="34"/>
    </row>
    <row r="21" spans="1:9" hidden="1" x14ac:dyDescent="0.3">
      <c r="A21" s="19" t="str">
        <f>'Daily Roster'!$S$1</f>
        <v>ClinCAT</v>
      </c>
      <c r="B21" s="10"/>
      <c r="C21" s="51" t="e">
        <f>VLOOKUP(C$4,DailyRoster,19,FALSE)</f>
        <v>#N/A</v>
      </c>
      <c r="D21" s="51" t="e">
        <f>VLOOKUP(D$4,DailyRoster,19,FALSE)</f>
        <v>#N/A</v>
      </c>
      <c r="E21" s="51" t="e">
        <f>VLOOKUP(E$4,DailyRoster,19,FALSE)</f>
        <v>#N/A</v>
      </c>
      <c r="F21" s="51" t="e">
        <f>VLOOKUP(F$4,DailyRoster,19,FALSE)</f>
        <v>#N/A</v>
      </c>
      <c r="G21" s="52" t="e">
        <f>VLOOKUP(G$4,DailyRoster,19,FALSE)</f>
        <v>#N/A</v>
      </c>
      <c r="H21" s="26"/>
      <c r="I21" s="34"/>
    </row>
    <row r="22" spans="1:9" hidden="1" x14ac:dyDescent="0.3">
      <c r="A22" s="19" t="str">
        <f>'Daily Roster'!$T$1</f>
        <v>PROTOCOLS</v>
      </c>
      <c r="B22" s="10"/>
      <c r="C22" s="51" t="e">
        <f>VLOOKUP(C$4,DailyRoster,20,FALSE)</f>
        <v>#N/A</v>
      </c>
      <c r="D22" s="51" t="e">
        <f>VLOOKUP(D$4,DailyRoster,20,FALSE)</f>
        <v>#N/A</v>
      </c>
      <c r="E22" s="51" t="e">
        <f>VLOOKUP(E$4,DailyRoster,20,FALSE)</f>
        <v>#N/A</v>
      </c>
      <c r="F22" s="51" t="e">
        <f>VLOOKUP(F$4,DailyRoster,20,FALSE)</f>
        <v>#N/A</v>
      </c>
      <c r="G22" s="52" t="e">
        <f>VLOOKUP(G$4,DailyRoster,20,FALSE)</f>
        <v>#N/A</v>
      </c>
      <c r="H22" s="26"/>
      <c r="I22" s="34"/>
    </row>
    <row r="23" spans="1:9" x14ac:dyDescent="0.3">
      <c r="A23" s="31"/>
      <c r="B23" s="32"/>
      <c r="C23" s="54">
        <f t="array" ref="C23:I23">Days+8+DATE(Calendar1Year,Calendar1MonthOption,1)-WEEKDAY(DATE(Calendar1Year,Calendar1MonthOption,1),WeekdayOption)</f>
        <v>42863</v>
      </c>
      <c r="D23" s="55">
        <v>42864</v>
      </c>
      <c r="E23" s="54">
        <v>42865</v>
      </c>
      <c r="F23" s="55">
        <v>42866</v>
      </c>
      <c r="G23" s="56">
        <v>42867</v>
      </c>
      <c r="H23" s="39">
        <v>42868</v>
      </c>
      <c r="I23" s="38">
        <v>42869</v>
      </c>
    </row>
    <row r="24" spans="1:9" x14ac:dyDescent="0.3">
      <c r="A24" s="19" t="str">
        <f>'Daily Roster'!$C$1</f>
        <v>RHEUM / ENDO / DERM (RhEnDe)</v>
      </c>
      <c r="B24" s="10"/>
      <c r="C24" s="51" t="e">
        <f>VLOOKUP(C$23,DailyRoster,3,FALSE)</f>
        <v>#N/A</v>
      </c>
      <c r="D24" s="51" t="e">
        <f>VLOOKUP(D$23,DailyRoster,3,FALSE)</f>
        <v>#N/A</v>
      </c>
      <c r="E24" s="51" t="e">
        <f>VLOOKUP(E$23,DailyRoster,3,FALSE)</f>
        <v>#N/A</v>
      </c>
      <c r="F24" s="51" t="e">
        <f>VLOOKUP(F$23,DailyRoster,3,FALSE)</f>
        <v>#N/A</v>
      </c>
      <c r="G24" s="52" t="e">
        <f>VLOOKUP(G$23,DailyRoster,3,FALSE)</f>
        <v>#N/A</v>
      </c>
      <c r="H24" s="48"/>
      <c r="I24" s="30"/>
    </row>
    <row r="25" spans="1:9" x14ac:dyDescent="0.3">
      <c r="A25" s="19" t="str">
        <f>'Daily Roster'!$D$1</f>
        <v>RhEnDe Services</v>
      </c>
      <c r="B25" s="10"/>
      <c r="C25" s="51" t="e">
        <f>VLOOKUP(C$23,DailyRoster,4,FALSE)</f>
        <v>#N/A</v>
      </c>
      <c r="D25" s="51" t="e">
        <f>VLOOKUP(D$23,DailyRoster,4,FALSE)</f>
        <v>#N/A</v>
      </c>
      <c r="E25" s="51" t="e">
        <f>VLOOKUP(E$23,DailyRoster,4,FALSE)</f>
        <v>#N/A</v>
      </c>
      <c r="F25" s="51" t="e">
        <f>VLOOKUP(F$23,DailyRoster,4,FALSE)</f>
        <v>#N/A</v>
      </c>
      <c r="G25" s="52" t="e">
        <f>VLOOKUP(G$23,DailyRoster,4,FALSE)</f>
        <v>#N/A</v>
      </c>
      <c r="H25" s="48"/>
      <c r="I25" s="30"/>
    </row>
    <row r="26" spans="1:9" x14ac:dyDescent="0.3">
      <c r="A26" s="19" t="str">
        <f>'Daily Roster'!$E$1</f>
        <v>HAEM WHITE</v>
      </c>
      <c r="B26" s="10"/>
      <c r="C26" s="51" t="e">
        <f>VLOOKUP(C$23,DailyRoster,5,FALSE)</f>
        <v>#N/A</v>
      </c>
      <c r="D26" s="51" t="e">
        <f>VLOOKUP(D$23,DailyRoster,5,FALSE)</f>
        <v>#N/A</v>
      </c>
      <c r="E26" s="51" t="e">
        <f>VLOOKUP(E$23,DailyRoster,5,FALSE)</f>
        <v>#N/A</v>
      </c>
      <c r="F26" s="51" t="e">
        <f>VLOOKUP(F$23,DailyRoster,5,FALSE)</f>
        <v>#N/A</v>
      </c>
      <c r="G26" s="52" t="e">
        <f>VLOOKUP(G$23,DailyRoster,5,FALSE)</f>
        <v>#N/A</v>
      </c>
      <c r="H26" s="48"/>
      <c r="I26" s="30"/>
    </row>
    <row r="27" spans="1:9" x14ac:dyDescent="0.3">
      <c r="A27" s="19" t="str">
        <f>'Daily Roster'!$F$1</f>
        <v>HAEM RED</v>
      </c>
      <c r="B27" s="10"/>
      <c r="C27" s="51" t="e">
        <f>VLOOKUP(C$23,DailyRoster,6,FALSE)</f>
        <v>#N/A</v>
      </c>
      <c r="D27" s="51" t="e">
        <f>VLOOKUP(D$23,DailyRoster,6,FALSE)</f>
        <v>#N/A</v>
      </c>
      <c r="E27" s="51" t="e">
        <f>VLOOKUP(E$23,DailyRoster,6,FALSE)</f>
        <v>#N/A</v>
      </c>
      <c r="F27" s="51" t="e">
        <f>VLOOKUP(F$23,DailyRoster,6,FALSE)</f>
        <v>#N/A</v>
      </c>
      <c r="G27" s="52" t="e">
        <f>VLOOKUP(G$23,DailyRoster,6,FALSE)</f>
        <v>#N/A</v>
      </c>
      <c r="H27" s="48"/>
      <c r="I27" s="30"/>
    </row>
    <row r="28" spans="1:9" x14ac:dyDescent="0.3">
      <c r="A28" s="19" t="str">
        <f>'Daily Roster'!$G$1</f>
        <v>NEURO/STROKE</v>
      </c>
      <c r="B28" s="10"/>
      <c r="C28" s="51" t="e">
        <f>VLOOKUP(C$23,DailyRoster,7,FALSE)</f>
        <v>#N/A</v>
      </c>
      <c r="D28" s="51" t="e">
        <f>VLOOKUP(D$23,DailyRoster,7,FALSE)</f>
        <v>#N/A</v>
      </c>
      <c r="E28" s="51" t="e">
        <f>VLOOKUP(E$23,DailyRoster,7,FALSE)</f>
        <v>#N/A</v>
      </c>
      <c r="F28" s="51" t="e">
        <f>VLOOKUP(F$23,DailyRoster,7,FALSE)</f>
        <v>#N/A</v>
      </c>
      <c r="G28" s="52" t="e">
        <f>VLOOKUP(G$23,DailyRoster,7,FALSE)</f>
        <v>#N/A</v>
      </c>
      <c r="H28" s="48"/>
      <c r="I28" s="30"/>
    </row>
    <row r="29" spans="1:9" x14ac:dyDescent="0.3">
      <c r="A29" s="19" t="str">
        <f>'Daily Roster'!$H$1</f>
        <v>NEUROSURG</v>
      </c>
      <c r="B29" s="10"/>
      <c r="C29" s="51" t="e">
        <f>VLOOKUP(C$23,DailyRoster,8,FALSE)</f>
        <v>#N/A</v>
      </c>
      <c r="D29" s="51" t="e">
        <f>VLOOKUP(D$23,DailyRoster,8,FALSE)</f>
        <v>#N/A</v>
      </c>
      <c r="E29" s="51" t="e">
        <f>VLOOKUP(E$23,DailyRoster,8,FALSE)</f>
        <v>#N/A</v>
      </c>
      <c r="F29" s="51" t="e">
        <f>VLOOKUP(F$23,DailyRoster,8,FALSE)</f>
        <v>#N/A</v>
      </c>
      <c r="G29" s="52" t="e">
        <f>VLOOKUP(G$23,DailyRoster,8,FALSE)</f>
        <v>#N/A</v>
      </c>
      <c r="H29" s="48"/>
      <c r="I29" s="30"/>
    </row>
    <row r="30" spans="1:9" x14ac:dyDescent="0.3">
      <c r="A30" s="89">
        <f>'Daily Roster'!$I$1</f>
        <v>0</v>
      </c>
      <c r="B30" s="10"/>
      <c r="C30" s="96" t="e">
        <f>VLOOKUP(C$23,DailyRoster,9,FALSE)</f>
        <v>#N/A</v>
      </c>
      <c r="D30" s="96" t="e">
        <f>VLOOKUP(D$23,DailyRoster,9,FALSE)</f>
        <v>#N/A</v>
      </c>
      <c r="E30" s="96" t="e">
        <f>VLOOKUP(E$23,DailyRoster,9,FALSE)</f>
        <v>#N/A</v>
      </c>
      <c r="F30" s="96" t="e">
        <f>VLOOKUP(F$23,DailyRoster,9,FALSE)</f>
        <v>#N/A</v>
      </c>
      <c r="G30" s="97" t="e">
        <f>VLOOKUP(G$23,DailyRoster,9,FALSE)</f>
        <v>#N/A</v>
      </c>
      <c r="H30" s="48"/>
      <c r="I30" s="30"/>
    </row>
    <row r="31" spans="1:9" x14ac:dyDescent="0.3">
      <c r="A31" s="89" t="str">
        <f>'Daily Roster'!$J$1</f>
        <v>ID / IMMUNO / PALL CARE (8.30-5)</v>
      </c>
      <c r="B31" s="10"/>
      <c r="C31" s="51" t="e">
        <f>VLOOKUP(C$23,DailyRoster,10,FALSE)</f>
        <v>#N/A</v>
      </c>
      <c r="D31" s="51" t="e">
        <f>VLOOKUP(D$23,DailyRoster,10,FALSE)</f>
        <v>#N/A</v>
      </c>
      <c r="E31" s="51" t="e">
        <f>VLOOKUP(E$23,DailyRoster,10,FALSE)</f>
        <v>#N/A</v>
      </c>
      <c r="F31" s="51" t="e">
        <f>VLOOKUP(F$23,DailyRoster,10,FALSE)</f>
        <v>#N/A</v>
      </c>
      <c r="G31" s="52" t="e">
        <f>VLOOKUP(G$23,DailyRoster,10,FALSE)</f>
        <v>#N/A</v>
      </c>
      <c r="H31" s="48"/>
      <c r="I31" s="30"/>
    </row>
    <row r="32" spans="1:9" x14ac:dyDescent="0.3">
      <c r="A32" s="89" t="str">
        <f>'Daily Roster'!$K$1</f>
        <v>TB / HIV SERVICES</v>
      </c>
      <c r="B32" s="10"/>
      <c r="C32" s="51" t="e">
        <f>VLOOKUP(C$23,DailyRoster,11,FALSE)</f>
        <v>#N/A</v>
      </c>
      <c r="D32" s="51" t="e">
        <f>VLOOKUP(D$23,DailyRoster,11,FALSE)</f>
        <v>#N/A</v>
      </c>
      <c r="E32" s="96" t="e">
        <f>VLOOKUP(E$23,DailyRoster,11,FALSE)</f>
        <v>#N/A</v>
      </c>
      <c r="F32" s="51" t="e">
        <f>VLOOKUP(F$23,DailyRoster,11,FALSE)</f>
        <v>#N/A</v>
      </c>
      <c r="G32" s="97" t="e">
        <f>VLOOKUP(G$23,DailyRoster,11,FALSE)</f>
        <v>#N/A</v>
      </c>
      <c r="H32" s="48"/>
      <c r="I32" s="30"/>
    </row>
    <row r="33" spans="1:9" hidden="1" x14ac:dyDescent="0.3">
      <c r="A33" s="19" t="str">
        <f>'Daily Roster'!$L$1</f>
        <v>RESP/CF</v>
      </c>
      <c r="B33" s="10"/>
      <c r="C33" s="51" t="e">
        <f>VLOOKUP(C$23,DailyRoster,12,FALSE)</f>
        <v>#N/A</v>
      </c>
      <c r="D33" s="51" t="e">
        <f>VLOOKUP(D$23,DailyRoster,12,FALSE)</f>
        <v>#N/A</v>
      </c>
      <c r="E33" s="51" t="e">
        <f>VLOOKUP(E$23,DailyRoster,12,FALSE)</f>
        <v>#N/A</v>
      </c>
      <c r="F33" s="51" t="e">
        <f>VLOOKUP(F$23,DailyRoster,12,FALSE)</f>
        <v>#N/A</v>
      </c>
      <c r="G33" s="87" t="e">
        <f>VLOOKUP(G$23,DailyRoster,12,FALSE)</f>
        <v>#N/A</v>
      </c>
      <c r="H33" s="48"/>
      <c r="I33" s="30"/>
    </row>
    <row r="34" spans="1:9" hidden="1" x14ac:dyDescent="0.3">
      <c r="A34" s="19" t="str">
        <f>'Daily Roster'!$M$1</f>
        <v>SPECIAL MED SUPPORT</v>
      </c>
      <c r="B34" s="10"/>
      <c r="C34" s="51" t="e">
        <f>VLOOKUP(C$23,DailyRoster,13,FALSE)</f>
        <v>#N/A</v>
      </c>
      <c r="D34" s="51" t="e">
        <f>VLOOKUP(D$23,DailyRoster,13,FALSE)</f>
        <v>#N/A</v>
      </c>
      <c r="E34" s="51" t="e">
        <f>VLOOKUP(E$23,DailyRoster,13,FALSE)</f>
        <v>#N/A</v>
      </c>
      <c r="F34" s="51" t="e">
        <f>VLOOKUP(F$23,DailyRoster,13,FALSE)</f>
        <v>#N/A</v>
      </c>
      <c r="G34" s="52" t="e">
        <f>VLOOKUP(G$23,DailyRoster,13,FALSE)</f>
        <v>#N/A</v>
      </c>
      <c r="H34" s="48"/>
      <c r="I34" s="30"/>
    </row>
    <row r="35" spans="1:9" x14ac:dyDescent="0.3">
      <c r="A35" s="19" t="str">
        <f>'Daily Roster'!$N$1</f>
        <v>Intern</v>
      </c>
      <c r="B35" s="10"/>
      <c r="C35" s="51" t="e">
        <f>VLOOKUP(C$23,DailyRoster,14,FALSE)</f>
        <v>#N/A</v>
      </c>
      <c r="D35" s="51" t="e">
        <f>VLOOKUP(D$23,DailyRoster,14,FALSE)</f>
        <v>#N/A</v>
      </c>
      <c r="E35" s="51" t="e">
        <f>VLOOKUP(E$23,DailyRoster,14,FALSE)</f>
        <v>#N/A</v>
      </c>
      <c r="F35" s="51" t="e">
        <f>VLOOKUP(F$23,DailyRoster,14,FALSE)</f>
        <v>#N/A</v>
      </c>
      <c r="G35" s="52" t="e">
        <f>VLOOKUP(G$23,DailyRoster,14,FALSE)</f>
        <v>#N/A</v>
      </c>
      <c r="H35" s="48"/>
      <c r="I35" s="30"/>
    </row>
    <row r="36" spans="1:9" hidden="1" x14ac:dyDescent="0.3">
      <c r="A36" s="19" t="str">
        <f>'Daily Roster'!$O$1</f>
        <v>HIV CLINIC TRAINING</v>
      </c>
      <c r="B36" s="10"/>
      <c r="C36" s="51" t="e">
        <f>VLOOKUP(C$23,DailyRoster,15,FALSE)</f>
        <v>#N/A</v>
      </c>
      <c r="D36" s="51" t="e">
        <f>VLOOKUP(D$23,DailyRoster,15,FALSE)</f>
        <v>#N/A</v>
      </c>
      <c r="E36" s="51" t="e">
        <f>VLOOKUP(E$23,DailyRoster,15,FALSE)</f>
        <v>#N/A</v>
      </c>
      <c r="F36" s="51" t="e">
        <f>VLOOKUP(F$23,DailyRoster,15,FALSE)</f>
        <v>#N/A</v>
      </c>
      <c r="G36" s="52" t="e">
        <f>VLOOKUP(G$23,DailyRoster,15,FALSE)</f>
        <v>#N/A</v>
      </c>
      <c r="H36" s="48"/>
      <c r="I36" s="30"/>
    </row>
    <row r="37" spans="1:9" hidden="1" x14ac:dyDescent="0.3">
      <c r="A37" s="19" t="str">
        <f>'Daily Roster'!$P$1</f>
        <v>TB Clinic H/OVER</v>
      </c>
      <c r="B37" s="10"/>
      <c r="C37" s="51" t="e">
        <f t="shared" ref="C37:I37" si="2">VLOOKUP(C$23,DailyRoster,16,FALSE)</f>
        <v>#N/A</v>
      </c>
      <c r="D37" s="51" t="e">
        <f t="shared" si="2"/>
        <v>#N/A</v>
      </c>
      <c r="E37" s="51" t="e">
        <f t="shared" si="2"/>
        <v>#N/A</v>
      </c>
      <c r="F37" s="51" t="e">
        <f t="shared" si="2"/>
        <v>#N/A</v>
      </c>
      <c r="G37" s="52" t="e">
        <f t="shared" si="2"/>
        <v>#N/A</v>
      </c>
      <c r="H37" s="76" t="e">
        <f t="shared" si="2"/>
        <v>#N/A</v>
      </c>
      <c r="I37" s="51" t="e">
        <f t="shared" si="2"/>
        <v>#N/A</v>
      </c>
    </row>
    <row r="38" spans="1:9" hidden="1" x14ac:dyDescent="0.3">
      <c r="A38" s="19" t="str">
        <f>'Daily Roster'!$Q$1</f>
        <v>STUDENTS</v>
      </c>
      <c r="B38" s="10"/>
      <c r="C38" s="51" t="e">
        <f>VLOOKUP(C$23,DailyRoster,17,FALSE)</f>
        <v>#N/A</v>
      </c>
      <c r="D38" s="51" t="e">
        <f>VLOOKUP(D$23,DailyRoster,17,FALSE)</f>
        <v>#N/A</v>
      </c>
      <c r="E38" s="51" t="e">
        <f>VLOOKUP(E$23,DailyRoster,17,FALSE)</f>
        <v>#N/A</v>
      </c>
      <c r="F38" s="51" t="e">
        <f>VLOOKUP(F$23,DailyRoster,17,FALSE)</f>
        <v>#N/A</v>
      </c>
      <c r="G38" s="52" t="e">
        <f>VLOOKUP(G$23,DailyRoster,17,FALSE)</f>
        <v>#N/A</v>
      </c>
      <c r="H38" s="26"/>
      <c r="I38" s="34"/>
    </row>
    <row r="39" spans="1:9" hidden="1" x14ac:dyDescent="0.3">
      <c r="A39" s="19" t="str">
        <f>'Daily Roster'!$R$1</f>
        <v>STUDENTS</v>
      </c>
      <c r="B39" s="10"/>
      <c r="C39" s="51" t="e">
        <f>VLOOKUP(C$23,DailyRoster,18,FALSE)</f>
        <v>#N/A</v>
      </c>
      <c r="D39" s="51" t="e">
        <f>VLOOKUP(D$23,DailyRoster,18,FALSE)</f>
        <v>#N/A</v>
      </c>
      <c r="E39" s="51" t="e">
        <f>VLOOKUP(E$23,DailyRoster,18,FALSE)</f>
        <v>#N/A</v>
      </c>
      <c r="F39" s="51" t="e">
        <f>VLOOKUP(F$23,DailyRoster,18,FALSE)</f>
        <v>#N/A</v>
      </c>
      <c r="G39" s="52" t="e">
        <f>VLOOKUP(G$23,DailyRoster,18,FALSE)</f>
        <v>#N/A</v>
      </c>
      <c r="H39" s="26"/>
      <c r="I39" s="34"/>
    </row>
    <row r="40" spans="1:9" hidden="1" x14ac:dyDescent="0.3">
      <c r="A40" s="19" t="str">
        <f>'Daily Roster'!$S$1</f>
        <v>ClinCAT</v>
      </c>
      <c r="B40" s="10"/>
      <c r="C40" s="51" t="e">
        <f>VLOOKUP(C$23,DailyRoster,19,FALSE)</f>
        <v>#N/A</v>
      </c>
      <c r="D40" s="51" t="e">
        <f>VLOOKUP(D$23,DailyRoster,19,FALSE)</f>
        <v>#N/A</v>
      </c>
      <c r="E40" s="51" t="e">
        <f>VLOOKUP(E$23,DailyRoster,19,FALSE)</f>
        <v>#N/A</v>
      </c>
      <c r="F40" s="51" t="e">
        <f>VLOOKUP(F$23,DailyRoster,19,FALSE)</f>
        <v>#N/A</v>
      </c>
      <c r="G40" s="52" t="e">
        <f>VLOOKUP(G$23,DailyRoster,19,FALSE)</f>
        <v>#N/A</v>
      </c>
      <c r="H40" s="26"/>
      <c r="I40" s="34"/>
    </row>
    <row r="41" spans="1:9" hidden="1" x14ac:dyDescent="0.3">
      <c r="A41" s="19" t="str">
        <f>'Daily Roster'!$T$1</f>
        <v>PROTOCOLS</v>
      </c>
      <c r="B41" s="10"/>
      <c r="C41" s="51" t="e">
        <f>VLOOKUP(C$23,DailyRoster,20,FALSE)</f>
        <v>#N/A</v>
      </c>
      <c r="D41" s="51" t="e">
        <f>VLOOKUP(D$23,DailyRoster,20,FALSE)</f>
        <v>#N/A</v>
      </c>
      <c r="E41" s="51" t="e">
        <f>VLOOKUP(E$23,DailyRoster,20,FALSE)</f>
        <v>#N/A</v>
      </c>
      <c r="F41" s="51" t="e">
        <f>VLOOKUP(F$23,DailyRoster,20,FALSE)</f>
        <v>#N/A</v>
      </c>
      <c r="G41" s="52" t="e">
        <f>VLOOKUP(G$23,DailyRoster,20,FALSE)</f>
        <v>#N/A</v>
      </c>
      <c r="H41" s="26"/>
      <c r="I41" s="34"/>
    </row>
    <row r="42" spans="1:9" x14ac:dyDescent="0.3">
      <c r="A42" s="31"/>
      <c r="B42" s="33"/>
      <c r="C42" s="54">
        <f t="array" ref="C42:I42">Days+15+DATE(Calendar1Year,Calendar1MonthOption,1)-WEEKDAY(DATE(Calendar1Year,Calendar1MonthOption,1),WeekdayOption)</f>
        <v>42870</v>
      </c>
      <c r="D42" s="55">
        <v>42871</v>
      </c>
      <c r="E42" s="54">
        <v>42872</v>
      </c>
      <c r="F42" s="55">
        <v>42873</v>
      </c>
      <c r="G42" s="56">
        <v>42874</v>
      </c>
      <c r="H42" s="39">
        <v>42875</v>
      </c>
      <c r="I42" s="38">
        <v>42876</v>
      </c>
    </row>
    <row r="43" spans="1:9" x14ac:dyDescent="0.3">
      <c r="A43" s="19" t="str">
        <f>'Daily Roster'!$C$1</f>
        <v>RHEUM / ENDO / DERM (RhEnDe)</v>
      </c>
      <c r="B43" s="10"/>
      <c r="C43" s="51" t="e">
        <f>VLOOKUP(C$42,DailyRoster,3,FALSE)</f>
        <v>#N/A</v>
      </c>
      <c r="D43" s="51" t="e">
        <f>VLOOKUP(D$42,DailyRoster,3,FALSE)</f>
        <v>#N/A</v>
      </c>
      <c r="E43" s="51" t="e">
        <f>VLOOKUP(E$42,DailyRoster,3,FALSE)</f>
        <v>#N/A</v>
      </c>
      <c r="F43" s="51" t="e">
        <f>VLOOKUP(F$42,DailyRoster,3,FALSE)</f>
        <v>#N/A</v>
      </c>
      <c r="G43" s="52" t="e">
        <f>VLOOKUP(G$42,DailyRoster,3,FALSE)</f>
        <v>#N/A</v>
      </c>
      <c r="H43" s="48"/>
      <c r="I43" s="30"/>
    </row>
    <row r="44" spans="1:9" x14ac:dyDescent="0.3">
      <c r="A44" s="19" t="str">
        <f>'Daily Roster'!$D$1</f>
        <v>RhEnDe Services</v>
      </c>
      <c r="B44" s="10"/>
      <c r="C44" s="51" t="e">
        <f>VLOOKUP(C$42,DailyRoster,4,FALSE)</f>
        <v>#N/A</v>
      </c>
      <c r="D44" s="51" t="e">
        <f>VLOOKUP(D$42,DailyRoster,4,FALSE)</f>
        <v>#N/A</v>
      </c>
      <c r="E44" s="51" t="e">
        <f>VLOOKUP(E$42,DailyRoster,4,FALSE)</f>
        <v>#N/A</v>
      </c>
      <c r="F44" s="51" t="e">
        <f>VLOOKUP(F$42,DailyRoster,4,FALSE)</f>
        <v>#N/A</v>
      </c>
      <c r="G44" s="52" t="e">
        <f>VLOOKUP(G$42,DailyRoster,4,FALSE)</f>
        <v>#N/A</v>
      </c>
      <c r="H44" s="48"/>
      <c r="I44" s="30"/>
    </row>
    <row r="45" spans="1:9" x14ac:dyDescent="0.3">
      <c r="A45" s="19" t="str">
        <f>'Daily Roster'!$E$1</f>
        <v>HAEM WHITE</v>
      </c>
      <c r="B45" s="10"/>
      <c r="C45" s="51" t="e">
        <f>VLOOKUP(C$42,DailyRoster,5,FALSE)</f>
        <v>#N/A</v>
      </c>
      <c r="D45" s="51" t="e">
        <f>VLOOKUP(D$42,DailyRoster,5,FALSE)</f>
        <v>#N/A</v>
      </c>
      <c r="E45" s="51" t="e">
        <f>VLOOKUP(E$42,DailyRoster,5,FALSE)</f>
        <v>#N/A</v>
      </c>
      <c r="F45" s="51" t="e">
        <f>VLOOKUP(F$42,DailyRoster,5,FALSE)</f>
        <v>#N/A</v>
      </c>
      <c r="G45" s="52" t="e">
        <f>VLOOKUP(G$42,DailyRoster,5,FALSE)</f>
        <v>#N/A</v>
      </c>
      <c r="H45" s="48"/>
      <c r="I45" s="30"/>
    </row>
    <row r="46" spans="1:9" x14ac:dyDescent="0.3">
      <c r="A46" s="19" t="str">
        <f>'Daily Roster'!$F$1</f>
        <v>HAEM RED</v>
      </c>
      <c r="B46" s="10"/>
      <c r="C46" s="51" t="e">
        <f>VLOOKUP(C$42,DailyRoster,6,FALSE)</f>
        <v>#N/A</v>
      </c>
      <c r="D46" s="51" t="e">
        <f>VLOOKUP(D$42,DailyRoster,6,FALSE)</f>
        <v>#N/A</v>
      </c>
      <c r="E46" s="51" t="e">
        <f>VLOOKUP(E$42,DailyRoster,6,FALSE)</f>
        <v>#N/A</v>
      </c>
      <c r="F46" s="51" t="e">
        <f>VLOOKUP(F$42,DailyRoster,6,FALSE)</f>
        <v>#N/A</v>
      </c>
      <c r="G46" s="52" t="e">
        <f>VLOOKUP(G$42,DailyRoster,6,FALSE)</f>
        <v>#N/A</v>
      </c>
      <c r="H46" s="48"/>
      <c r="I46" s="30"/>
    </row>
    <row r="47" spans="1:9" x14ac:dyDescent="0.3">
      <c r="A47" s="19" t="str">
        <f>'Daily Roster'!$G$1</f>
        <v>NEURO/STROKE</v>
      </c>
      <c r="B47" s="10"/>
      <c r="C47" s="51" t="e">
        <f>VLOOKUP(C$42,DailyRoster,7,FALSE)</f>
        <v>#N/A</v>
      </c>
      <c r="D47" s="51" t="e">
        <f>VLOOKUP(D$42,DailyRoster,7,FALSE)</f>
        <v>#N/A</v>
      </c>
      <c r="E47" s="51" t="e">
        <f>VLOOKUP(E$42,DailyRoster,7,FALSE)</f>
        <v>#N/A</v>
      </c>
      <c r="F47" s="51" t="e">
        <f>VLOOKUP(F$42,DailyRoster,7,FALSE)</f>
        <v>#N/A</v>
      </c>
      <c r="G47" s="52" t="e">
        <f>VLOOKUP(G$42,DailyRoster,7,FALSE)</f>
        <v>#N/A</v>
      </c>
      <c r="H47" s="48"/>
      <c r="I47" s="30"/>
    </row>
    <row r="48" spans="1:9" s="43" customFormat="1" x14ac:dyDescent="0.3">
      <c r="A48" s="19" t="str">
        <f>'Daily Roster'!$H$1</f>
        <v>NEUROSURG</v>
      </c>
      <c r="B48" s="41"/>
      <c r="C48" s="51" t="e">
        <f>VLOOKUP(C$42,DailyRoster,8,FALSE)</f>
        <v>#N/A</v>
      </c>
      <c r="D48" s="51" t="e">
        <f>VLOOKUP(D$42,DailyRoster,8,FALSE)</f>
        <v>#N/A</v>
      </c>
      <c r="E48" s="51" t="e">
        <f>VLOOKUP(E$42,DailyRoster,8,FALSE)</f>
        <v>#N/A</v>
      </c>
      <c r="F48" s="51" t="e">
        <f>VLOOKUP(F$42,DailyRoster,8,FALSE)</f>
        <v>#N/A</v>
      </c>
      <c r="G48" s="52" t="e">
        <f>VLOOKUP(G$42,DailyRoster,8,FALSE)</f>
        <v>#N/A</v>
      </c>
      <c r="H48" s="49"/>
      <c r="I48" s="42"/>
    </row>
    <row r="49" spans="1:9" ht="21" customHeight="1" x14ac:dyDescent="0.3">
      <c r="A49" s="89">
        <f>'Daily Roster'!$I$1</f>
        <v>0</v>
      </c>
      <c r="B49" s="10"/>
      <c r="C49" s="96" t="e">
        <f>VLOOKUP(C$42,DailyRoster,9,FALSE)</f>
        <v>#N/A</v>
      </c>
      <c r="D49" s="96" t="e">
        <f>VLOOKUP(D$42,DailyRoster,9,FALSE)</f>
        <v>#N/A</v>
      </c>
      <c r="E49" s="96" t="e">
        <f>VLOOKUP(E$42,DailyRoster,9,FALSE)</f>
        <v>#N/A</v>
      </c>
      <c r="F49" s="96" t="e">
        <f>VLOOKUP(F$42,DailyRoster,9,FALSE)</f>
        <v>#N/A</v>
      </c>
      <c r="G49" s="97" t="e">
        <f>VLOOKUP(G$42,DailyRoster,9,FALSE)</f>
        <v>#N/A</v>
      </c>
      <c r="H49" s="48"/>
      <c r="I49" s="30"/>
    </row>
    <row r="50" spans="1:9" x14ac:dyDescent="0.3">
      <c r="A50" s="89" t="str">
        <f>'Daily Roster'!$J$1</f>
        <v>ID / IMMUNO / PALL CARE (8.30-5)</v>
      </c>
      <c r="B50" s="10"/>
      <c r="C50" s="51" t="e">
        <f>VLOOKUP(C$42,DailyRoster,10,FALSE)</f>
        <v>#N/A</v>
      </c>
      <c r="D50" s="51" t="e">
        <f>VLOOKUP(D$42,DailyRoster,10,FALSE)</f>
        <v>#N/A</v>
      </c>
      <c r="E50" s="51" t="e">
        <f>VLOOKUP(E$42,DailyRoster,10,FALSE)</f>
        <v>#N/A</v>
      </c>
      <c r="F50" s="51" t="e">
        <f>VLOOKUP(F$42,DailyRoster,10,FALSE)</f>
        <v>#N/A</v>
      </c>
      <c r="G50" s="52" t="e">
        <f>VLOOKUP(G$42,DailyRoster,10,FALSE)</f>
        <v>#N/A</v>
      </c>
      <c r="H50" s="48"/>
      <c r="I50" s="30"/>
    </row>
    <row r="51" spans="1:9" x14ac:dyDescent="0.3">
      <c r="A51" s="19" t="str">
        <f>'Daily Roster'!$K$1</f>
        <v>TB / HIV SERVICES</v>
      </c>
      <c r="B51" s="10"/>
      <c r="C51" s="51" t="e">
        <f>VLOOKUP(C$42,DailyRoster,11,FALSE)</f>
        <v>#N/A</v>
      </c>
      <c r="D51" s="51" t="e">
        <f>VLOOKUP(D$42,DailyRoster,11,FALSE)</f>
        <v>#N/A</v>
      </c>
      <c r="E51" s="51" t="e">
        <f>VLOOKUP(E$42,DailyRoster,11,FALSE)</f>
        <v>#N/A</v>
      </c>
      <c r="F51" s="51" t="e">
        <f>VLOOKUP(F$42,DailyRoster,11,FALSE)</f>
        <v>#N/A</v>
      </c>
      <c r="G51" s="52" t="e">
        <f>VLOOKUP(G$42,DailyRoster,11,FALSE)</f>
        <v>#N/A</v>
      </c>
      <c r="H51" s="48"/>
      <c r="I51" s="30"/>
    </row>
    <row r="52" spans="1:9" hidden="1" x14ac:dyDescent="0.3">
      <c r="A52" s="19" t="str">
        <f>'Daily Roster'!$L$1</f>
        <v>RESP/CF</v>
      </c>
      <c r="B52" s="10"/>
      <c r="C52" s="51" t="e">
        <f>VLOOKUP(C$42,DailyRoster,12,FALSE)</f>
        <v>#N/A</v>
      </c>
      <c r="D52" s="51" t="e">
        <f>VLOOKUP(D$42,DailyRoster,12,FALSE)</f>
        <v>#N/A</v>
      </c>
      <c r="E52" s="51" t="e">
        <f>VLOOKUP(E$42,DailyRoster,12,FALSE)</f>
        <v>#N/A</v>
      </c>
      <c r="F52" s="51" t="e">
        <f>VLOOKUP(F$42,DailyRoster,12,FALSE)</f>
        <v>#N/A</v>
      </c>
      <c r="G52" s="52" t="e">
        <f>VLOOKUP(G$42,DailyRoster,12,FALSE)</f>
        <v>#N/A</v>
      </c>
      <c r="H52" s="48"/>
      <c r="I52" s="30"/>
    </row>
    <row r="53" spans="1:9" hidden="1" x14ac:dyDescent="0.3">
      <c r="A53" s="19" t="str">
        <f>'Daily Roster'!$M$1</f>
        <v>SPECIAL MED SUPPORT</v>
      </c>
      <c r="B53" s="10"/>
      <c r="C53" s="51" t="e">
        <f>VLOOKUP(C$42,DailyRoster,13,FALSE)</f>
        <v>#N/A</v>
      </c>
      <c r="D53" s="51" t="e">
        <f>VLOOKUP(D$42,DailyRoster,13,FALSE)</f>
        <v>#N/A</v>
      </c>
      <c r="E53" s="51" t="e">
        <f>VLOOKUP(E$42,DailyRoster,13,FALSE)</f>
        <v>#N/A</v>
      </c>
      <c r="F53" s="51" t="e">
        <f>VLOOKUP(F$42,DailyRoster,13,FALSE)</f>
        <v>#N/A</v>
      </c>
      <c r="G53" s="52" t="e">
        <f>VLOOKUP(G$42,DailyRoster,13,FALSE)</f>
        <v>#N/A</v>
      </c>
      <c r="H53" s="48"/>
      <c r="I53" s="30"/>
    </row>
    <row r="54" spans="1:9" hidden="1" x14ac:dyDescent="0.3">
      <c r="A54" s="19" t="str">
        <f>'Daily Roster'!$N$1</f>
        <v>Intern</v>
      </c>
      <c r="B54" s="10"/>
      <c r="C54" s="51" t="e">
        <f>VLOOKUP(C$42,DailyRoster,14,FALSE)</f>
        <v>#N/A</v>
      </c>
      <c r="D54" s="51" t="e">
        <f>VLOOKUP(D$42,DailyRoster,14,FALSE)</f>
        <v>#N/A</v>
      </c>
      <c r="E54" s="51" t="e">
        <f>VLOOKUP(E$42,DailyRoster,14,FALSE)</f>
        <v>#N/A</v>
      </c>
      <c r="F54" s="51" t="e">
        <f>VLOOKUP(F$42,DailyRoster,14,FALSE)</f>
        <v>#N/A</v>
      </c>
      <c r="G54" s="52" t="e">
        <f>VLOOKUP(G$42,DailyRoster,14,FALSE)</f>
        <v>#N/A</v>
      </c>
      <c r="H54" s="48"/>
      <c r="I54" s="30"/>
    </row>
    <row r="55" spans="1:9" hidden="1" x14ac:dyDescent="0.3">
      <c r="A55" s="19" t="str">
        <f>'Daily Roster'!$O$1</f>
        <v>HIV CLINIC TRAINING</v>
      </c>
      <c r="B55" s="10"/>
      <c r="C55" s="51" t="e">
        <f>VLOOKUP(C$42,DailyRoster,15,FALSE)</f>
        <v>#N/A</v>
      </c>
      <c r="D55" s="51" t="e">
        <f>VLOOKUP(D$42,DailyRoster,15,FALSE)</f>
        <v>#N/A</v>
      </c>
      <c r="E55" s="51" t="e">
        <f>VLOOKUP(E$42,DailyRoster,15,FALSE)</f>
        <v>#N/A</v>
      </c>
      <c r="F55" s="51" t="e">
        <f>VLOOKUP(F$42,DailyRoster,15,FALSE)</f>
        <v>#N/A</v>
      </c>
      <c r="G55" s="52" t="e">
        <f>VLOOKUP(G$42,DailyRoster,15,FALSE)</f>
        <v>#N/A</v>
      </c>
      <c r="H55" s="48"/>
      <c r="I55" s="30"/>
    </row>
    <row r="56" spans="1:9" hidden="1" x14ac:dyDescent="0.3">
      <c r="A56" s="19" t="str">
        <f>'Daily Roster'!$P$1</f>
        <v>TB Clinic H/OVER</v>
      </c>
      <c r="B56" s="10"/>
      <c r="C56" s="51" t="e">
        <f>VLOOKUP(C$42,DailyRoster,16,FALSE)</f>
        <v>#N/A</v>
      </c>
      <c r="D56" s="51" t="e">
        <f>VLOOKUP(D$42,DailyRoster,16,FALSE)</f>
        <v>#N/A</v>
      </c>
      <c r="E56" s="51" t="e">
        <f>VLOOKUP(E$42,DailyRoster,16,FALSE)</f>
        <v>#N/A</v>
      </c>
      <c r="F56" s="51" t="e">
        <f>VLOOKUP(F$42,DailyRoster,16,FALSE)</f>
        <v>#N/A</v>
      </c>
      <c r="G56" s="52" t="e">
        <f>VLOOKUP(G$42,DailyRoster,16,FALSE)</f>
        <v>#N/A</v>
      </c>
      <c r="H56" s="26"/>
      <c r="I56" s="34"/>
    </row>
    <row r="57" spans="1:9" hidden="1" x14ac:dyDescent="0.3">
      <c r="A57" s="19" t="str">
        <f>'Daily Roster'!$Q$1</f>
        <v>STUDENTS</v>
      </c>
      <c r="B57" s="10"/>
      <c r="C57" s="51" t="e">
        <f>VLOOKUP(C$42,DailyRoster,17,FALSE)</f>
        <v>#N/A</v>
      </c>
      <c r="D57" s="51" t="e">
        <f>VLOOKUP(D$42,DailyRoster,17,FALSE)</f>
        <v>#N/A</v>
      </c>
      <c r="E57" s="51" t="e">
        <f>VLOOKUP(E$42,DailyRoster,17,FALSE)</f>
        <v>#N/A</v>
      </c>
      <c r="F57" s="51" t="e">
        <f>VLOOKUP(F$42,DailyRoster,17,FALSE)</f>
        <v>#N/A</v>
      </c>
      <c r="G57" s="52" t="e">
        <f>VLOOKUP(G$42,DailyRoster,17,FALSE)</f>
        <v>#N/A</v>
      </c>
      <c r="H57" s="26"/>
      <c r="I57" s="34"/>
    </row>
    <row r="58" spans="1:9" hidden="1" x14ac:dyDescent="0.3">
      <c r="A58" s="19" t="str">
        <f>'Daily Roster'!$R$1</f>
        <v>STUDENTS</v>
      </c>
      <c r="B58" s="10"/>
      <c r="C58" s="51" t="e">
        <f>VLOOKUP(C$42,DailyRoster,18,FALSE)</f>
        <v>#N/A</v>
      </c>
      <c r="D58" s="51" t="e">
        <f>VLOOKUP(D$42,DailyRoster,18,FALSE)</f>
        <v>#N/A</v>
      </c>
      <c r="E58" s="51" t="e">
        <f>VLOOKUP(E$42,DailyRoster,18,FALSE)</f>
        <v>#N/A</v>
      </c>
      <c r="F58" s="51" t="e">
        <f>VLOOKUP(F$42,DailyRoster,18,FALSE)</f>
        <v>#N/A</v>
      </c>
      <c r="G58" s="52" t="e">
        <f>VLOOKUP(G$42,DailyRoster,18,FALSE)</f>
        <v>#N/A</v>
      </c>
      <c r="H58" s="26"/>
      <c r="I58" s="34"/>
    </row>
    <row r="59" spans="1:9" hidden="1" x14ac:dyDescent="0.3">
      <c r="A59" s="19" t="str">
        <f>'Daily Roster'!$S$1</f>
        <v>ClinCAT</v>
      </c>
      <c r="B59" s="10"/>
      <c r="C59" s="51" t="e">
        <f>VLOOKUP(C$42,DailyRoster,19,FALSE)</f>
        <v>#N/A</v>
      </c>
      <c r="D59" s="51" t="e">
        <f>VLOOKUP(D$42,DailyRoster,19,FALSE)</f>
        <v>#N/A</v>
      </c>
      <c r="E59" s="51" t="e">
        <f>VLOOKUP(E$42,DailyRoster,19,FALSE)</f>
        <v>#N/A</v>
      </c>
      <c r="F59" s="51" t="e">
        <f>VLOOKUP(F$42,DailyRoster,19,FALSE)</f>
        <v>#N/A</v>
      </c>
      <c r="G59" s="52" t="e">
        <f>VLOOKUP(G$42,DailyRoster,19,FALSE)</f>
        <v>#N/A</v>
      </c>
      <c r="H59" s="26"/>
      <c r="I59" s="34"/>
    </row>
    <row r="60" spans="1:9" hidden="1" x14ac:dyDescent="0.3">
      <c r="A60" s="19" t="str">
        <f>'Daily Roster'!$T$1</f>
        <v>PROTOCOLS</v>
      </c>
      <c r="B60" s="10"/>
      <c r="C60" s="51" t="e">
        <f>VLOOKUP(C$42,DailyRoster,20,FALSE)</f>
        <v>#N/A</v>
      </c>
      <c r="D60" s="51" t="e">
        <f>VLOOKUP(D$42,DailyRoster,20,FALSE)</f>
        <v>#N/A</v>
      </c>
      <c r="E60" s="51" t="e">
        <f>VLOOKUP(E$42,DailyRoster,20,FALSE)</f>
        <v>#N/A</v>
      </c>
      <c r="F60" s="51" t="e">
        <f>VLOOKUP(F$42,DailyRoster,20,FALSE)</f>
        <v>#N/A</v>
      </c>
      <c r="G60" s="52" t="e">
        <f>VLOOKUP(G$42,DailyRoster,20,FALSE)</f>
        <v>#N/A</v>
      </c>
      <c r="H60" s="26"/>
      <c r="I60" s="34"/>
    </row>
    <row r="61" spans="1:9" x14ac:dyDescent="0.3">
      <c r="A61" s="31"/>
      <c r="B61" s="32"/>
      <c r="C61" s="54">
        <f t="array" ref="C61:I61">Days+22+DATE(Calendar1Year,Calendar1MonthOption,1)-WEEKDAY(DATE(Calendar1Year,Calendar1MonthOption,1),WeekdayOption)</f>
        <v>42877</v>
      </c>
      <c r="D61" s="55">
        <v>42878</v>
      </c>
      <c r="E61" s="54">
        <v>42879</v>
      </c>
      <c r="F61" s="55">
        <v>42880</v>
      </c>
      <c r="G61" s="56">
        <v>42881</v>
      </c>
      <c r="H61" s="39">
        <v>42882</v>
      </c>
      <c r="I61" s="38">
        <v>42883</v>
      </c>
    </row>
    <row r="62" spans="1:9" x14ac:dyDescent="0.3">
      <c r="A62" s="19" t="str">
        <f>'Daily Roster'!$C$1</f>
        <v>RHEUM / ENDO / DERM (RhEnDe)</v>
      </c>
      <c r="B62" s="10"/>
      <c r="C62" s="51" t="e">
        <f>VLOOKUP(C$61,DailyRoster,3,FALSE)</f>
        <v>#N/A</v>
      </c>
      <c r="D62" s="51" t="e">
        <f>VLOOKUP(D$61,DailyRoster,3,FALSE)</f>
        <v>#N/A</v>
      </c>
      <c r="E62" s="51" t="e">
        <f>VLOOKUP(E$61,DailyRoster,3,FALSE)</f>
        <v>#N/A</v>
      </c>
      <c r="F62" s="51" t="e">
        <f>VLOOKUP(F$61,DailyRoster,3,FALSE)</f>
        <v>#N/A</v>
      </c>
      <c r="G62" s="52" t="e">
        <f>VLOOKUP(G$61,DailyRoster,3,FALSE)</f>
        <v>#N/A</v>
      </c>
      <c r="H62" s="48"/>
      <c r="I62" s="30"/>
    </row>
    <row r="63" spans="1:9" x14ac:dyDescent="0.3">
      <c r="A63" s="19" t="str">
        <f>'Daily Roster'!$D$1</f>
        <v>RhEnDe Services</v>
      </c>
      <c r="B63" s="10"/>
      <c r="C63" s="51" t="e">
        <f>VLOOKUP(C$61,DailyRoster,4,FALSE)</f>
        <v>#N/A</v>
      </c>
      <c r="D63" s="51" t="e">
        <f>VLOOKUP(D$61,DailyRoster,4,FALSE)</f>
        <v>#N/A</v>
      </c>
      <c r="E63" s="51" t="e">
        <f>VLOOKUP(E$61,DailyRoster,4,FALSE)</f>
        <v>#N/A</v>
      </c>
      <c r="F63" s="51" t="e">
        <f>VLOOKUP(F$61,DailyRoster,4,FALSE)</f>
        <v>#N/A</v>
      </c>
      <c r="G63" s="52" t="e">
        <f>VLOOKUP(G$61,DailyRoster,4,FALSE)</f>
        <v>#N/A</v>
      </c>
      <c r="H63" s="48"/>
      <c r="I63" s="30"/>
    </row>
    <row r="64" spans="1:9" x14ac:dyDescent="0.3">
      <c r="A64" s="19" t="str">
        <f>'Daily Roster'!$E$1</f>
        <v>HAEM WHITE</v>
      </c>
      <c r="B64" s="10"/>
      <c r="C64" s="51" t="e">
        <f>VLOOKUP(C$61,DailyRoster,5,FALSE)</f>
        <v>#N/A</v>
      </c>
      <c r="D64" s="51" t="e">
        <f>VLOOKUP(D$61,DailyRoster,5,FALSE)</f>
        <v>#N/A</v>
      </c>
      <c r="E64" s="51" t="e">
        <f>VLOOKUP(E$61,DailyRoster,5,FALSE)</f>
        <v>#N/A</v>
      </c>
      <c r="F64" s="51" t="e">
        <f>VLOOKUP(F$61,DailyRoster,5,FALSE)</f>
        <v>#N/A</v>
      </c>
      <c r="G64" s="52" t="e">
        <f>VLOOKUP(G$61,DailyRoster,5,FALSE)</f>
        <v>#N/A</v>
      </c>
      <c r="H64" s="48"/>
      <c r="I64" s="30"/>
    </row>
    <row r="65" spans="1:9" x14ac:dyDescent="0.3">
      <c r="A65" s="19" t="str">
        <f>'Daily Roster'!$F$1</f>
        <v>HAEM RED</v>
      </c>
      <c r="B65" s="10"/>
      <c r="C65" s="51" t="e">
        <f>VLOOKUP(C$61,DailyRoster,6,FALSE)</f>
        <v>#N/A</v>
      </c>
      <c r="D65" s="51" t="e">
        <f>VLOOKUP(D$61,DailyRoster,6,FALSE)</f>
        <v>#N/A</v>
      </c>
      <c r="E65" s="51" t="e">
        <f>VLOOKUP(E$61,DailyRoster,6,FALSE)</f>
        <v>#N/A</v>
      </c>
      <c r="F65" s="51" t="e">
        <f>VLOOKUP(F$61,DailyRoster,6,FALSE)</f>
        <v>#N/A</v>
      </c>
      <c r="G65" s="52" t="e">
        <f>VLOOKUP(G$61,DailyRoster,6,FALSE)</f>
        <v>#N/A</v>
      </c>
      <c r="H65" s="48"/>
      <c r="I65" s="30"/>
    </row>
    <row r="66" spans="1:9" x14ac:dyDescent="0.3">
      <c r="A66" s="19" t="str">
        <f>'Daily Roster'!$G$1</f>
        <v>NEURO/STROKE</v>
      </c>
      <c r="B66" s="10"/>
      <c r="C66" s="51" t="e">
        <f>VLOOKUP(C$61,DailyRoster,7,FALSE)</f>
        <v>#N/A</v>
      </c>
      <c r="D66" s="51" t="e">
        <f>VLOOKUP(D$61,DailyRoster,7,FALSE)</f>
        <v>#N/A</v>
      </c>
      <c r="E66" s="51" t="e">
        <f>VLOOKUP(E$61,DailyRoster,7,FALSE)</f>
        <v>#N/A</v>
      </c>
      <c r="F66" s="51" t="e">
        <f>VLOOKUP(F$61,DailyRoster,7,FALSE)</f>
        <v>#N/A</v>
      </c>
      <c r="G66" s="52" t="e">
        <f>VLOOKUP(G$61,DailyRoster,7,FALSE)</f>
        <v>#N/A</v>
      </c>
      <c r="H66" s="48"/>
      <c r="I66" s="30"/>
    </row>
    <row r="67" spans="1:9" x14ac:dyDescent="0.3">
      <c r="A67" s="19" t="str">
        <f>'Daily Roster'!$H$1</f>
        <v>NEUROSURG</v>
      </c>
      <c r="B67" s="10"/>
      <c r="C67" s="51" t="e">
        <f>VLOOKUP(C$61,DailyRoster,8,FALSE)</f>
        <v>#N/A</v>
      </c>
      <c r="D67" s="51" t="e">
        <f>VLOOKUP(D$61,DailyRoster,8,FALSE)</f>
        <v>#N/A</v>
      </c>
      <c r="E67" s="51" t="e">
        <f>VLOOKUP(E$61,DailyRoster,8,FALSE)</f>
        <v>#N/A</v>
      </c>
      <c r="F67" s="51" t="e">
        <f>VLOOKUP(F$61,DailyRoster,8,FALSE)</f>
        <v>#N/A</v>
      </c>
      <c r="G67" s="52" t="e">
        <f>VLOOKUP(G$61,DailyRoster,8,FALSE)</f>
        <v>#N/A</v>
      </c>
      <c r="H67" s="48"/>
      <c r="I67" s="30"/>
    </row>
    <row r="68" spans="1:9" x14ac:dyDescent="0.3">
      <c r="A68" s="89">
        <f>'Daily Roster'!$I$1</f>
        <v>0</v>
      </c>
      <c r="B68" s="10"/>
      <c r="C68" s="96" t="e">
        <f>VLOOKUP(C$61,DailyRoster,9,FALSE)</f>
        <v>#N/A</v>
      </c>
      <c r="D68" s="96" t="e">
        <f>VLOOKUP(D$61,DailyRoster,9,FALSE)</f>
        <v>#N/A</v>
      </c>
      <c r="E68" s="96" t="e">
        <f>VLOOKUP(E$61,DailyRoster,9,FALSE)</f>
        <v>#N/A</v>
      </c>
      <c r="F68" s="96" t="e">
        <f>VLOOKUP(F$61,DailyRoster,9,FALSE)</f>
        <v>#N/A</v>
      </c>
      <c r="G68" s="97" t="e">
        <f>VLOOKUP(G$61,DailyRoster,9,FALSE)</f>
        <v>#N/A</v>
      </c>
      <c r="H68" s="48"/>
      <c r="I68" s="30"/>
    </row>
    <row r="69" spans="1:9" x14ac:dyDescent="0.3">
      <c r="A69" s="19" t="str">
        <f>'Daily Roster'!$J$1</f>
        <v>ID / IMMUNO / PALL CARE (8.30-5)</v>
      </c>
      <c r="B69" s="10"/>
      <c r="C69" s="51" t="e">
        <f>VLOOKUP(C$61,DailyRoster,10,FALSE)</f>
        <v>#N/A</v>
      </c>
      <c r="D69" s="51" t="e">
        <f>VLOOKUP(D$61,DailyRoster,10,FALSE)</f>
        <v>#N/A</v>
      </c>
      <c r="E69" s="51" t="e">
        <f>VLOOKUP(E$61,DailyRoster,10,FALSE)</f>
        <v>#N/A</v>
      </c>
      <c r="F69" s="51" t="e">
        <f>VLOOKUP(F$61,DailyRoster,10,FALSE)</f>
        <v>#N/A</v>
      </c>
      <c r="G69" s="52" t="e">
        <f>VLOOKUP(G$61,DailyRoster,10,FALSE)</f>
        <v>#N/A</v>
      </c>
      <c r="H69" s="48"/>
      <c r="I69" s="30"/>
    </row>
    <row r="70" spans="1:9" x14ac:dyDescent="0.3">
      <c r="A70" s="19" t="str">
        <f>'Daily Roster'!$K$1</f>
        <v>TB / HIV SERVICES</v>
      </c>
      <c r="B70" s="10"/>
      <c r="C70" s="51" t="e">
        <f>VLOOKUP(C$61,DailyRoster,11,FALSE)</f>
        <v>#N/A</v>
      </c>
      <c r="D70" s="51" t="e">
        <f>VLOOKUP(D$61,DailyRoster,11,FALSE)</f>
        <v>#N/A</v>
      </c>
      <c r="E70" s="51" t="e">
        <f>VLOOKUP(E$61,DailyRoster,11,FALSE)</f>
        <v>#N/A</v>
      </c>
      <c r="F70" s="51" t="e">
        <f>VLOOKUP(F$61,DailyRoster,11,FALSE)</f>
        <v>#N/A</v>
      </c>
      <c r="G70" s="52" t="e">
        <f>VLOOKUP(G$61,DailyRoster,11,FALSE)</f>
        <v>#N/A</v>
      </c>
      <c r="H70" s="48"/>
      <c r="I70" s="30"/>
    </row>
    <row r="71" spans="1:9" hidden="1" x14ac:dyDescent="0.3">
      <c r="A71" s="19" t="str">
        <f>'Daily Roster'!$L$1</f>
        <v>RESP/CF</v>
      </c>
      <c r="B71" s="10"/>
      <c r="C71" s="51" t="e">
        <f>VLOOKUP(C$61,DailyRoster,12,FALSE)</f>
        <v>#N/A</v>
      </c>
      <c r="D71" s="51" t="e">
        <f>VLOOKUP(D$61,DailyRoster,12,FALSE)</f>
        <v>#N/A</v>
      </c>
      <c r="E71" s="51" t="e">
        <f>VLOOKUP(E$61,DailyRoster,12,FALSE)</f>
        <v>#N/A</v>
      </c>
      <c r="F71" s="51" t="e">
        <f>VLOOKUP(F$61,DailyRoster,12,FALSE)</f>
        <v>#N/A</v>
      </c>
      <c r="G71" s="52" t="e">
        <f>VLOOKUP(G$61,DailyRoster,12,FALSE)</f>
        <v>#N/A</v>
      </c>
      <c r="H71" s="48"/>
      <c r="I71" s="30"/>
    </row>
    <row r="72" spans="1:9" hidden="1" x14ac:dyDescent="0.3">
      <c r="A72" s="19" t="str">
        <f>'Daily Roster'!$M$1</f>
        <v>SPECIAL MED SUPPORT</v>
      </c>
      <c r="B72" s="10"/>
      <c r="C72" s="51" t="e">
        <f>VLOOKUP(C$61,DailyRoster,13,FALSE)</f>
        <v>#N/A</v>
      </c>
      <c r="D72" s="51" t="e">
        <f>VLOOKUP(D$61,DailyRoster,13,FALSE)</f>
        <v>#N/A</v>
      </c>
      <c r="E72" s="51" t="e">
        <f>VLOOKUP(E$61,DailyRoster,13,FALSE)</f>
        <v>#N/A</v>
      </c>
      <c r="F72" s="51" t="e">
        <f>VLOOKUP(F$61,DailyRoster,13,FALSE)</f>
        <v>#N/A</v>
      </c>
      <c r="G72" s="52" t="e">
        <f>VLOOKUP(G$61,DailyRoster,13,FALSE)</f>
        <v>#N/A</v>
      </c>
      <c r="H72" s="48"/>
      <c r="I72" s="30"/>
    </row>
    <row r="73" spans="1:9" hidden="1" x14ac:dyDescent="0.3">
      <c r="A73" s="19" t="str">
        <f>'Daily Roster'!$N$1</f>
        <v>Intern</v>
      </c>
      <c r="B73" s="10"/>
      <c r="C73" s="51" t="e">
        <f>VLOOKUP(C$61,DailyRoster,14,FALSE)</f>
        <v>#N/A</v>
      </c>
      <c r="D73" s="51" t="e">
        <f>VLOOKUP(D$61,DailyRoster,14,FALSE)</f>
        <v>#N/A</v>
      </c>
      <c r="E73" s="51" t="e">
        <f>VLOOKUP(E$61,DailyRoster,14,FALSE)</f>
        <v>#N/A</v>
      </c>
      <c r="F73" s="51" t="e">
        <f>VLOOKUP(F$61,DailyRoster,14,FALSE)</f>
        <v>#N/A</v>
      </c>
      <c r="G73" s="52" t="e">
        <f>VLOOKUP(G$61,DailyRoster,14,FALSE)</f>
        <v>#N/A</v>
      </c>
      <c r="H73" s="48"/>
      <c r="I73" s="30"/>
    </row>
    <row r="74" spans="1:9" hidden="1" x14ac:dyDescent="0.3">
      <c r="A74" s="19" t="str">
        <f>'Daily Roster'!$O$1</f>
        <v>HIV CLINIC TRAINING</v>
      </c>
      <c r="B74" s="10"/>
      <c r="C74" s="51" t="e">
        <f>VLOOKUP(C$61,DailyRoster,15,FALSE)</f>
        <v>#N/A</v>
      </c>
      <c r="D74" s="51" t="e">
        <f>VLOOKUP(D$61,DailyRoster,15,FALSE)</f>
        <v>#N/A</v>
      </c>
      <c r="E74" s="51" t="e">
        <f>VLOOKUP(E$61,DailyRoster,15,FALSE)</f>
        <v>#N/A</v>
      </c>
      <c r="F74" s="51" t="e">
        <f>VLOOKUP(F$61,DailyRoster,15,FALSE)</f>
        <v>#N/A</v>
      </c>
      <c r="G74" s="52" t="e">
        <f>VLOOKUP(G$61,DailyRoster,15,FALSE)</f>
        <v>#N/A</v>
      </c>
      <c r="H74" s="48"/>
      <c r="I74" s="30"/>
    </row>
    <row r="75" spans="1:9" hidden="1" x14ac:dyDescent="0.3">
      <c r="A75" s="19" t="str">
        <f>'Daily Roster'!$P$1</f>
        <v>TB Clinic H/OVER</v>
      </c>
      <c r="B75" s="10"/>
      <c r="C75" s="51" t="e">
        <f>VLOOKUP(C$61,DailyRoster,16,FALSE)</f>
        <v>#N/A</v>
      </c>
      <c r="D75" s="51" t="e">
        <f>VLOOKUP(D$61,DailyRoster,16,FALSE)</f>
        <v>#N/A</v>
      </c>
      <c r="E75" s="51" t="e">
        <f>VLOOKUP(E$61,DailyRoster,16,FALSE)</f>
        <v>#N/A</v>
      </c>
      <c r="F75" s="51" t="e">
        <f>VLOOKUP(F$61,DailyRoster,16,FALSE)</f>
        <v>#N/A</v>
      </c>
      <c r="G75" s="52" t="e">
        <f>VLOOKUP(G$61,DailyRoster,16,FALSE)</f>
        <v>#N/A</v>
      </c>
      <c r="H75" s="26"/>
      <c r="I75" s="34"/>
    </row>
    <row r="76" spans="1:9" hidden="1" x14ac:dyDescent="0.3">
      <c r="A76" s="19" t="str">
        <f>'Daily Roster'!$Q$1</f>
        <v>STUDENTS</v>
      </c>
      <c r="B76" s="10"/>
      <c r="C76" s="51" t="e">
        <f>VLOOKUP(C$61,DailyRoster,17,FALSE)</f>
        <v>#N/A</v>
      </c>
      <c r="D76" s="51" t="e">
        <f>VLOOKUP(D$61,DailyRoster,17,FALSE)</f>
        <v>#N/A</v>
      </c>
      <c r="E76" s="51" t="e">
        <f>VLOOKUP(E$61,DailyRoster,17,FALSE)</f>
        <v>#N/A</v>
      </c>
      <c r="F76" s="51" t="e">
        <f>VLOOKUP(F$61,DailyRoster,17,FALSE)</f>
        <v>#N/A</v>
      </c>
      <c r="G76" s="52" t="e">
        <f>VLOOKUP(G$61,DailyRoster,17,FALSE)</f>
        <v>#N/A</v>
      </c>
      <c r="H76" s="26"/>
      <c r="I76" s="34"/>
    </row>
    <row r="77" spans="1:9" hidden="1" x14ac:dyDescent="0.3">
      <c r="A77" s="19" t="str">
        <f>'Daily Roster'!$R$1</f>
        <v>STUDENTS</v>
      </c>
      <c r="B77" s="10"/>
      <c r="C77" s="51" t="e">
        <f>VLOOKUP(C$61,DailyRoster,18,FALSE)</f>
        <v>#N/A</v>
      </c>
      <c r="D77" s="51" t="e">
        <f>VLOOKUP(D$61,DailyRoster,18,FALSE)</f>
        <v>#N/A</v>
      </c>
      <c r="E77" s="51" t="e">
        <f>VLOOKUP(E$61,DailyRoster,18,FALSE)</f>
        <v>#N/A</v>
      </c>
      <c r="F77" s="51" t="e">
        <f>VLOOKUP(F$61,DailyRoster,18,FALSE)</f>
        <v>#N/A</v>
      </c>
      <c r="G77" s="52" t="e">
        <f>VLOOKUP(G$61,DailyRoster,18,FALSE)</f>
        <v>#N/A</v>
      </c>
      <c r="H77" s="26"/>
      <c r="I77" s="34"/>
    </row>
    <row r="78" spans="1:9" hidden="1" x14ac:dyDescent="0.3">
      <c r="A78" s="19" t="str">
        <f>'Daily Roster'!$S$1</f>
        <v>ClinCAT</v>
      </c>
      <c r="B78" s="10"/>
      <c r="C78" s="51" t="e">
        <f>VLOOKUP(C$61,DailyRoster,19,FALSE)</f>
        <v>#N/A</v>
      </c>
      <c r="D78" s="51" t="e">
        <f>VLOOKUP(D$61,DailyRoster,19,FALSE)</f>
        <v>#N/A</v>
      </c>
      <c r="E78" s="51" t="e">
        <f>VLOOKUP(E$61,DailyRoster,19,FALSE)</f>
        <v>#N/A</v>
      </c>
      <c r="F78" s="51" t="e">
        <f>VLOOKUP(F$61,DailyRoster,19,FALSE)</f>
        <v>#N/A</v>
      </c>
      <c r="G78" s="52" t="e">
        <f>VLOOKUP(G$61,DailyRoster,19,FALSE)</f>
        <v>#N/A</v>
      </c>
      <c r="H78" s="26"/>
      <c r="I78" s="34"/>
    </row>
    <row r="79" spans="1:9" hidden="1" x14ac:dyDescent="0.3">
      <c r="A79" s="19" t="str">
        <f>'Daily Roster'!$T$1</f>
        <v>PROTOCOLS</v>
      </c>
      <c r="B79" s="10"/>
      <c r="C79" s="51" t="e">
        <f>VLOOKUP(C$61,DailyRoster,20,FALSE)</f>
        <v>#N/A</v>
      </c>
      <c r="D79" s="51" t="e">
        <f>VLOOKUP(D$61,DailyRoster,20,FALSE)</f>
        <v>#N/A</v>
      </c>
      <c r="E79" s="51" t="e">
        <f>VLOOKUP(E$61,DailyRoster,20,FALSE)</f>
        <v>#N/A</v>
      </c>
      <c r="F79" s="51" t="e">
        <f>VLOOKUP(F$61,DailyRoster,20,FALSE)</f>
        <v>#N/A</v>
      </c>
      <c r="G79" s="52" t="e">
        <f>VLOOKUP(G$61,DailyRoster,20,FALSE)</f>
        <v>#N/A</v>
      </c>
      <c r="H79" s="26"/>
      <c r="I79" s="34"/>
    </row>
    <row r="80" spans="1:9" x14ac:dyDescent="0.3">
      <c r="A80" s="31"/>
      <c r="B80" s="33"/>
      <c r="C80" s="54">
        <f t="array" ref="C80:I80">Days+29+DATE(Calendar1Year,Calendar1MonthOption,1)-WEEKDAY(DATE(Calendar1Year,Calendar1MonthOption,1),WeekdayOption)</f>
        <v>42884</v>
      </c>
      <c r="D80" s="55">
        <v>42885</v>
      </c>
      <c r="E80" s="54">
        <v>42886</v>
      </c>
      <c r="F80" s="55">
        <v>42887</v>
      </c>
      <c r="G80" s="56">
        <v>42888</v>
      </c>
      <c r="H80" s="39">
        <v>42889</v>
      </c>
      <c r="I80" s="38">
        <v>42890</v>
      </c>
    </row>
    <row r="81" spans="1:9" x14ac:dyDescent="0.3">
      <c r="A81" s="19" t="str">
        <f>'Daily Roster'!$C$1</f>
        <v>RHEUM / ENDO / DERM (RhEnDe)</v>
      </c>
      <c r="B81" s="10"/>
      <c r="C81" s="51" t="e">
        <f>VLOOKUP(C$80,DailyRoster,3,FALSE)</f>
        <v>#N/A</v>
      </c>
      <c r="D81" s="51" t="e">
        <f>VLOOKUP(D$80,DailyRoster,3,FALSE)</f>
        <v>#N/A</v>
      </c>
      <c r="E81" s="51" t="e">
        <f>VLOOKUP(E$80,DailyRoster,3,FALSE)</f>
        <v>#N/A</v>
      </c>
      <c r="F81" s="51"/>
      <c r="G81" s="52"/>
      <c r="H81" s="48"/>
      <c r="I81" s="30"/>
    </row>
    <row r="82" spans="1:9" x14ac:dyDescent="0.3">
      <c r="A82" s="19" t="str">
        <f>'Daily Roster'!$D$1</f>
        <v>RhEnDe Services</v>
      </c>
      <c r="B82" s="10"/>
      <c r="C82" s="51" t="e">
        <f>VLOOKUP(C$80,DailyRoster,4,FALSE)</f>
        <v>#N/A</v>
      </c>
      <c r="D82" s="51" t="e">
        <f>VLOOKUP(D$80,DailyRoster,4,FALSE)</f>
        <v>#N/A</v>
      </c>
      <c r="E82" s="51" t="e">
        <f>VLOOKUP(E$80,DailyRoster,4,FALSE)</f>
        <v>#N/A</v>
      </c>
      <c r="F82" s="51"/>
      <c r="G82" s="52"/>
      <c r="H82" s="48"/>
      <c r="I82" s="30"/>
    </row>
    <row r="83" spans="1:9" x14ac:dyDescent="0.3">
      <c r="A83" s="19" t="str">
        <f>'Daily Roster'!$E$1</f>
        <v>HAEM WHITE</v>
      </c>
      <c r="B83" s="10"/>
      <c r="C83" s="51" t="e">
        <f>VLOOKUP(C$80,DailyRoster,5,FALSE)</f>
        <v>#N/A</v>
      </c>
      <c r="D83" s="51" t="e">
        <f>VLOOKUP(D$80,DailyRoster,5,FALSE)</f>
        <v>#N/A</v>
      </c>
      <c r="E83" s="51" t="e">
        <f>VLOOKUP(E$80,DailyRoster,5,FALSE)</f>
        <v>#N/A</v>
      </c>
      <c r="F83" s="51"/>
      <c r="G83" s="52"/>
      <c r="H83" s="48"/>
      <c r="I83" s="30"/>
    </row>
    <row r="84" spans="1:9" x14ac:dyDescent="0.3">
      <c r="A84" s="19" t="str">
        <f>'Daily Roster'!$F$1</f>
        <v>HAEM RED</v>
      </c>
      <c r="B84" s="10"/>
      <c r="C84" s="51" t="e">
        <f>VLOOKUP(C$80,DailyRoster,6,FALSE)</f>
        <v>#N/A</v>
      </c>
      <c r="D84" s="51" t="e">
        <f>VLOOKUP(D$80,DailyRoster,6,FALSE)</f>
        <v>#N/A</v>
      </c>
      <c r="E84" s="51" t="e">
        <f>VLOOKUP(E$80,DailyRoster,6,FALSE)</f>
        <v>#N/A</v>
      </c>
      <c r="F84" s="51"/>
      <c r="G84" s="52"/>
      <c r="H84" s="48"/>
      <c r="I84" s="30"/>
    </row>
    <row r="85" spans="1:9" x14ac:dyDescent="0.3">
      <c r="A85" s="19" t="str">
        <f>'Daily Roster'!$G$1</f>
        <v>NEURO/STROKE</v>
      </c>
      <c r="B85" s="10"/>
      <c r="C85" s="51" t="e">
        <f>VLOOKUP(C$80,DailyRoster,7,FALSE)</f>
        <v>#N/A</v>
      </c>
      <c r="D85" s="51" t="e">
        <f>VLOOKUP(D$80,DailyRoster,7,FALSE)</f>
        <v>#N/A</v>
      </c>
      <c r="E85" s="51" t="e">
        <f>VLOOKUP(E$80,DailyRoster,7,FALSE)</f>
        <v>#N/A</v>
      </c>
      <c r="F85" s="51"/>
      <c r="G85" s="52"/>
      <c r="H85" s="48"/>
      <c r="I85" s="30"/>
    </row>
    <row r="86" spans="1:9" x14ac:dyDescent="0.3">
      <c r="A86" s="19" t="str">
        <f>'Daily Roster'!$H$1</f>
        <v>NEUROSURG</v>
      </c>
      <c r="B86" s="10"/>
      <c r="C86" s="51" t="e">
        <f>VLOOKUP(C$80,DailyRoster,8,FALSE)</f>
        <v>#N/A</v>
      </c>
      <c r="D86" s="51" t="e">
        <f>VLOOKUP(D$80,DailyRoster,8,FALSE)</f>
        <v>#N/A</v>
      </c>
      <c r="E86" s="51" t="e">
        <f>VLOOKUP(E$80,DailyRoster,8,FALSE)</f>
        <v>#N/A</v>
      </c>
      <c r="F86" s="51"/>
      <c r="G86" s="52"/>
      <c r="H86" s="48"/>
      <c r="I86" s="30"/>
    </row>
    <row r="87" spans="1:9" x14ac:dyDescent="0.3">
      <c r="A87" s="19">
        <f>'Daily Roster'!$I$1</f>
        <v>0</v>
      </c>
      <c r="B87" s="10"/>
      <c r="C87" s="96" t="e">
        <f>VLOOKUP(C$80,DailyRoster,9,FALSE)</f>
        <v>#N/A</v>
      </c>
      <c r="D87" s="96" t="e">
        <f>VLOOKUP(D$80,DailyRoster,9,FALSE)</f>
        <v>#N/A</v>
      </c>
      <c r="E87" s="51" t="e">
        <f>VLOOKUP(E$80,DailyRoster,9,FALSE)</f>
        <v>#N/A</v>
      </c>
      <c r="F87" s="51"/>
      <c r="G87" s="52"/>
      <c r="H87" s="48"/>
      <c r="I87" s="30"/>
    </row>
    <row r="88" spans="1:9" x14ac:dyDescent="0.3">
      <c r="A88" s="19" t="str">
        <f>'Daily Roster'!$J$1</f>
        <v>ID / IMMUNO / PALL CARE (8.30-5)</v>
      </c>
      <c r="B88" s="10"/>
      <c r="C88" s="51" t="e">
        <f>VLOOKUP(C$80,DailyRoster,10,FALSE)</f>
        <v>#N/A</v>
      </c>
      <c r="D88" s="51" t="e">
        <f>VLOOKUP(D$80,DailyRoster,10,FALSE)</f>
        <v>#N/A</v>
      </c>
      <c r="E88" s="51" t="e">
        <f>VLOOKUP(E$80,DailyRoster,10,FALSE)</f>
        <v>#N/A</v>
      </c>
      <c r="F88" s="51"/>
      <c r="G88" s="52"/>
      <c r="H88" s="48"/>
      <c r="I88" s="30"/>
    </row>
    <row r="89" spans="1:9" x14ac:dyDescent="0.3">
      <c r="A89" s="19" t="str">
        <f>'Daily Roster'!$K$1</f>
        <v>TB / HIV SERVICES</v>
      </c>
      <c r="B89" s="10"/>
      <c r="C89" s="51" t="e">
        <f>VLOOKUP(C$80,DailyRoster,11,FALSE)</f>
        <v>#N/A</v>
      </c>
      <c r="D89" s="51" t="e">
        <f>VLOOKUP(D$80,DailyRoster,11,FALSE)</f>
        <v>#N/A</v>
      </c>
      <c r="E89" s="51" t="e">
        <f>VLOOKUP(E$80,DailyRoster,11,FALSE)</f>
        <v>#N/A</v>
      </c>
      <c r="F89" s="51"/>
      <c r="G89" s="52"/>
      <c r="H89" s="48"/>
      <c r="I89" s="30"/>
    </row>
    <row r="90" spans="1:9" hidden="1" x14ac:dyDescent="0.3">
      <c r="A90" s="19" t="str">
        <f>'Daily Roster'!$L$1</f>
        <v>RESP/CF</v>
      </c>
      <c r="B90" s="10"/>
      <c r="C90" s="51" t="e">
        <f>VLOOKUP(C$80,DailyRoster,12,FALSE)</f>
        <v>#N/A</v>
      </c>
      <c r="D90" s="51" t="e">
        <f>VLOOKUP(D$80,DailyRoster,12,FALSE)</f>
        <v>#N/A</v>
      </c>
      <c r="E90" s="51" t="e">
        <f>VLOOKUP(E$80,DailyRoster,12,FALSE)</f>
        <v>#N/A</v>
      </c>
      <c r="F90" s="51"/>
      <c r="G90" s="52"/>
      <c r="H90" s="48"/>
      <c r="I90" s="30"/>
    </row>
    <row r="91" spans="1:9" hidden="1" x14ac:dyDescent="0.3">
      <c r="A91" s="19" t="str">
        <f>'Daily Roster'!$M$1</f>
        <v>SPECIAL MED SUPPORT</v>
      </c>
      <c r="B91" s="10"/>
      <c r="C91" s="51" t="e">
        <f>VLOOKUP(C$80,DailyRoster,13,FALSE)</f>
        <v>#N/A</v>
      </c>
      <c r="D91" s="51" t="e">
        <f>VLOOKUP(D$80,DailyRoster,13,FALSE)</f>
        <v>#N/A</v>
      </c>
      <c r="E91" s="51" t="e">
        <f>VLOOKUP(E$80,DailyRoster,13,FALSE)</f>
        <v>#N/A</v>
      </c>
      <c r="F91" s="51"/>
      <c r="G91" s="52"/>
      <c r="H91" s="48"/>
      <c r="I91" s="30"/>
    </row>
    <row r="92" spans="1:9" hidden="1" x14ac:dyDescent="0.3">
      <c r="A92" s="19" t="str">
        <f>'Daily Roster'!$N$1</f>
        <v>Intern</v>
      </c>
      <c r="B92" s="10"/>
      <c r="C92" s="51" t="e">
        <f>VLOOKUP(C$80,DailyRoster,14,FALSE)</f>
        <v>#N/A</v>
      </c>
      <c r="D92" s="51" t="e">
        <f>VLOOKUP(D$80,DailyRoster,14,FALSE)</f>
        <v>#N/A</v>
      </c>
      <c r="E92" s="51" t="e">
        <f>VLOOKUP(E$80,DailyRoster,14,FALSE)</f>
        <v>#N/A</v>
      </c>
      <c r="F92" s="51"/>
      <c r="G92" s="52"/>
      <c r="H92" s="48"/>
      <c r="I92" s="30"/>
    </row>
    <row r="93" spans="1:9" hidden="1" x14ac:dyDescent="0.3">
      <c r="A93" s="19" t="str">
        <f>'Daily Roster'!$O$1</f>
        <v>HIV CLINIC TRAINING</v>
      </c>
      <c r="B93" s="10"/>
      <c r="C93" s="51" t="e">
        <f>VLOOKUP(C$80,DailyRoster,15,FALSE)</f>
        <v>#N/A</v>
      </c>
      <c r="D93" s="51" t="e">
        <f>VLOOKUP(D$80,DailyRoster,15,FALSE)</f>
        <v>#N/A</v>
      </c>
      <c r="E93" s="51" t="e">
        <f>VLOOKUP(E$80,DailyRoster,15,FALSE)</f>
        <v>#N/A</v>
      </c>
      <c r="F93" s="51"/>
      <c r="G93" s="52"/>
      <c r="H93" s="48"/>
      <c r="I93" s="30"/>
    </row>
    <row r="94" spans="1:9" hidden="1" x14ac:dyDescent="0.3">
      <c r="A94" s="19" t="str">
        <f>'Daily Roster'!$P$1</f>
        <v>TB Clinic H/OVER</v>
      </c>
      <c r="B94" s="10"/>
      <c r="C94" s="51" t="e">
        <f>VLOOKUP(C$80,DailyRoster,16,FALSE)</f>
        <v>#N/A</v>
      </c>
      <c r="D94" s="51" t="e">
        <f>VLOOKUP(D$80,DailyRoster,16,FALSE)</f>
        <v>#N/A</v>
      </c>
      <c r="E94" s="51" t="e">
        <f>VLOOKUP(E$80,DailyRoster,16,FALSE)</f>
        <v>#N/A</v>
      </c>
      <c r="F94" s="51"/>
      <c r="G94" s="52"/>
      <c r="H94" s="26"/>
      <c r="I94" s="36"/>
    </row>
    <row r="95" spans="1:9" hidden="1" x14ac:dyDescent="0.3">
      <c r="A95" s="19" t="str">
        <f>'Daily Roster'!$Q$1</f>
        <v>STUDENTS</v>
      </c>
      <c r="B95" s="10"/>
      <c r="C95" s="51" t="e">
        <f>VLOOKUP(C$80,DailyRoster,17,FALSE)</f>
        <v>#N/A</v>
      </c>
      <c r="D95" s="51" t="e">
        <f>VLOOKUP(D$80,DailyRoster,17,FALSE)</f>
        <v>#N/A</v>
      </c>
      <c r="E95" s="51" t="e">
        <f>VLOOKUP(E$80,DailyRoster,17,FALSE)</f>
        <v>#N/A</v>
      </c>
      <c r="F95" s="51"/>
      <c r="G95" s="52"/>
      <c r="H95" s="26"/>
      <c r="I95" s="36"/>
    </row>
    <row r="96" spans="1:9" hidden="1" x14ac:dyDescent="0.3">
      <c r="A96" s="19" t="str">
        <f>'Daily Roster'!$R$1</f>
        <v>STUDENTS</v>
      </c>
      <c r="B96" s="10"/>
      <c r="C96" s="51" t="e">
        <f>VLOOKUP(C$80,DailyRoster,18,FALSE)</f>
        <v>#N/A</v>
      </c>
      <c r="D96" s="51" t="e">
        <f>VLOOKUP(D$80,DailyRoster,18,FALSE)</f>
        <v>#N/A</v>
      </c>
      <c r="E96" s="51" t="e">
        <f>VLOOKUP(E$80,DailyRoster,18,FALSE)</f>
        <v>#N/A</v>
      </c>
      <c r="F96" s="51"/>
      <c r="G96" s="52"/>
      <c r="H96" s="26"/>
      <c r="I96" s="36"/>
    </row>
    <row r="97" spans="1:9" hidden="1" x14ac:dyDescent="0.3">
      <c r="A97" s="19" t="str">
        <f>'Daily Roster'!$S$1</f>
        <v>ClinCAT</v>
      </c>
      <c r="B97" s="10"/>
      <c r="C97" s="51" t="e">
        <f>VLOOKUP(C$80,DailyRoster,19,FALSE)</f>
        <v>#N/A</v>
      </c>
      <c r="D97" s="51" t="e">
        <f>VLOOKUP(D$80,DailyRoster,19,FALSE)</f>
        <v>#N/A</v>
      </c>
      <c r="E97" s="51" t="e">
        <f>VLOOKUP(E$80,DailyRoster,19,FALSE)</f>
        <v>#N/A</v>
      </c>
      <c r="F97" s="51"/>
      <c r="G97" s="52"/>
      <c r="H97" s="26"/>
      <c r="I97" s="36"/>
    </row>
    <row r="98" spans="1:9" hidden="1" x14ac:dyDescent="0.3">
      <c r="A98" s="19" t="str">
        <f>'Daily Roster'!$T$1</f>
        <v>PROTOCOLS</v>
      </c>
      <c r="B98" s="10"/>
      <c r="C98" s="51" t="e">
        <f>VLOOKUP(C$80,DailyRoster,20,FALSE)</f>
        <v>#N/A</v>
      </c>
      <c r="D98" s="51" t="e">
        <f>VLOOKUP(D$80,DailyRoster,20,FALSE)</f>
        <v>#N/A</v>
      </c>
      <c r="E98" s="51" t="e">
        <f>VLOOKUP(E$80,DailyRoster,20,FALSE)</f>
        <v>#N/A</v>
      </c>
      <c r="F98" s="51"/>
      <c r="G98" s="52"/>
      <c r="H98" s="26"/>
      <c r="I98" s="36"/>
    </row>
    <row r="99" spans="1:9" x14ac:dyDescent="0.3">
      <c r="A99" s="31"/>
      <c r="B99" s="32"/>
      <c r="C99" s="54">
        <f t="array" ref="C99:D99">Days+36+DATE(Calendar1Year,Calendar1MonthOption,1)-WEEKDAY(DATE(Calendar1Year,Calendar1MonthOption,1),WeekdayOption)</f>
        <v>42891</v>
      </c>
      <c r="D99" s="55">
        <v>42892</v>
      </c>
      <c r="E99" s="121" t="s">
        <v>19</v>
      </c>
      <c r="F99" s="122"/>
      <c r="G99" s="123"/>
      <c r="H99" s="45"/>
      <c r="I99" s="46"/>
    </row>
    <row r="100" spans="1:9" ht="16.5" hidden="1" customHeight="1" x14ac:dyDescent="0.3">
      <c r="A100" s="19" t="str">
        <f>'Daily Roster'!$C$1</f>
        <v>RHEUM / ENDO / DERM (RhEnDe)</v>
      </c>
      <c r="B100" s="10"/>
      <c r="C100" s="51" t="e">
        <f>VLOOKUP(C$99,DailyRoster,3,FALSE)</f>
        <v>#N/A</v>
      </c>
      <c r="D100" s="51" t="e">
        <f>VLOOKUP(D$99,DailyRoster,3,FALSE)</f>
        <v>#N/A</v>
      </c>
      <c r="E100" s="124"/>
      <c r="F100" s="125"/>
      <c r="G100" s="126"/>
      <c r="H100" s="26" t="e">
        <f>VLOOKUP(H$99,SpecialMedicine2017,3,FALSE)</f>
        <v>#N/A</v>
      </c>
      <c r="I100" s="36"/>
    </row>
    <row r="101" spans="1:9" ht="16.5" hidden="1" customHeight="1" x14ac:dyDescent="0.3">
      <c r="A101" s="19" t="str">
        <f>'Daily Roster'!$D$1</f>
        <v>RhEnDe Services</v>
      </c>
      <c r="B101" s="10"/>
      <c r="C101" s="51" t="e">
        <f>VLOOKUP(C$99,DailyRoster,4,FALSE)</f>
        <v>#N/A</v>
      </c>
      <c r="D101" s="51" t="e">
        <f>VLOOKUP(D$99,DailyRoster,4,FALSE)</f>
        <v>#N/A</v>
      </c>
      <c r="E101" s="124"/>
      <c r="F101" s="125"/>
      <c r="G101" s="126"/>
      <c r="H101" s="26" t="e">
        <f>VLOOKUP(H$99,SpecialMedicine2017,4,FALSE)</f>
        <v>#N/A</v>
      </c>
      <c r="I101" s="36"/>
    </row>
    <row r="102" spans="1:9" ht="16.5" hidden="1" customHeight="1" x14ac:dyDescent="0.3">
      <c r="A102" s="19" t="str">
        <f>'Daily Roster'!$E$1</f>
        <v>HAEM WHITE</v>
      </c>
      <c r="B102" s="10"/>
      <c r="C102" s="51" t="e">
        <f>VLOOKUP(C$99,DailyRoster,5,FALSE)</f>
        <v>#N/A</v>
      </c>
      <c r="D102" s="51" t="e">
        <f>VLOOKUP(D$99,DailyRoster,5,FALSE)</f>
        <v>#N/A</v>
      </c>
      <c r="E102" s="124"/>
      <c r="F102" s="125"/>
      <c r="G102" s="126"/>
      <c r="H102" s="26" t="e">
        <f>VLOOKUP(H$99,SpecialMedicine2017,5,FALSE)</f>
        <v>#N/A</v>
      </c>
      <c r="I102" s="36"/>
    </row>
    <row r="103" spans="1:9" hidden="1" x14ac:dyDescent="0.3">
      <c r="A103" s="19" t="str">
        <f>'Daily Roster'!$F$1</f>
        <v>HAEM RED</v>
      </c>
      <c r="B103" s="10"/>
      <c r="C103" s="51" t="e">
        <f>VLOOKUP(C$99,DailyRoster,6,FALSE)</f>
        <v>#N/A</v>
      </c>
      <c r="D103" s="51" t="e">
        <f>VLOOKUP(D$99,DailyRoster,6,FALSE)</f>
        <v>#N/A</v>
      </c>
      <c r="E103" s="114"/>
      <c r="F103" s="115"/>
      <c r="G103" s="116"/>
      <c r="H103" s="26" t="e">
        <f>VLOOKUP(H$99,SpecialMedicine2017,6,FALSE)</f>
        <v>#N/A</v>
      </c>
      <c r="I103" s="36"/>
    </row>
    <row r="104" spans="1:9" ht="16.5" hidden="1" customHeight="1" x14ac:dyDescent="0.3">
      <c r="A104" s="19" t="str">
        <f>'Daily Roster'!$G$1</f>
        <v>NEURO/STROKE</v>
      </c>
      <c r="B104" s="10"/>
      <c r="C104" s="51" t="e">
        <f>VLOOKUP(C$99,DailyRoster,7,FALSE)</f>
        <v>#N/A</v>
      </c>
      <c r="D104" s="51" t="e">
        <f>VLOOKUP(D$99,DailyRoster,7,FALSE)</f>
        <v>#N/A</v>
      </c>
      <c r="E104" s="114"/>
      <c r="F104" s="115"/>
      <c r="G104" s="116"/>
      <c r="H104" s="26" t="e">
        <f>VLOOKUP(H$99,SpecialMedicine2017,7,FALSE)</f>
        <v>#N/A</v>
      </c>
      <c r="I104" s="36"/>
    </row>
    <row r="105" spans="1:9" hidden="1" x14ac:dyDescent="0.3">
      <c r="A105" s="19" t="str">
        <f>'Daily Roster'!$H$1</f>
        <v>NEUROSURG</v>
      </c>
      <c r="B105" s="10"/>
      <c r="C105" s="51" t="e">
        <f>VLOOKUP(C$99,DailyRoster,8,FALSE)</f>
        <v>#N/A</v>
      </c>
      <c r="D105" s="51" t="e">
        <f>VLOOKUP(D$99,DailyRoster,8,FALSE)</f>
        <v>#N/A</v>
      </c>
      <c r="E105" s="58" t="e">
        <f>VLOOKUP(E$99,DailyRoster,8,FALSE)</f>
        <v>#N/A</v>
      </c>
      <c r="F105" s="53" t="e">
        <f>VLOOKUP(F$99,DailyRoster,8,FALSE)</f>
        <v>#N/A</v>
      </c>
      <c r="G105" s="57" t="e">
        <f>VLOOKUP(G$99,DailyRoster,8,FALSE)</f>
        <v>#N/A</v>
      </c>
      <c r="H105" s="26"/>
      <c r="I105" s="36"/>
    </row>
    <row r="106" spans="1:9" hidden="1" x14ac:dyDescent="0.3">
      <c r="A106" s="19">
        <f>'Daily Roster'!$I$1</f>
        <v>0</v>
      </c>
      <c r="B106" s="10"/>
      <c r="C106" s="51" t="e">
        <f>VLOOKUP(C$99,DailyRoster,9,FALSE)</f>
        <v>#N/A</v>
      </c>
      <c r="D106" s="51" t="e">
        <f>VLOOKUP(D$99,DailyRoster,9,FALSE)</f>
        <v>#N/A</v>
      </c>
      <c r="E106" s="58" t="e">
        <f>VLOOKUP(E$99,DailyRoster,9,FALSE)</f>
        <v>#N/A</v>
      </c>
      <c r="F106" s="53" t="e">
        <f>VLOOKUP(F$99,DailyRoster,9,FALSE)</f>
        <v>#N/A</v>
      </c>
      <c r="G106" s="57" t="e">
        <f>VLOOKUP(G$99,DailyRoster,9,FALSE)</f>
        <v>#N/A</v>
      </c>
      <c r="H106" s="26"/>
      <c r="I106" s="36"/>
    </row>
    <row r="107" spans="1:9" hidden="1" x14ac:dyDescent="0.3">
      <c r="A107" s="89" t="str">
        <f>'Daily Roster'!$J$1</f>
        <v>ID / IMMUNO / PALL CARE (8.30-5)</v>
      </c>
      <c r="B107" s="10"/>
      <c r="C107" s="51" t="e">
        <f>VLOOKUP(C$99,DailyRoster,10,FALSE)</f>
        <v>#N/A</v>
      </c>
      <c r="D107" s="90" t="e">
        <f>VLOOKUP(D$99,DailyRoster,10,FALSE)</f>
        <v>#N/A</v>
      </c>
      <c r="E107" s="58" t="e">
        <f>VLOOKUP(E$99,DailyRoster,10,FALSE)</f>
        <v>#N/A</v>
      </c>
      <c r="F107" s="53" t="e">
        <f>VLOOKUP(F$99,DailyRoster,10,FALSE)</f>
        <v>#N/A</v>
      </c>
      <c r="G107" s="57" t="e">
        <f>VLOOKUP(G$99,DailyRoster,10,FALSE)</f>
        <v>#N/A</v>
      </c>
      <c r="H107" s="26"/>
      <c r="I107" s="36"/>
    </row>
    <row r="108" spans="1:9" hidden="1" x14ac:dyDescent="0.3">
      <c r="A108" s="19" t="str">
        <f>'Daily Roster'!$K$1</f>
        <v>TB / HIV SERVICES</v>
      </c>
      <c r="B108" s="10"/>
      <c r="C108" s="51" t="e">
        <f>VLOOKUP(C$99,DailyRoster,11,FALSE)</f>
        <v>#N/A</v>
      </c>
      <c r="D108" s="51" t="e">
        <f>VLOOKUP(D$99,DailyRoster,11,FALSE)</f>
        <v>#N/A</v>
      </c>
      <c r="E108" s="58" t="e">
        <f>VLOOKUP(E$99,DailyRoster,11,FALSE)</f>
        <v>#N/A</v>
      </c>
      <c r="F108" s="53" t="e">
        <f>VLOOKUP(F$99,DailyRoster,11,FALSE)</f>
        <v>#N/A</v>
      </c>
      <c r="G108" s="57" t="e">
        <f>VLOOKUP(G$99,DailyRoster,11,FALSE)</f>
        <v>#N/A</v>
      </c>
      <c r="H108" s="26"/>
      <c r="I108" s="36"/>
    </row>
    <row r="109" spans="1:9" hidden="1" x14ac:dyDescent="0.3">
      <c r="A109" s="19" t="str">
        <f>'Daily Roster'!$L$1</f>
        <v>RESP/CF</v>
      </c>
      <c r="B109" s="10"/>
      <c r="C109" s="51" t="e">
        <f>VLOOKUP(C$99,DailyRoster,12,FALSE)</f>
        <v>#N/A</v>
      </c>
      <c r="D109" s="51" t="e">
        <f>VLOOKUP(D$99,DailyRoster,12,FALSE)</f>
        <v>#N/A</v>
      </c>
      <c r="E109" s="58" t="e">
        <f>VLOOKUP(E$99,DailyRoster,12,FALSE)</f>
        <v>#N/A</v>
      </c>
      <c r="F109" s="53" t="e">
        <f>VLOOKUP(F$99,DailyRoster,12,FALSE)</f>
        <v>#N/A</v>
      </c>
      <c r="G109" s="57" t="e">
        <f>VLOOKUP(G$99,DailyRoster,12,FALSE)</f>
        <v>#N/A</v>
      </c>
      <c r="H109" s="26"/>
      <c r="I109" s="36"/>
    </row>
    <row r="110" spans="1:9" hidden="1" x14ac:dyDescent="0.3">
      <c r="A110" s="19" t="str">
        <f>'Daily Roster'!$M$1</f>
        <v>SPECIAL MED SUPPORT</v>
      </c>
      <c r="B110" s="10"/>
      <c r="C110" s="51" t="e">
        <f>VLOOKUP(C$99,DailyRoster,13,FALSE)</f>
        <v>#N/A</v>
      </c>
      <c r="D110" s="51" t="e">
        <f>VLOOKUP(D$99,DailyRoster,13,FALSE)</f>
        <v>#N/A</v>
      </c>
      <c r="E110" s="58" t="e">
        <f>VLOOKUP(E$99,DailyRoster,13,FALSE)</f>
        <v>#N/A</v>
      </c>
      <c r="F110" s="53" t="e">
        <f>VLOOKUP(F$99,DailyRoster,13,FALSE)</f>
        <v>#N/A</v>
      </c>
      <c r="G110" s="57" t="e">
        <f>VLOOKUP(G$99,DailyRoster,13,FALSE)</f>
        <v>#N/A</v>
      </c>
      <c r="H110" s="26"/>
      <c r="I110" s="36"/>
    </row>
    <row r="111" spans="1:9" hidden="1" x14ac:dyDescent="0.3">
      <c r="A111" s="19" t="str">
        <f>'Daily Roster'!$N$1</f>
        <v>Intern</v>
      </c>
      <c r="B111" s="10"/>
      <c r="C111" s="51" t="e">
        <f>VLOOKUP(C$99,DailyRoster,14,FALSE)</f>
        <v>#N/A</v>
      </c>
      <c r="D111" s="51" t="e">
        <f>VLOOKUP(D$99,DailyRoster,14,FALSE)</f>
        <v>#N/A</v>
      </c>
      <c r="E111" s="58" t="e">
        <f>VLOOKUP(E$99,DailyRoster,14,FALSE)</f>
        <v>#N/A</v>
      </c>
      <c r="F111" s="53" t="e">
        <f>VLOOKUP(F$99,DailyRoster,14,FALSE)</f>
        <v>#N/A</v>
      </c>
      <c r="G111" s="57" t="e">
        <f>VLOOKUP(G$99,DailyRoster,14,FALSE)</f>
        <v>#N/A</v>
      </c>
      <c r="H111" s="26"/>
      <c r="I111" s="36"/>
    </row>
    <row r="112" spans="1:9" hidden="1" x14ac:dyDescent="0.3">
      <c r="A112" s="19" t="str">
        <f>'Daily Roster'!$O$1</f>
        <v>HIV CLINIC TRAINING</v>
      </c>
      <c r="B112" s="10"/>
      <c r="C112" s="51" t="e">
        <f>VLOOKUP(C$99,DailyRoster,15,FALSE)</f>
        <v>#N/A</v>
      </c>
      <c r="D112" s="51" t="e">
        <f>VLOOKUP(D$99,DailyRoster,15,FALSE)</f>
        <v>#N/A</v>
      </c>
      <c r="E112" s="58" t="e">
        <f>VLOOKUP(E$99,DailyRoster,15,FALSE)</f>
        <v>#N/A</v>
      </c>
      <c r="F112" s="53" t="e">
        <f>VLOOKUP(F$99,DailyRoster,15,FALSE)</f>
        <v>#N/A</v>
      </c>
      <c r="G112" s="57" t="e">
        <f>VLOOKUP(G$99,DailyRoster,15,FALSE)</f>
        <v>#N/A</v>
      </c>
      <c r="H112" s="26"/>
      <c r="I112" s="36"/>
    </row>
    <row r="113" spans="1:9" hidden="1" x14ac:dyDescent="0.3">
      <c r="A113" s="19" t="str">
        <f>'Daily Roster'!$P$1</f>
        <v>TB Clinic H/OVER</v>
      </c>
      <c r="B113" s="10"/>
      <c r="C113" s="51" t="e">
        <f>VLOOKUP(C$99,DailyRoster,16,FALSE)</f>
        <v>#N/A</v>
      </c>
      <c r="D113" s="51" t="e">
        <f>VLOOKUP(D$99,DailyRoster,16,FALSE)</f>
        <v>#N/A</v>
      </c>
      <c r="E113" s="58" t="e">
        <f>VLOOKUP(E$99,DailyRoster,16,FALSE)</f>
        <v>#N/A</v>
      </c>
      <c r="F113" s="53" t="e">
        <f>VLOOKUP(F$99,DailyRoster,16,FALSE)</f>
        <v>#N/A</v>
      </c>
      <c r="G113" s="57" t="e">
        <f>VLOOKUP(G$99,DailyRoster,16,FALSE)</f>
        <v>#N/A</v>
      </c>
      <c r="H113" s="26"/>
      <c r="I113" s="36"/>
    </row>
    <row r="114" spans="1:9" hidden="1" x14ac:dyDescent="0.3">
      <c r="A114" s="19" t="str">
        <f>'Daily Roster'!$Q$1</f>
        <v>STUDENTS</v>
      </c>
      <c r="B114" s="10"/>
      <c r="C114" s="51" t="e">
        <f>VLOOKUP(C$99,DailyRoster,17,FALSE)</f>
        <v>#N/A</v>
      </c>
      <c r="D114" s="51" t="e">
        <f>VLOOKUP(D$99,DailyRoster,17,FALSE)</f>
        <v>#N/A</v>
      </c>
      <c r="E114" s="58" t="e">
        <f>VLOOKUP(E$99,DailyRoster,17,FALSE)</f>
        <v>#N/A</v>
      </c>
      <c r="F114" s="53" t="e">
        <f>VLOOKUP(F$99,DailyRoster,17,FALSE)</f>
        <v>#N/A</v>
      </c>
      <c r="G114" s="57" t="e">
        <f>VLOOKUP(G$99,DailyRoster,17,FALSE)</f>
        <v>#N/A</v>
      </c>
      <c r="H114" s="26"/>
      <c r="I114" s="36"/>
    </row>
    <row r="115" spans="1:9" hidden="1" x14ac:dyDescent="0.3">
      <c r="A115" s="19" t="str">
        <f>'Daily Roster'!$R$1</f>
        <v>STUDENTS</v>
      </c>
      <c r="B115" s="10"/>
      <c r="C115" s="51" t="e">
        <f>VLOOKUP(C$99,DailyRoster,18,FALSE)</f>
        <v>#N/A</v>
      </c>
      <c r="D115" s="51" t="e">
        <f>VLOOKUP(D$99,DailyRoster,18,FALSE)</f>
        <v>#N/A</v>
      </c>
      <c r="E115" s="58" t="e">
        <f>VLOOKUP(E$99,DailyRoster,18,FALSE)</f>
        <v>#N/A</v>
      </c>
      <c r="F115" s="53" t="e">
        <f>VLOOKUP(F$99,DailyRoster,18,FALSE)</f>
        <v>#N/A</v>
      </c>
      <c r="G115" s="57" t="e">
        <f>VLOOKUP(G$99,DailyRoster,18,FALSE)</f>
        <v>#N/A</v>
      </c>
      <c r="H115" s="26"/>
      <c r="I115" s="36"/>
    </row>
    <row r="116" spans="1:9" hidden="1" x14ac:dyDescent="0.3">
      <c r="A116" s="19" t="str">
        <f>'Daily Roster'!$S$1</f>
        <v>ClinCAT</v>
      </c>
      <c r="B116" s="10"/>
      <c r="C116" s="51" t="e">
        <f>VLOOKUP(C$99,DailyRoster,19,FALSE)</f>
        <v>#N/A</v>
      </c>
      <c r="D116" s="51" t="e">
        <f>VLOOKUP(D$99,DailyRoster,19,FALSE)</f>
        <v>#N/A</v>
      </c>
      <c r="E116" s="58" t="e">
        <f>VLOOKUP(E$99,DailyRoster,19,FALSE)</f>
        <v>#N/A</v>
      </c>
      <c r="F116" s="53" t="e">
        <f>VLOOKUP(F$99,DailyRoster,19,FALSE)</f>
        <v>#N/A</v>
      </c>
      <c r="G116" s="57" t="e">
        <f>VLOOKUP(G$99,DailyRoster,19,FALSE)</f>
        <v>#N/A</v>
      </c>
      <c r="H116" s="26"/>
      <c r="I116" s="36"/>
    </row>
    <row r="117" spans="1:9" hidden="1" x14ac:dyDescent="0.3">
      <c r="A117" s="19" t="str">
        <f>'Daily Roster'!$T$1</f>
        <v>PROTOCOLS</v>
      </c>
      <c r="B117" s="10"/>
      <c r="C117" s="51" t="e">
        <f>VLOOKUP(C$99,DailyRoster,20,FALSE)</f>
        <v>#N/A</v>
      </c>
      <c r="D117" s="51" t="e">
        <f>VLOOKUP(D$99,DailyRoster,20,FALSE)</f>
        <v>#N/A</v>
      </c>
      <c r="E117" s="58" t="e">
        <f>VLOOKUP(E$99,DailyRoster,20,FALSE)</f>
        <v>#N/A</v>
      </c>
      <c r="F117" s="53" t="e">
        <f>VLOOKUP(F$99,DailyRoster,20,FALSE)</f>
        <v>#N/A</v>
      </c>
      <c r="G117" s="57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59"/>
      <c r="D118" s="59"/>
      <c r="E118" s="60"/>
      <c r="F118" s="61"/>
      <c r="G118" s="62"/>
      <c r="H118" s="26"/>
      <c r="I118" s="36"/>
    </row>
    <row r="119" spans="1:9" x14ac:dyDescent="0.3">
      <c r="A119" s="75"/>
      <c r="B119" s="10"/>
      <c r="C119" s="53"/>
      <c r="D119" s="53"/>
      <c r="E119" s="53"/>
      <c r="F119" s="53"/>
      <c r="G119" s="53"/>
      <c r="H119" s="26"/>
      <c r="I119" s="26"/>
    </row>
    <row r="120" spans="1:9" x14ac:dyDescent="0.3">
      <c r="A120" s="75"/>
      <c r="B120" s="10"/>
      <c r="C120" s="53"/>
      <c r="D120" s="53"/>
      <c r="E120" s="53"/>
      <c r="F120" s="53"/>
      <c r="G120" s="53"/>
      <c r="H120" s="26"/>
      <c r="I120" s="26"/>
    </row>
    <row r="121" spans="1:9" x14ac:dyDescent="0.3">
      <c r="A121" s="75"/>
      <c r="B121" s="10"/>
      <c r="C121" t="s">
        <v>20</v>
      </c>
      <c r="D121" s="53"/>
      <c r="E121" s="53"/>
      <c r="F121" s="53"/>
      <c r="G121" s="53"/>
      <c r="H121" s="26"/>
      <c r="I121" s="26"/>
    </row>
    <row r="122" spans="1:9" x14ac:dyDescent="0.3">
      <c r="A122" s="75"/>
      <c r="B122" s="10"/>
      <c r="C122" t="s">
        <v>29</v>
      </c>
      <c r="D122" s="53"/>
      <c r="E122" s="53"/>
      <c r="F122" s="53"/>
      <c r="G122" s="53"/>
      <c r="H122" s="26"/>
      <c r="I122" s="26"/>
    </row>
    <row r="123" spans="1:9" x14ac:dyDescent="0.3">
      <c r="A123" s="75"/>
      <c r="B123" s="10"/>
      <c r="C123" t="s">
        <v>39</v>
      </c>
      <c r="D123" s="53"/>
      <c r="E123" s="53"/>
      <c r="F123" s="53"/>
      <c r="G123" s="53"/>
      <c r="H123" s="26"/>
      <c r="I123" s="26"/>
    </row>
    <row r="124" spans="1:9" x14ac:dyDescent="0.3">
      <c r="A124" s="75"/>
      <c r="B124" s="10"/>
      <c r="C124" t="s">
        <v>40</v>
      </c>
      <c r="D124" s="53"/>
      <c r="E124" s="53"/>
      <c r="F124" s="53"/>
      <c r="G124" s="53"/>
      <c r="H124" s="26"/>
      <c r="I124" s="26"/>
    </row>
    <row r="125" spans="1:9" x14ac:dyDescent="0.3">
      <c r="C125" t="s">
        <v>31</v>
      </c>
    </row>
    <row r="126" spans="1:9" x14ac:dyDescent="0.3">
      <c r="C126" t="s">
        <v>32</v>
      </c>
    </row>
    <row r="127" spans="1:9" x14ac:dyDescent="0.3">
      <c r="C127" t="s">
        <v>44</v>
      </c>
    </row>
    <row r="128" spans="1:9" x14ac:dyDescent="0.3">
      <c r="D128" t="s">
        <v>45</v>
      </c>
    </row>
    <row r="130" spans="3:3" x14ac:dyDescent="0.3">
      <c r="C130" t="s">
        <v>33</v>
      </c>
    </row>
    <row r="131" spans="3:3" x14ac:dyDescent="0.3">
      <c r="C131" t="s">
        <v>34</v>
      </c>
    </row>
    <row r="132" spans="3:3" x14ac:dyDescent="0.3">
      <c r="C132" t="s">
        <v>35</v>
      </c>
    </row>
    <row r="133" spans="3:3" x14ac:dyDescent="0.3">
      <c r="C133" t="s">
        <v>41</v>
      </c>
    </row>
    <row r="134" spans="3:3" x14ac:dyDescent="0.3">
      <c r="C134" t="s">
        <v>42</v>
      </c>
    </row>
    <row r="135" spans="3:3" x14ac:dyDescent="0.3">
      <c r="C135" t="s">
        <v>38</v>
      </c>
    </row>
    <row r="136" spans="3:3" x14ac:dyDescent="0.3">
      <c r="C136" t="s">
        <v>43</v>
      </c>
    </row>
  </sheetData>
  <mergeCells count="8">
    <mergeCell ref="E103:G103"/>
    <mergeCell ref="E104:G104"/>
    <mergeCell ref="F1:G1"/>
    <mergeCell ref="F2:G2"/>
    <mergeCell ref="E99:G99"/>
    <mergeCell ref="E100:G100"/>
    <mergeCell ref="E101:G101"/>
    <mergeCell ref="E102:G102"/>
  </mergeCells>
  <conditionalFormatting sqref="A99:E99 A105:XFD120 A137:XFD1048576 A121:B136 D121:XFD127 D130:XFD136 E128:XFD129 A100:D104 H99:XFD104 A2:XFD98">
    <cfRule type="containsText" dxfId="89" priority="30" operator="containsText" text="qq">
      <formula>NOT(ISERROR(SEARCH("qq",A2)))</formula>
    </cfRule>
    <cfRule type="containsText" dxfId="88" priority="31" operator="containsText" text="blank">
      <formula>NOT(ISERROR(SEARCH("blank",A2)))</formula>
    </cfRule>
    <cfRule type="containsText" dxfId="87" priority="32" operator="containsText" text="Public Holiday">
      <formula>NOT(ISERROR(SEARCH("Public Holiday",A2)))</formula>
    </cfRule>
    <cfRule type="containsErrors" dxfId="86" priority="33">
      <formula>ISERROR(A2)</formula>
    </cfRule>
    <cfRule type="containsErrors" dxfId="85" priority="34">
      <formula>ISERROR(A2)</formula>
    </cfRule>
  </conditionalFormatting>
  <conditionalFormatting sqref="F1:G1">
    <cfRule type="containsText" dxfId="84" priority="25" operator="containsText" text="qq">
      <formula>NOT(ISERROR(SEARCH("qq",F1)))</formula>
    </cfRule>
    <cfRule type="containsText" dxfId="83" priority="26" operator="containsText" text="blank">
      <formula>NOT(ISERROR(SEARCH("blank",F1)))</formula>
    </cfRule>
    <cfRule type="containsText" dxfId="82" priority="27" operator="containsText" text="Public Holiday">
      <formula>NOT(ISERROR(SEARCH("Public Holiday",F1)))</formula>
    </cfRule>
    <cfRule type="containsErrors" dxfId="81" priority="28">
      <formula>ISERROR(F1)</formula>
    </cfRule>
    <cfRule type="containsErrors" dxfId="80" priority="29">
      <formula>ISERROR(F1)</formula>
    </cfRule>
  </conditionalFormatting>
  <conditionalFormatting sqref="C121:C135">
    <cfRule type="containsText" dxfId="79" priority="21" operator="containsText" text="qq">
      <formula>NOT(ISERROR(SEARCH("qq",C121)))</formula>
    </cfRule>
    <cfRule type="containsText" dxfId="78" priority="22" operator="containsText" text="blank">
      <formula>NOT(ISERROR(SEARCH("blank",C121)))</formula>
    </cfRule>
    <cfRule type="containsText" dxfId="77" priority="23" operator="containsText" text="Public Holiday">
      <formula>NOT(ISERROR(SEARCH("Public Holiday",C121)))</formula>
    </cfRule>
    <cfRule type="containsErrors" dxfId="76" priority="24">
      <formula>ISERROR(C121)</formula>
    </cfRule>
  </conditionalFormatting>
  <conditionalFormatting sqref="C136">
    <cfRule type="containsText" dxfId="75" priority="17" operator="containsText" text="qq">
      <formula>NOT(ISERROR(SEARCH("qq",C136)))</formula>
    </cfRule>
    <cfRule type="containsText" dxfId="74" priority="18" operator="containsText" text="blank">
      <formula>NOT(ISERROR(SEARCH("blank",C136)))</formula>
    </cfRule>
    <cfRule type="containsText" dxfId="73" priority="19" operator="containsText" text="Public Holiday">
      <formula>NOT(ISERROR(SEARCH("Public Holiday",C136)))</formula>
    </cfRule>
    <cfRule type="containsErrors" dxfId="72" priority="20">
      <formula>ISERROR(C136)</formula>
    </cfRule>
  </conditionalFormatting>
  <conditionalFormatting sqref="D128:D129">
    <cfRule type="containsText" dxfId="71" priority="13" operator="containsText" text="qq">
      <formula>NOT(ISERROR(SEARCH("qq",D128)))</formula>
    </cfRule>
    <cfRule type="containsText" dxfId="70" priority="14" operator="containsText" text="blank">
      <formula>NOT(ISERROR(SEARCH("blank",D128)))</formula>
    </cfRule>
    <cfRule type="containsText" dxfId="69" priority="15" operator="containsText" text="Public Holiday">
      <formula>NOT(ISERROR(SEARCH("Public Holiday",D128)))</formula>
    </cfRule>
    <cfRule type="containsErrors" dxfId="68" priority="16">
      <formula>ISERROR(D128)</formula>
    </cfRule>
  </conditionalFormatting>
  <conditionalFormatting sqref="E100:G102">
    <cfRule type="containsText" dxfId="67" priority="9" operator="containsText" text="qq">
      <formula>NOT(ISERROR(SEARCH("qq",E100)))</formula>
    </cfRule>
    <cfRule type="containsText" dxfId="66" priority="10" operator="containsText" text="blank">
      <formula>NOT(ISERROR(SEARCH("blank",E100)))</formula>
    </cfRule>
    <cfRule type="containsText" dxfId="65" priority="11" operator="containsText" text="Public Holiday">
      <formula>NOT(ISERROR(SEARCH("Public Holiday",E100)))</formula>
    </cfRule>
    <cfRule type="containsErrors" dxfId="64" priority="12">
      <formula>ISERROR(E100)</formula>
    </cfRule>
  </conditionalFormatting>
  <conditionalFormatting sqref="E104:G104">
    <cfRule type="containsText" dxfId="63" priority="5" operator="containsText" text="qq">
      <formula>NOT(ISERROR(SEARCH("qq",E104)))</formula>
    </cfRule>
    <cfRule type="containsText" dxfId="62" priority="6" operator="containsText" text="blank">
      <formula>NOT(ISERROR(SEARCH("blank",E104)))</formula>
    </cfRule>
    <cfRule type="containsText" dxfId="61" priority="7" operator="containsText" text="Public Holiday">
      <formula>NOT(ISERROR(SEARCH("Public Holiday",E104)))</formula>
    </cfRule>
    <cfRule type="containsErrors" dxfId="60" priority="8">
      <formula>ISERROR(E104)</formula>
    </cfRule>
  </conditionalFormatting>
  <conditionalFormatting sqref="E103:G103">
    <cfRule type="containsText" dxfId="59" priority="1" operator="containsText" text="qq">
      <formula>NOT(ISERROR(SEARCH("qq",E103)))</formula>
    </cfRule>
    <cfRule type="containsText" dxfId="58" priority="2" operator="containsText" text="blank">
      <formula>NOT(ISERROR(SEARCH("blank",E103)))</formula>
    </cfRule>
    <cfRule type="containsText" dxfId="57" priority="3" operator="containsText" text="Public Holiday">
      <formula>NOT(ISERROR(SEARCH("Public Holiday",E103)))</formula>
    </cfRule>
    <cfRule type="containsErrors" dxfId="56" priority="4">
      <formula>ISERROR(E103)</formula>
    </cfRule>
  </conditionalFormatting>
  <dataValidations count="7">
    <dataValidation allowBlank="1" showInputMessage="1" prompt="Date" sqref="C4"/>
    <dataValidation allowBlank="1" showInputMessage="1" prompt="Monthly notes heading" sqref="E9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E18" sqref="E18"/>
    </sheetView>
  </sheetViews>
  <sheetFormatPr defaultColWidth="8.75" defaultRowHeight="16.5" x14ac:dyDescent="0.3"/>
  <cols>
    <col min="1" max="1" width="29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4"/>
      <c r="C1" s="74"/>
      <c r="D1" s="74"/>
      <c r="E1" s="74"/>
      <c r="F1" s="127" t="s">
        <v>27</v>
      </c>
      <c r="G1" s="128"/>
    </row>
    <row r="2" spans="1:9" ht="54" customHeight="1" x14ac:dyDescent="0.7">
      <c r="A2" s="19"/>
      <c r="B2" s="71"/>
      <c r="C2" s="72">
        <v>2017</v>
      </c>
      <c r="D2" s="73" t="s">
        <v>86</v>
      </c>
      <c r="E2" s="71"/>
      <c r="F2" s="119" t="s">
        <v>84</v>
      </c>
      <c r="G2" s="12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42821</v>
      </c>
      <c r="D4" s="39">
        <v>42822</v>
      </c>
      <c r="E4" s="38">
        <v>42823</v>
      </c>
      <c r="F4" s="39">
        <v>42824</v>
      </c>
      <c r="G4" s="50">
        <v>42825</v>
      </c>
      <c r="H4" s="39">
        <v>42826</v>
      </c>
      <c r="I4" s="50">
        <v>42827</v>
      </c>
    </row>
    <row r="5" spans="1:9" x14ac:dyDescent="0.3">
      <c r="A5" s="19" t="str">
        <f>'Daily Roster'!$V$1</f>
        <v>COVER</v>
      </c>
      <c r="B5" s="10"/>
      <c r="C5" s="23"/>
      <c r="D5" s="23"/>
      <c r="E5" s="23"/>
      <c r="F5" s="23"/>
      <c r="G5" s="30"/>
      <c r="H5" s="48"/>
      <c r="I5" s="30"/>
    </row>
    <row r="6" spans="1:9" x14ac:dyDescent="0.3">
      <c r="A6" s="19" t="str">
        <f>'Daily Roster'!$X$1</f>
        <v>ANNUAL LEAVE</v>
      </c>
      <c r="B6" s="10"/>
      <c r="C6" s="23"/>
      <c r="D6" s="23"/>
      <c r="E6" s="23"/>
      <c r="F6" s="23"/>
      <c r="G6" s="30"/>
      <c r="H6" s="48"/>
      <c r="I6" s="30"/>
    </row>
    <row r="7" spans="1:9" x14ac:dyDescent="0.3">
      <c r="A7" s="19" t="str">
        <f>'Daily Roster'!$Y$1</f>
        <v>ADO SPECIAL MED &amp; JESSIE</v>
      </c>
      <c r="B7" s="10"/>
      <c r="C7" s="23"/>
      <c r="D7" s="23"/>
      <c r="E7" s="23"/>
      <c r="F7" s="23"/>
      <c r="G7" s="30"/>
      <c r="H7" s="48"/>
      <c r="I7" s="30"/>
    </row>
    <row r="8" spans="1:9" x14ac:dyDescent="0.3">
      <c r="A8" s="19" t="str">
        <f>'Daily Roster'!$AA$1</f>
        <v>LATE SHIFT</v>
      </c>
      <c r="B8" s="10"/>
      <c r="C8" s="23"/>
      <c r="D8" s="23"/>
      <c r="E8" s="23"/>
      <c r="F8" s="23"/>
      <c r="G8" s="30"/>
      <c r="H8" s="48"/>
      <c r="I8" s="30"/>
    </row>
    <row r="9" spans="1:9" x14ac:dyDescent="0.3">
      <c r="A9" s="19" t="str">
        <f>'Daily Roster'!$AB$1</f>
        <v>TIME IN LIEU</v>
      </c>
      <c r="B9" s="10"/>
      <c r="C9" s="23"/>
      <c r="D9" s="23"/>
      <c r="E9" s="23"/>
      <c r="F9" s="23"/>
      <c r="G9" s="30"/>
      <c r="H9" s="48"/>
      <c r="I9" s="30"/>
    </row>
    <row r="10" spans="1:9" x14ac:dyDescent="0.3">
      <c r="A10" s="19" t="str">
        <f>'Daily Roster'!$AC$1</f>
        <v>LONG SERVICE LEAVE</v>
      </c>
      <c r="B10" s="10"/>
      <c r="C10" s="23"/>
      <c r="D10" s="23"/>
      <c r="E10" s="23"/>
      <c r="F10" s="23"/>
      <c r="G10" s="30"/>
      <c r="H10" s="48"/>
      <c r="I10" s="30"/>
    </row>
    <row r="11" spans="1:9" x14ac:dyDescent="0.3">
      <c r="A11" s="19" t="str">
        <f>'Daily Roster'!$AD$1</f>
        <v>PROFESSIONAL DEVELOPMENT</v>
      </c>
      <c r="B11" s="10"/>
      <c r="C11" s="23"/>
      <c r="D11" s="23"/>
      <c r="E11" s="23"/>
      <c r="F11" s="23"/>
      <c r="G11" s="30"/>
      <c r="H11" s="48"/>
      <c r="I11" s="30"/>
    </row>
    <row r="12" spans="1:9" x14ac:dyDescent="0.3">
      <c r="A12" s="19" t="str">
        <f>'Daily Roster'!$AE$1</f>
        <v>ROSTERED SICK/CARERS LEAVE</v>
      </c>
      <c r="B12" s="10"/>
      <c r="C12" s="23"/>
      <c r="D12" s="23"/>
      <c r="E12" s="23"/>
      <c r="F12" s="23"/>
      <c r="G12" s="30"/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42828</v>
      </c>
      <c r="D13" s="39">
        <v>42829</v>
      </c>
      <c r="E13" s="38">
        <v>42830</v>
      </c>
      <c r="F13" s="39">
        <v>42831</v>
      </c>
      <c r="G13" s="50">
        <v>42832</v>
      </c>
      <c r="H13" s="39">
        <v>42833</v>
      </c>
      <c r="I13" s="50">
        <v>42834</v>
      </c>
    </row>
    <row r="14" spans="1:9" x14ac:dyDescent="0.3">
      <c r="A14" s="19" t="str">
        <f>'Daily Roster'!$V$1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8"/>
      <c r="I14" s="30"/>
    </row>
    <row r="15" spans="1:9" x14ac:dyDescent="0.3">
      <c r="A15" s="19" t="str">
        <f>'Daily Roster'!$X$1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8"/>
      <c r="I15" s="30"/>
    </row>
    <row r="16" spans="1:9" x14ac:dyDescent="0.3">
      <c r="A16" s="19" t="str">
        <f>'Daily Roster'!$Y$1</f>
        <v>ADO SPECIAL MED &amp; JESSIE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8"/>
      <c r="I16" s="30"/>
    </row>
    <row r="17" spans="1:9" x14ac:dyDescent="0.3">
      <c r="A17" s="19" t="str">
        <f>'Daily Roster'!$AA$1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8"/>
      <c r="I17" s="30"/>
    </row>
    <row r="18" spans="1:9" x14ac:dyDescent="0.3">
      <c r="A18" s="19" t="str">
        <f>'Daily Roster'!$AB$1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8"/>
      <c r="I18" s="30"/>
    </row>
    <row r="19" spans="1:9" x14ac:dyDescent="0.3">
      <c r="A19" s="19" t="str">
        <f>'Daily Roster'!$AC$1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8"/>
      <c r="I19" s="30"/>
    </row>
    <row r="20" spans="1:9" x14ac:dyDescent="0.3">
      <c r="A20" s="19" t="str">
        <f>'Daily Roster'!$AD$1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8"/>
      <c r="I20" s="30"/>
    </row>
    <row r="21" spans="1:9" x14ac:dyDescent="0.3">
      <c r="A21" s="19" t="str">
        <f>'Daily Roster'!$AE$1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42835</v>
      </c>
      <c r="D22" s="39">
        <v>42836</v>
      </c>
      <c r="E22" s="38">
        <v>42837</v>
      </c>
      <c r="F22" s="39">
        <v>42838</v>
      </c>
      <c r="G22" s="50">
        <v>42839</v>
      </c>
      <c r="H22" s="39">
        <v>42840</v>
      </c>
      <c r="I22" s="50">
        <v>42841</v>
      </c>
    </row>
    <row r="23" spans="1:9" x14ac:dyDescent="0.3">
      <c r="A23" s="19" t="str">
        <f>'Daily Roster'!$V$1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8"/>
      <c r="I23" s="30"/>
    </row>
    <row r="24" spans="1:9" x14ac:dyDescent="0.3">
      <c r="A24" s="19" t="str">
        <f>'Daily Roster'!$X$1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8"/>
      <c r="I24" s="30"/>
    </row>
    <row r="25" spans="1:9" x14ac:dyDescent="0.3">
      <c r="A25" s="19" t="str">
        <f>'Daily Roster'!$Y$1</f>
        <v>ADO SPECIAL MED &amp; JESSIE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8"/>
      <c r="I25" s="30"/>
    </row>
    <row r="26" spans="1:9" x14ac:dyDescent="0.3">
      <c r="A26" s="19" t="str">
        <f>'Daily Roster'!$AA$1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8"/>
      <c r="I26" s="30"/>
    </row>
    <row r="27" spans="1:9" x14ac:dyDescent="0.3">
      <c r="A27" s="19" t="str">
        <f>'Daily Roster'!$AB$1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8"/>
      <c r="I27" s="30"/>
    </row>
    <row r="28" spans="1:9" s="43" customFormat="1" x14ac:dyDescent="0.3">
      <c r="A28" s="19" t="str">
        <f>'Daily Roster'!$AC$1</f>
        <v>LONG SERVICE LEAVE</v>
      </c>
      <c r="B28" s="41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49"/>
      <c r="I28" s="42"/>
    </row>
    <row r="29" spans="1:9" x14ac:dyDescent="0.3">
      <c r="A29" s="19" t="str">
        <f>'Daily Roster'!$AD$1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8"/>
      <c r="I29" s="30"/>
    </row>
    <row r="30" spans="1:9" x14ac:dyDescent="0.3">
      <c r="A30" s="19" t="str">
        <f>'Daily Roster'!$AE$1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42842</v>
      </c>
      <c r="D31" s="39">
        <v>42843</v>
      </c>
      <c r="E31" s="38">
        <v>42844</v>
      </c>
      <c r="F31" s="39">
        <v>42845</v>
      </c>
      <c r="G31" s="50">
        <v>42846</v>
      </c>
      <c r="H31" s="39">
        <v>42847</v>
      </c>
      <c r="I31" s="50">
        <v>42848</v>
      </c>
    </row>
    <row r="32" spans="1:9" x14ac:dyDescent="0.3">
      <c r="A32" s="19" t="str">
        <f>'Daily Roster'!$V$1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8"/>
      <c r="I32" s="30"/>
    </row>
    <row r="33" spans="1:10" x14ac:dyDescent="0.3">
      <c r="A33" s="19" t="str">
        <f>'Daily Roster'!$X$1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8"/>
      <c r="I33" s="30"/>
    </row>
    <row r="34" spans="1:10" x14ac:dyDescent="0.3">
      <c r="A34" s="19" t="str">
        <f>'Daily Roster'!$Y$1</f>
        <v>ADO SPECIAL MED &amp; JESSIE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8"/>
      <c r="I34" s="30"/>
    </row>
    <row r="35" spans="1:10" x14ac:dyDescent="0.3">
      <c r="A35" s="19" t="str">
        <f>'Daily Roster'!$AA$1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8"/>
      <c r="I35" s="30"/>
    </row>
    <row r="36" spans="1:10" x14ac:dyDescent="0.3">
      <c r="A36" s="19" t="str">
        <f>'Daily Roster'!$AB$1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8"/>
      <c r="I36" s="30"/>
    </row>
    <row r="37" spans="1:10" x14ac:dyDescent="0.3">
      <c r="A37" s="19" t="str">
        <f>'Daily Roster'!$AC$1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8"/>
      <c r="I37" s="30"/>
    </row>
    <row r="38" spans="1:10" x14ac:dyDescent="0.3">
      <c r="A38" s="19" t="str">
        <f>'Daily Roster'!$AD$1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8"/>
      <c r="I38" s="30"/>
    </row>
    <row r="39" spans="1:10" x14ac:dyDescent="0.3">
      <c r="A39" s="19" t="str">
        <f>'Daily Roster'!$AE$1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8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42849</v>
      </c>
      <c r="D40" s="39">
        <v>42850</v>
      </c>
      <c r="E40" s="38">
        <v>42851</v>
      </c>
      <c r="F40" s="39">
        <v>42852</v>
      </c>
      <c r="G40" s="50">
        <v>42853</v>
      </c>
      <c r="H40" s="39">
        <v>42854</v>
      </c>
      <c r="I40" s="50">
        <v>42855</v>
      </c>
    </row>
    <row r="41" spans="1:10" x14ac:dyDescent="0.3">
      <c r="A41" s="19" t="str">
        <f>'Daily Roster'!$V$1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8"/>
      <c r="I41" s="30"/>
    </row>
    <row r="42" spans="1:10" x14ac:dyDescent="0.3">
      <c r="A42" s="19" t="str">
        <f>'Daily Roster'!$X$1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8"/>
      <c r="I42" s="30"/>
    </row>
    <row r="43" spans="1:10" x14ac:dyDescent="0.3">
      <c r="A43" s="19" t="str">
        <f>'Daily Roster'!$Y$1</f>
        <v>ADO SPECIAL MED &amp; JESSIE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8"/>
      <c r="I43" s="30"/>
    </row>
    <row r="44" spans="1:10" x14ac:dyDescent="0.3">
      <c r="A44" s="19" t="str">
        <f>'Daily Roster'!$AA$1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8"/>
      <c r="I44" s="30"/>
    </row>
    <row r="45" spans="1:10" x14ac:dyDescent="0.3">
      <c r="A45" s="19" t="str">
        <f>'Daily Roster'!$AB$1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8"/>
      <c r="I45" s="30"/>
    </row>
    <row r="46" spans="1:10" x14ac:dyDescent="0.3">
      <c r="A46" s="19" t="str">
        <f>'Daily Roster'!$AC$1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8"/>
      <c r="I46" s="30"/>
    </row>
    <row r="47" spans="1:10" x14ac:dyDescent="0.3">
      <c r="A47" s="19" t="str">
        <f>'Daily Roster'!$AD$1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8"/>
      <c r="I47" s="30"/>
    </row>
    <row r="48" spans="1:10" x14ac:dyDescent="0.3">
      <c r="A48" s="19" t="str">
        <f>'Daily Roster'!$AE$1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8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42856</v>
      </c>
      <c r="D49" s="39">
        <v>42857</v>
      </c>
      <c r="E49" s="129" t="s">
        <v>0</v>
      </c>
      <c r="F49" s="130"/>
      <c r="G49" s="131"/>
      <c r="H49" s="70"/>
      <c r="I49" s="69"/>
    </row>
    <row r="50" spans="1:9" x14ac:dyDescent="0.3">
      <c r="A50" s="19" t="str">
        <f>'Daily Roster'!$V$1</f>
        <v>COVER</v>
      </c>
      <c r="B50" s="10"/>
      <c r="C50" s="23"/>
      <c r="D50" s="23"/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>VLOOKUP(H$49,SpecialMedicine2017,3,FALSE)</f>
        <v>#N/A</v>
      </c>
      <c r="I50" s="36"/>
    </row>
    <row r="51" spans="1:9" x14ac:dyDescent="0.3">
      <c r="A51" s="19" t="str">
        <f>'Daily Roster'!$X$1</f>
        <v>ANNUAL LEAVE</v>
      </c>
      <c r="B51" s="10"/>
      <c r="C51" s="23"/>
      <c r="D51" s="23"/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>VLOOKUP(H$49,SpecialMedicine2017,4,FALSE)</f>
        <v>#N/A</v>
      </c>
      <c r="I51" s="36"/>
    </row>
    <row r="52" spans="1:9" x14ac:dyDescent="0.3">
      <c r="A52" s="19" t="str">
        <f>'Daily Roster'!$Y$1</f>
        <v>ADO SPECIAL MED &amp; JESSIE</v>
      </c>
      <c r="B52" s="10"/>
      <c r="C52" s="23"/>
      <c r="D52" s="23"/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>VLOOKUP(H$49,SpecialMedicine2017,5,FALSE)</f>
        <v>#N/A</v>
      </c>
      <c r="I52" s="36"/>
    </row>
    <row r="53" spans="1:9" x14ac:dyDescent="0.3">
      <c r="A53" s="19" t="str">
        <f>'Daily Roster'!$AA$1</f>
        <v>LATE SHIFT</v>
      </c>
      <c r="B53" s="10"/>
      <c r="C53" s="23"/>
      <c r="D53" s="23"/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>VLOOKUP(H$49,SpecialMedicine2017,6,FALSE)</f>
        <v>#N/A</v>
      </c>
      <c r="I53" s="36"/>
    </row>
    <row r="54" spans="1:9" x14ac:dyDescent="0.3">
      <c r="A54" s="19" t="str">
        <f>'Daily Roster'!$AB$1</f>
        <v>TIME IN LIEU</v>
      </c>
      <c r="B54" s="10"/>
      <c r="C54" s="23"/>
      <c r="D54" s="23"/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>VLOOKUP(H$49,SpecialMedicine2017,7,FALSE)</f>
        <v>#N/A</v>
      </c>
      <c r="I54" s="36"/>
    </row>
    <row r="55" spans="1:9" x14ac:dyDescent="0.3">
      <c r="A55" s="19" t="str">
        <f>'Daily Roster'!$AC$1</f>
        <v>LONG SERVICE LEAVE</v>
      </c>
      <c r="B55" s="10"/>
      <c r="C55" s="23"/>
      <c r="D55" s="23"/>
      <c r="E55" s="34" t="e">
        <f>VLOOKUP(E$49,DailyRoster,28,FALSE)</f>
        <v>#N/A</v>
      </c>
      <c r="F55" s="26" t="e">
        <f>VLOOKUP(F$49,DailyRoster,28,FALSE)</f>
        <v>#N/A</v>
      </c>
      <c r="G55" s="36" t="e">
        <f>VLOOKUP(G$49,DailyRoster,28,FALSE)</f>
        <v>#N/A</v>
      </c>
      <c r="H55" s="48" t="e">
        <f>VLOOKUP(H$49,DailyRoster,28,FALSE)</f>
        <v>#N/A</v>
      </c>
      <c r="I55" s="23" t="e">
        <f>VLOOKUP(I$49,DailyRoster,28,FALSE)</f>
        <v>#N/A</v>
      </c>
    </row>
    <row r="56" spans="1:9" x14ac:dyDescent="0.3">
      <c r="A56" s="19" t="str">
        <f>'Daily Roster'!$AD$1</f>
        <v>PROFESSIONAL DEVELOPMENT</v>
      </c>
      <c r="B56" s="10"/>
      <c r="C56" s="23"/>
      <c r="D56" s="23"/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Roster'!$AE$1</f>
        <v>ROSTERED SICK/CARERS LEAVE</v>
      </c>
      <c r="B57" s="17"/>
      <c r="C57" s="24"/>
      <c r="D57" s="24"/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20</v>
      </c>
    </row>
    <row r="61" spans="1:9" x14ac:dyDescent="0.3">
      <c r="C61" t="s">
        <v>29</v>
      </c>
    </row>
    <row r="62" spans="1:9" x14ac:dyDescent="0.3">
      <c r="C62" t="s">
        <v>39</v>
      </c>
    </row>
    <row r="63" spans="1:9" x14ac:dyDescent="0.3">
      <c r="C63" t="s">
        <v>30</v>
      </c>
    </row>
    <row r="64" spans="1:9" x14ac:dyDescent="0.3">
      <c r="C64" t="s">
        <v>31</v>
      </c>
    </row>
    <row r="65" spans="3:3" x14ac:dyDescent="0.3">
      <c r="C65" t="s">
        <v>32</v>
      </c>
    </row>
    <row r="67" spans="3:3" x14ac:dyDescent="0.3">
      <c r="C67" t="s">
        <v>33</v>
      </c>
    </row>
    <row r="68" spans="3:3" x14ac:dyDescent="0.3">
      <c r="C68" t="s">
        <v>34</v>
      </c>
    </row>
    <row r="69" spans="3:3" x14ac:dyDescent="0.3">
      <c r="C69" t="s">
        <v>35</v>
      </c>
    </row>
    <row r="70" spans="3:3" x14ac:dyDescent="0.3">
      <c r="C70" t="s">
        <v>36</v>
      </c>
    </row>
    <row r="71" spans="3:3" x14ac:dyDescent="0.3">
      <c r="C71" t="s">
        <v>37</v>
      </c>
    </row>
    <row r="72" spans="3:3" x14ac:dyDescent="0.3">
      <c r="C72" t="s">
        <v>38</v>
      </c>
    </row>
  </sheetData>
  <mergeCells count="3">
    <mergeCell ref="F1:G1"/>
    <mergeCell ref="F2:G2"/>
    <mergeCell ref="E49:G49"/>
  </mergeCells>
  <conditionalFormatting sqref="A1:E1 H1:XFD1 A2:XFD1048576">
    <cfRule type="containsText" dxfId="55" priority="5" operator="containsText" text="qq">
      <formula>NOT(ISERROR(SEARCH("qq",A1)))</formula>
    </cfRule>
    <cfRule type="containsText" dxfId="54" priority="6" operator="containsText" text="blank">
      <formula>NOT(ISERROR(SEARCH("blank",A1)))</formula>
    </cfRule>
    <cfRule type="containsText" dxfId="53" priority="7" operator="containsText" text="Public Holiday">
      <formula>NOT(ISERROR(SEARCH("Public Holiday",A1)))</formula>
    </cfRule>
    <cfRule type="containsErrors" dxfId="52" priority="8">
      <formula>ISERROR(A1)</formula>
    </cfRule>
  </conditionalFormatting>
  <conditionalFormatting sqref="F1:G1">
    <cfRule type="containsText" dxfId="51" priority="1" operator="containsText" text="qq">
      <formula>NOT(ISERROR(SEARCH("qq",F1)))</formula>
    </cfRule>
    <cfRule type="containsText" dxfId="50" priority="2" operator="containsText" text="blank">
      <formula>NOT(ISERROR(SEARCH("blank",F1)))</formula>
    </cfRule>
    <cfRule type="containsText" dxfId="49" priority="3" operator="containsText" text="Public Holiday">
      <formula>NOT(ISERROR(SEARCH("Public Holiday",F1)))</formula>
    </cfRule>
    <cfRule type="containsErrors" dxfId="48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D2" sqref="D2"/>
    </sheetView>
  </sheetViews>
  <sheetFormatPr defaultColWidth="8.75" defaultRowHeight="16.5" x14ac:dyDescent="0.3"/>
  <cols>
    <col min="1" max="1" width="30.8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4"/>
      <c r="C1" s="74"/>
      <c r="D1" s="74"/>
      <c r="E1" s="74"/>
      <c r="F1" s="117" t="s">
        <v>28</v>
      </c>
      <c r="G1" s="118"/>
    </row>
    <row r="2" spans="1:9" ht="54" customHeight="1" x14ac:dyDescent="0.7">
      <c r="A2" s="19"/>
      <c r="B2" s="71"/>
      <c r="C2" s="72">
        <v>2017</v>
      </c>
      <c r="D2" s="73" t="s">
        <v>87</v>
      </c>
      <c r="E2" s="71"/>
      <c r="F2" s="119" t="e">
        <f>'Daily Roster'!#REF!</f>
        <v>#REF!</v>
      </c>
      <c r="G2" s="12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4">
        <f t="array" ref="C4:I4">Days+1+DATE(Calendar1Year,Calendar1MonthOption,1)-WEEKDAY(DATE(Calendar1Year,Calendar1MonthOption,1),WeekdayOption)</f>
        <v>42856</v>
      </c>
      <c r="D4" s="55">
        <v>42857</v>
      </c>
      <c r="E4" s="54">
        <v>42858</v>
      </c>
      <c r="F4" s="55">
        <v>42859</v>
      </c>
      <c r="G4" s="56">
        <v>42860</v>
      </c>
      <c r="H4" s="39">
        <v>42861</v>
      </c>
      <c r="I4" s="38">
        <v>42862</v>
      </c>
    </row>
    <row r="5" spans="1:9" x14ac:dyDescent="0.3">
      <c r="A5" s="19" t="str">
        <f>'Daily Roster'!$C$1</f>
        <v>RHEUM / ENDO / DERM (RhEnDe)</v>
      </c>
      <c r="B5" s="10"/>
      <c r="C5" s="51" t="e">
        <f>VLOOKUP(C$4,DailyRoster,3,FALSE)</f>
        <v>#N/A</v>
      </c>
      <c r="D5" s="51" t="e">
        <f>VLOOKUP(D$4,DailyRoster,3,FALSE)</f>
        <v>#N/A</v>
      </c>
      <c r="E5" s="51" t="e">
        <f>VLOOKUP(E$4,DailyRoster,3,FALSE)</f>
        <v>#N/A</v>
      </c>
      <c r="F5" s="51" t="e">
        <f>VLOOKUP(F$4,DailyRoster,3,FALSE)</f>
        <v>#N/A</v>
      </c>
      <c r="G5" s="52" t="e">
        <f>VLOOKUP(G$4,DailyRoster,3,FALSE)</f>
        <v>#N/A</v>
      </c>
      <c r="H5" s="48"/>
      <c r="I5" s="30"/>
    </row>
    <row r="6" spans="1:9" x14ac:dyDescent="0.3">
      <c r="A6" s="19" t="str">
        <f>'Daily Roster'!$D$1</f>
        <v>RhEnDe Services</v>
      </c>
      <c r="B6" s="10"/>
      <c r="C6" s="51" t="e">
        <f>VLOOKUP(C$4,DailyRoster,4,FALSE)</f>
        <v>#N/A</v>
      </c>
      <c r="D6" s="51" t="e">
        <f>VLOOKUP(D$4,DailyRoster,4,FALSE)</f>
        <v>#N/A</v>
      </c>
      <c r="E6" s="51" t="e">
        <f>VLOOKUP(E$4,DailyRoster,4,FALSE)</f>
        <v>#N/A</v>
      </c>
      <c r="F6" s="51" t="e">
        <f>VLOOKUP(F$4,DailyRoster,4,FALSE)</f>
        <v>#N/A</v>
      </c>
      <c r="G6" s="52" t="e">
        <f>VLOOKUP(G$4,DailyRoster,4,FALSE)</f>
        <v>#N/A</v>
      </c>
      <c r="H6" s="48"/>
      <c r="I6" s="30"/>
    </row>
    <row r="7" spans="1:9" x14ac:dyDescent="0.3">
      <c r="A7" s="19" t="str">
        <f>'Daily Roster'!$E$1</f>
        <v>HAEM WHITE</v>
      </c>
      <c r="B7" s="10"/>
      <c r="C7" s="51" t="e">
        <f>VLOOKUP(C$4,DailyRoster,5,FALSE)</f>
        <v>#N/A</v>
      </c>
      <c r="D7" s="51" t="e">
        <f>VLOOKUP(D$4,DailyRoster,5,FALSE)</f>
        <v>#N/A</v>
      </c>
      <c r="E7" s="51" t="e">
        <f>VLOOKUP(E$4,DailyRoster,5,FALSE)</f>
        <v>#N/A</v>
      </c>
      <c r="F7" s="51" t="e">
        <f>VLOOKUP(F$4,DailyRoster,5,FALSE)</f>
        <v>#N/A</v>
      </c>
      <c r="G7" s="52" t="e">
        <f>VLOOKUP(G$4,DailyRoster,5,FALSE)</f>
        <v>#N/A</v>
      </c>
      <c r="H7" s="48"/>
      <c r="I7" s="30"/>
    </row>
    <row r="8" spans="1:9" x14ac:dyDescent="0.3">
      <c r="A8" s="19" t="str">
        <f>'Daily Roster'!$F$1</f>
        <v>HAEM RED</v>
      </c>
      <c r="B8" s="10"/>
      <c r="C8" s="51" t="e">
        <f>VLOOKUP(C$4,DailyRoster,6,FALSE)</f>
        <v>#N/A</v>
      </c>
      <c r="D8" s="51" t="e">
        <f>VLOOKUP(D$4,DailyRoster,6,FALSE)</f>
        <v>#N/A</v>
      </c>
      <c r="E8" s="51" t="e">
        <f>VLOOKUP(E$4,DailyRoster,6,FALSE)</f>
        <v>#N/A</v>
      </c>
      <c r="F8" s="51" t="e">
        <f>VLOOKUP(F$4,DailyRoster,6,FALSE)</f>
        <v>#N/A</v>
      </c>
      <c r="G8" s="52" t="e">
        <f>VLOOKUP(G$4,DailyRoster,6,FALSE)</f>
        <v>#N/A</v>
      </c>
      <c r="H8" s="48"/>
      <c r="I8" s="30"/>
    </row>
    <row r="9" spans="1:9" x14ac:dyDescent="0.3">
      <c r="A9" s="19" t="str">
        <f>'Daily Roster'!$G$1</f>
        <v>NEURO/STROKE</v>
      </c>
      <c r="B9" s="10"/>
      <c r="C9" s="51" t="e">
        <f t="shared" ref="C9:I9" si="1">VLOOKUP(C$4,DailyRoster,7,FALSE)</f>
        <v>#N/A</v>
      </c>
      <c r="D9" s="51" t="e">
        <f t="shared" si="1"/>
        <v>#N/A</v>
      </c>
      <c r="E9" s="51" t="e">
        <f t="shared" si="1"/>
        <v>#N/A</v>
      </c>
      <c r="F9" s="51" t="e">
        <f t="shared" si="1"/>
        <v>#N/A</v>
      </c>
      <c r="G9" s="52" t="e">
        <f t="shared" si="1"/>
        <v>#N/A</v>
      </c>
      <c r="H9" s="76" t="e">
        <f t="shared" si="1"/>
        <v>#N/A</v>
      </c>
      <c r="I9" s="51" t="e">
        <f t="shared" si="1"/>
        <v>#N/A</v>
      </c>
    </row>
    <row r="10" spans="1:9" x14ac:dyDescent="0.3">
      <c r="A10" s="19" t="str">
        <f>'Daily Roster'!$H$1</f>
        <v>NEUROSURG</v>
      </c>
      <c r="B10" s="10"/>
      <c r="C10" s="51" t="e">
        <f>VLOOKUP(C$4,DailyRoster,8,FALSE)</f>
        <v>#N/A</v>
      </c>
      <c r="D10" s="51" t="e">
        <f>VLOOKUP(D$4,DailyRoster,8,FALSE)</f>
        <v>#N/A</v>
      </c>
      <c r="E10" s="51" t="e">
        <f>VLOOKUP(E$4,DailyRoster,8,FALSE)</f>
        <v>#N/A</v>
      </c>
      <c r="F10" s="51" t="e">
        <f>VLOOKUP(F$4,DailyRoster,8,FALSE)</f>
        <v>#N/A</v>
      </c>
      <c r="G10" s="52" t="e">
        <f>VLOOKUP(G$4,DailyRoster,8,FALSE)</f>
        <v>#N/A</v>
      </c>
      <c r="H10" s="48"/>
      <c r="I10" s="30"/>
    </row>
    <row r="11" spans="1:9" x14ac:dyDescent="0.3">
      <c r="A11" s="19" t="str">
        <f>'Daily Roster'!$J$1</f>
        <v>ID / IMMUNO / PALL CARE (8.30-5)</v>
      </c>
      <c r="B11" s="10"/>
      <c r="C11" s="51" t="e">
        <f>VLOOKUP(C$4,DailyRoster,9,FALSE)</f>
        <v>#N/A</v>
      </c>
      <c r="D11" s="51" t="e">
        <f>VLOOKUP(D$4,DailyRoster,9,FALSE)</f>
        <v>#N/A</v>
      </c>
      <c r="E11" s="51" t="e">
        <f>VLOOKUP(E$4,DailyRoster,9,FALSE)</f>
        <v>#N/A</v>
      </c>
      <c r="F11" s="51" t="e">
        <f>VLOOKUP(F$4,DailyRoster,9,FALSE)</f>
        <v>#N/A</v>
      </c>
      <c r="G11" s="52" t="e">
        <f>VLOOKUP(G$4,DailyRoster,9,FALSE)</f>
        <v>#N/A</v>
      </c>
      <c r="H11" s="48"/>
      <c r="I11" s="30"/>
    </row>
    <row r="12" spans="1:9" ht="24" customHeight="1" x14ac:dyDescent="0.3">
      <c r="A12" s="89" t="str">
        <f>'Daily Roster'!$K$1</f>
        <v>TB / HIV SERVICES</v>
      </c>
      <c r="B12" s="10"/>
      <c r="C12" s="51" t="e">
        <f>VLOOKUP(C$4,DailyRoster,10,FALSE)</f>
        <v>#N/A</v>
      </c>
      <c r="D12" s="90" t="e">
        <f>VLOOKUP(D$4,DailyRoster,10,FALSE)</f>
        <v>#N/A</v>
      </c>
      <c r="E12" s="90" t="e">
        <f>VLOOKUP(E$4,DailyRoster,10,FALSE)</f>
        <v>#N/A</v>
      </c>
      <c r="F12" s="51" t="e">
        <f>VLOOKUP(F$4,DailyRoster,10,FALSE)</f>
        <v>#N/A</v>
      </c>
      <c r="G12" s="88" t="e">
        <f>VLOOKUP(G$4,DailyRoster,10,FALSE)</f>
        <v>#N/A</v>
      </c>
      <c r="H12" s="48"/>
      <c r="I12" s="30"/>
    </row>
    <row r="13" spans="1:9" x14ac:dyDescent="0.3">
      <c r="A13" s="19" t="str">
        <f>'Daily Roster'!$L$1</f>
        <v>RESP/CF</v>
      </c>
      <c r="B13" s="10"/>
      <c r="C13" s="51" t="e">
        <f>VLOOKUP(C$4,DailyRoster,11,FALSE)</f>
        <v>#N/A</v>
      </c>
      <c r="D13" s="51" t="e">
        <f>VLOOKUP(D$4,DailyRoster,11,FALSE)</f>
        <v>#N/A</v>
      </c>
      <c r="E13" s="51" t="e">
        <f>VLOOKUP(E$4,DailyRoster,11,FALSE)</f>
        <v>#N/A</v>
      </c>
      <c r="F13" s="51" t="e">
        <f>VLOOKUP(F$4,DailyRoster,11,FALSE)</f>
        <v>#N/A</v>
      </c>
      <c r="G13" s="52" t="e">
        <f>VLOOKUP(G$4,DailyRoster,11,FALSE)</f>
        <v>#N/A</v>
      </c>
      <c r="H13" s="48"/>
      <c r="I13" s="30"/>
    </row>
    <row r="14" spans="1:9" x14ac:dyDescent="0.3">
      <c r="A14" s="19" t="str">
        <f>'Daily Roster'!$M$1</f>
        <v>SPECIAL MED SUPPORT</v>
      </c>
      <c r="B14" s="10"/>
      <c r="C14" s="51" t="e">
        <f>VLOOKUP(C$4,DailyRoster,12,FALSE)</f>
        <v>#N/A</v>
      </c>
      <c r="D14" s="51" t="e">
        <f>VLOOKUP(D$4,DailyRoster,12,FALSE)</f>
        <v>#N/A</v>
      </c>
      <c r="E14" s="51" t="e">
        <f>VLOOKUP(E$4,DailyRoster,12,FALSE)</f>
        <v>#N/A</v>
      </c>
      <c r="F14" s="51" t="e">
        <f>VLOOKUP(F$4,DailyRoster,12,FALSE)</f>
        <v>#N/A</v>
      </c>
      <c r="G14" s="52" t="e">
        <f>VLOOKUP(G$4,DailyRoster,12,FALSE)</f>
        <v>#N/A</v>
      </c>
      <c r="H14" s="48"/>
      <c r="I14" s="30"/>
    </row>
    <row r="15" spans="1:9" hidden="1" x14ac:dyDescent="0.3">
      <c r="A15" s="19" t="str">
        <f>'Daily Roster'!$N$1</f>
        <v>Intern</v>
      </c>
      <c r="B15" s="10"/>
      <c r="C15" s="51" t="e">
        <f>VLOOKUP(C$4,DailyRoster,13,FALSE)</f>
        <v>#N/A</v>
      </c>
      <c r="D15" s="51" t="e">
        <f>VLOOKUP(D$4,DailyRoster,13,FALSE)</f>
        <v>#N/A</v>
      </c>
      <c r="E15" s="51" t="e">
        <f>VLOOKUP(E$4,DailyRoster,13,FALSE)</f>
        <v>#N/A</v>
      </c>
      <c r="F15" s="51" t="e">
        <f>VLOOKUP(F$4,DailyRoster,13,FALSE)</f>
        <v>#N/A</v>
      </c>
      <c r="G15" s="52" t="e">
        <f>VLOOKUP(G$4,DailyRoster,13,FALSE)</f>
        <v>#N/A</v>
      </c>
      <c r="H15" s="48"/>
      <c r="I15" s="30"/>
    </row>
    <row r="16" spans="1:9" hidden="1" x14ac:dyDescent="0.3">
      <c r="A16" s="19" t="str">
        <f>'Daily Roster'!$O$1</f>
        <v>HIV CLINIC TRAINING</v>
      </c>
      <c r="B16" s="10"/>
      <c r="C16" s="51" t="e">
        <f>VLOOKUP(C$4,DailyRoster,14,FALSE)</f>
        <v>#N/A</v>
      </c>
      <c r="D16" s="51" t="e">
        <f>VLOOKUP(D$4,DailyRoster,14,FALSE)</f>
        <v>#N/A</v>
      </c>
      <c r="E16" s="51" t="e">
        <f>VLOOKUP(E$4,DailyRoster,14,FALSE)</f>
        <v>#N/A</v>
      </c>
      <c r="F16" s="51" t="e">
        <f>VLOOKUP(F$4,DailyRoster,14,FALSE)</f>
        <v>#N/A</v>
      </c>
      <c r="G16" s="52" t="e">
        <f>VLOOKUP(G$4,DailyRoster,14,FALSE)</f>
        <v>#N/A</v>
      </c>
      <c r="H16" s="48"/>
      <c r="I16" s="30"/>
    </row>
    <row r="17" spans="1:9" hidden="1" x14ac:dyDescent="0.3">
      <c r="A17" s="19" t="e">
        <f>'Daily Roster'!#REF!</f>
        <v>#REF!</v>
      </c>
      <c r="B17" s="10"/>
      <c r="C17" s="51" t="e">
        <f>VLOOKUP(C$4,DailyRoster,15,FALSE)</f>
        <v>#N/A</v>
      </c>
      <c r="D17" s="51" t="e">
        <f>VLOOKUP(D$4,DailyRoster,15,FALSE)</f>
        <v>#N/A</v>
      </c>
      <c r="E17" s="51" t="e">
        <f>VLOOKUP(E$4,DailyRoster,15,FALSE)</f>
        <v>#N/A</v>
      </c>
      <c r="F17" s="51" t="e">
        <f>VLOOKUP(F$4,DailyRoster,15,FALSE)</f>
        <v>#N/A</v>
      </c>
      <c r="G17" s="52" t="e">
        <f>VLOOKUP(G$4,DailyRoster,15,FALSE)</f>
        <v>#N/A</v>
      </c>
      <c r="H17" s="48"/>
      <c r="I17" s="30"/>
    </row>
    <row r="18" spans="1:9" hidden="1" x14ac:dyDescent="0.3">
      <c r="A18" s="19" t="str">
        <f>'Daily Roster'!$P$1</f>
        <v>TB Clinic H/OVER</v>
      </c>
      <c r="B18" s="10"/>
      <c r="C18" s="51" t="e">
        <f>VLOOKUP(C$4,DailyRoster,16,FALSE)</f>
        <v>#N/A</v>
      </c>
      <c r="D18" s="51" t="e">
        <f>VLOOKUP(D$4,DailyRoster,16,FALSE)</f>
        <v>#N/A</v>
      </c>
      <c r="E18" s="51" t="e">
        <f>VLOOKUP(E$4,DailyRoster,16,FALSE)</f>
        <v>#N/A</v>
      </c>
      <c r="F18" s="51" t="e">
        <f>VLOOKUP(F$4,DailyRoster,16,FALSE)</f>
        <v>#N/A</v>
      </c>
      <c r="G18" s="52" t="e">
        <f>VLOOKUP(G$4,DailyRoster,16,FALSE)</f>
        <v>#N/A</v>
      </c>
      <c r="H18" s="26"/>
      <c r="I18" s="34"/>
    </row>
    <row r="19" spans="1:9" hidden="1" x14ac:dyDescent="0.3">
      <c r="A19" s="19" t="str">
        <f>'Daily Roster'!$Q$1</f>
        <v>STUDENTS</v>
      </c>
      <c r="B19" s="10"/>
      <c r="C19" s="51" t="e">
        <f>VLOOKUP(C$4,DailyRoster,17,FALSE)</f>
        <v>#N/A</v>
      </c>
      <c r="D19" s="51" t="e">
        <f>VLOOKUP(D$4,DailyRoster,17,FALSE)</f>
        <v>#N/A</v>
      </c>
      <c r="E19" s="51" t="e">
        <f>VLOOKUP(E$4,DailyRoster,17,FALSE)</f>
        <v>#N/A</v>
      </c>
      <c r="F19" s="51" t="e">
        <f>VLOOKUP(F$4,DailyRoster,17,FALSE)</f>
        <v>#N/A</v>
      </c>
      <c r="G19" s="52" t="e">
        <f>VLOOKUP(G$4,DailyRoster,17,FALSE)</f>
        <v>#N/A</v>
      </c>
      <c r="H19" s="26"/>
      <c r="I19" s="34"/>
    </row>
    <row r="20" spans="1:9" hidden="1" x14ac:dyDescent="0.3">
      <c r="A20" s="19" t="str">
        <f>'Daily Roster'!$R$1</f>
        <v>STUDENTS</v>
      </c>
      <c r="B20" s="10"/>
      <c r="C20" s="51" t="e">
        <f>VLOOKUP(C$4,DailyRoster,18,FALSE)</f>
        <v>#N/A</v>
      </c>
      <c r="D20" s="51" t="e">
        <f>VLOOKUP(D$4,DailyRoster,18,FALSE)</f>
        <v>#N/A</v>
      </c>
      <c r="E20" s="51" t="e">
        <f>VLOOKUP(E$4,DailyRoster,18,FALSE)</f>
        <v>#N/A</v>
      </c>
      <c r="F20" s="51" t="e">
        <f>VLOOKUP(F$4,DailyRoster,18,FALSE)</f>
        <v>#N/A</v>
      </c>
      <c r="G20" s="52" t="e">
        <f>VLOOKUP(G$4,DailyRoster,18,FALSE)</f>
        <v>#N/A</v>
      </c>
      <c r="H20" s="26"/>
      <c r="I20" s="34"/>
    </row>
    <row r="21" spans="1:9" hidden="1" x14ac:dyDescent="0.3">
      <c r="A21" s="19" t="str">
        <f>'Daily Roster'!$S$1</f>
        <v>ClinCAT</v>
      </c>
      <c r="B21" s="10"/>
      <c r="C21" s="51" t="e">
        <f>VLOOKUP(C$4,DailyRoster,19,FALSE)</f>
        <v>#N/A</v>
      </c>
      <c r="D21" s="51" t="e">
        <f>VLOOKUP(D$4,DailyRoster,19,FALSE)</f>
        <v>#N/A</v>
      </c>
      <c r="E21" s="51" t="e">
        <f>VLOOKUP(E$4,DailyRoster,19,FALSE)</f>
        <v>#N/A</v>
      </c>
      <c r="F21" s="51" t="e">
        <f>VLOOKUP(F$4,DailyRoster,19,FALSE)</f>
        <v>#N/A</v>
      </c>
      <c r="G21" s="52" t="e">
        <f>VLOOKUP(G$4,DailyRoster,19,FALSE)</f>
        <v>#N/A</v>
      </c>
      <c r="H21" s="26"/>
      <c r="I21" s="34"/>
    </row>
    <row r="22" spans="1:9" hidden="1" x14ac:dyDescent="0.3">
      <c r="A22" s="19" t="str">
        <f>'Daily Roster'!$T$1</f>
        <v>PROTOCOLS</v>
      </c>
      <c r="B22" s="10"/>
      <c r="C22" s="51" t="e">
        <f>VLOOKUP(C$4,DailyRoster,20,FALSE)</f>
        <v>#N/A</v>
      </c>
      <c r="D22" s="51" t="e">
        <f>VLOOKUP(D$4,DailyRoster,20,FALSE)</f>
        <v>#N/A</v>
      </c>
      <c r="E22" s="51" t="e">
        <f>VLOOKUP(E$4,DailyRoster,20,FALSE)</f>
        <v>#N/A</v>
      </c>
      <c r="F22" s="51" t="e">
        <f>VLOOKUP(F$4,DailyRoster,20,FALSE)</f>
        <v>#N/A</v>
      </c>
      <c r="G22" s="52" t="e">
        <f>VLOOKUP(G$4,DailyRoster,20,FALSE)</f>
        <v>#N/A</v>
      </c>
      <c r="H22" s="26"/>
      <c r="I22" s="34"/>
    </row>
    <row r="23" spans="1:9" x14ac:dyDescent="0.3">
      <c r="A23" s="31"/>
      <c r="B23" s="32"/>
      <c r="C23" s="54">
        <f t="array" ref="C23:I23">Days+8+DATE(Calendar1Year,Calendar1MonthOption,1)-WEEKDAY(DATE(Calendar1Year,Calendar1MonthOption,1),WeekdayOption)</f>
        <v>42863</v>
      </c>
      <c r="D23" s="55">
        <v>42864</v>
      </c>
      <c r="E23" s="54">
        <v>42865</v>
      </c>
      <c r="F23" s="55">
        <v>42866</v>
      </c>
      <c r="G23" s="56">
        <v>42867</v>
      </c>
      <c r="H23" s="39">
        <v>42868</v>
      </c>
      <c r="I23" s="38">
        <v>42869</v>
      </c>
    </row>
    <row r="24" spans="1:9" x14ac:dyDescent="0.3">
      <c r="A24" s="19" t="str">
        <f>'Daily Roster'!$C$1</f>
        <v>RHEUM / ENDO / DERM (RhEnDe)</v>
      </c>
      <c r="B24" s="10"/>
      <c r="C24" s="51" t="e">
        <f>VLOOKUP(C$23,DailyRoster,3,FALSE)</f>
        <v>#N/A</v>
      </c>
      <c r="D24" s="51" t="e">
        <f>VLOOKUP(D$23,DailyRoster,3,FALSE)</f>
        <v>#N/A</v>
      </c>
      <c r="E24" s="51" t="e">
        <f>VLOOKUP(E$23,DailyRoster,3,FALSE)</f>
        <v>#N/A</v>
      </c>
      <c r="F24" s="51" t="e">
        <f>VLOOKUP(F$23,DailyRoster,3,FALSE)</f>
        <v>#N/A</v>
      </c>
      <c r="G24" s="52" t="e">
        <f>VLOOKUP(G$23,DailyRoster,3,FALSE)</f>
        <v>#N/A</v>
      </c>
      <c r="H24" s="48"/>
      <c r="I24" s="30"/>
    </row>
    <row r="25" spans="1:9" x14ac:dyDescent="0.3">
      <c r="A25" s="19" t="str">
        <f>'Daily Roster'!$D$1</f>
        <v>RhEnDe Services</v>
      </c>
      <c r="B25" s="10"/>
      <c r="C25" s="51" t="e">
        <f>VLOOKUP(C$23,DailyRoster,4,FALSE)</f>
        <v>#N/A</v>
      </c>
      <c r="D25" s="51" t="e">
        <f>VLOOKUP(D$23,DailyRoster,4,FALSE)</f>
        <v>#N/A</v>
      </c>
      <c r="E25" s="51" t="e">
        <f>VLOOKUP(E$23,DailyRoster,4,FALSE)</f>
        <v>#N/A</v>
      </c>
      <c r="F25" s="51" t="e">
        <f>VLOOKUP(F$23,DailyRoster,4,FALSE)</f>
        <v>#N/A</v>
      </c>
      <c r="G25" s="52" t="e">
        <f>VLOOKUP(G$23,DailyRoster,4,FALSE)</f>
        <v>#N/A</v>
      </c>
      <c r="H25" s="48"/>
      <c r="I25" s="30"/>
    </row>
    <row r="26" spans="1:9" x14ac:dyDescent="0.3">
      <c r="A26" s="19" t="str">
        <f>'Daily Roster'!$E$1</f>
        <v>HAEM WHITE</v>
      </c>
      <c r="B26" s="10"/>
      <c r="C26" s="51" t="e">
        <f>VLOOKUP(C$23,DailyRoster,5,FALSE)</f>
        <v>#N/A</v>
      </c>
      <c r="D26" s="51" t="e">
        <f>VLOOKUP(D$23,DailyRoster,5,FALSE)</f>
        <v>#N/A</v>
      </c>
      <c r="E26" s="51" t="e">
        <f>VLOOKUP(E$23,DailyRoster,5,FALSE)</f>
        <v>#N/A</v>
      </c>
      <c r="F26" s="51" t="e">
        <f>VLOOKUP(F$23,DailyRoster,5,FALSE)</f>
        <v>#N/A</v>
      </c>
      <c r="G26" s="52" t="e">
        <f>VLOOKUP(G$23,DailyRoster,5,FALSE)</f>
        <v>#N/A</v>
      </c>
      <c r="H26" s="48"/>
      <c r="I26" s="30"/>
    </row>
    <row r="27" spans="1:9" x14ac:dyDescent="0.3">
      <c r="A27" s="19" t="str">
        <f>'Daily Roster'!$F$1</f>
        <v>HAEM RED</v>
      </c>
      <c r="B27" s="10"/>
      <c r="C27" s="51" t="e">
        <f>VLOOKUP(C$23,DailyRoster,6,FALSE)</f>
        <v>#N/A</v>
      </c>
      <c r="D27" s="51" t="e">
        <f>VLOOKUP(D$23,DailyRoster,6,FALSE)</f>
        <v>#N/A</v>
      </c>
      <c r="E27" s="51" t="e">
        <f>VLOOKUP(E$23,DailyRoster,6,FALSE)</f>
        <v>#N/A</v>
      </c>
      <c r="F27" s="51" t="e">
        <f>VLOOKUP(F$23,DailyRoster,6,FALSE)</f>
        <v>#N/A</v>
      </c>
      <c r="G27" s="52" t="e">
        <f>VLOOKUP(G$23,DailyRoster,6,FALSE)</f>
        <v>#N/A</v>
      </c>
      <c r="H27" s="48"/>
      <c r="I27" s="30"/>
    </row>
    <row r="28" spans="1:9" x14ac:dyDescent="0.3">
      <c r="A28" s="19" t="str">
        <f>'Daily Roster'!$G$1</f>
        <v>NEURO/STROKE</v>
      </c>
      <c r="B28" s="10"/>
      <c r="C28" s="51" t="e">
        <f>VLOOKUP(C$23,DailyRoster,7,FALSE)</f>
        <v>#N/A</v>
      </c>
      <c r="D28" s="51" t="e">
        <f>VLOOKUP(D$23,DailyRoster,7,FALSE)</f>
        <v>#N/A</v>
      </c>
      <c r="E28" s="51" t="e">
        <f>VLOOKUP(E$23,DailyRoster,7,FALSE)</f>
        <v>#N/A</v>
      </c>
      <c r="F28" s="51" t="e">
        <f>VLOOKUP(F$23,DailyRoster,7,FALSE)</f>
        <v>#N/A</v>
      </c>
      <c r="G28" s="52" t="e">
        <f>VLOOKUP(G$23,DailyRoster,7,FALSE)</f>
        <v>#N/A</v>
      </c>
      <c r="H28" s="48"/>
      <c r="I28" s="30"/>
    </row>
    <row r="29" spans="1:9" x14ac:dyDescent="0.3">
      <c r="A29" s="19" t="str">
        <f>'Daily Roster'!$H$1</f>
        <v>NEUROSURG</v>
      </c>
      <c r="B29" s="10"/>
      <c r="C29" s="51" t="e">
        <f>VLOOKUP(C$23,DailyRoster,8,FALSE)</f>
        <v>#N/A</v>
      </c>
      <c r="D29" s="51" t="e">
        <f>VLOOKUP(D$23,DailyRoster,8,FALSE)</f>
        <v>#N/A</v>
      </c>
      <c r="E29" s="51" t="e">
        <f>VLOOKUP(E$23,DailyRoster,8,FALSE)</f>
        <v>#N/A</v>
      </c>
      <c r="F29" s="51" t="e">
        <f>VLOOKUP(F$23,DailyRoster,8,FALSE)</f>
        <v>#N/A</v>
      </c>
      <c r="G29" s="52" t="e">
        <f>VLOOKUP(G$23,DailyRoster,8,FALSE)</f>
        <v>#N/A</v>
      </c>
      <c r="H29" s="48"/>
      <c r="I29" s="30"/>
    </row>
    <row r="30" spans="1:9" x14ac:dyDescent="0.3">
      <c r="A30" s="19" t="str">
        <f>'Daily Roster'!$J$1</f>
        <v>ID / IMMUNO / PALL CARE (8.30-5)</v>
      </c>
      <c r="B30" s="10"/>
      <c r="C30" s="51" t="e">
        <f>VLOOKUP(C$23,DailyRoster,9,FALSE)</f>
        <v>#N/A</v>
      </c>
      <c r="D30" s="51" t="e">
        <f>VLOOKUP(D$23,DailyRoster,9,FALSE)</f>
        <v>#N/A</v>
      </c>
      <c r="E30" s="51" t="e">
        <f>VLOOKUP(E$23,DailyRoster,9,FALSE)</f>
        <v>#N/A</v>
      </c>
      <c r="F30" s="51" t="e">
        <f>VLOOKUP(F$23,DailyRoster,9,FALSE)</f>
        <v>#N/A</v>
      </c>
      <c r="G30" s="52" t="e">
        <f>VLOOKUP(G$23,DailyRoster,9,FALSE)</f>
        <v>#N/A</v>
      </c>
      <c r="H30" s="48"/>
      <c r="I30" s="30"/>
    </row>
    <row r="31" spans="1:9" x14ac:dyDescent="0.3">
      <c r="A31" s="89" t="str">
        <f>'Daily Roster'!$K$1</f>
        <v>TB / HIV SERVICES</v>
      </c>
      <c r="B31" s="10"/>
      <c r="C31" s="51" t="e">
        <f>VLOOKUP(C$23,DailyRoster,10,FALSE)</f>
        <v>#N/A</v>
      </c>
      <c r="D31" s="51" t="e">
        <f>VLOOKUP(D$23,DailyRoster,10,FALSE)</f>
        <v>#N/A</v>
      </c>
      <c r="E31" s="90" t="e">
        <f>VLOOKUP(E$23,DailyRoster,10,FALSE)</f>
        <v>#N/A</v>
      </c>
      <c r="F31" s="51" t="e">
        <f>VLOOKUP(F$23,DailyRoster,10,FALSE)</f>
        <v>#N/A</v>
      </c>
      <c r="G31" s="88" t="e">
        <f>VLOOKUP(G$23,DailyRoster,10,FALSE)</f>
        <v>#N/A</v>
      </c>
      <c r="H31" s="48"/>
      <c r="I31" s="30"/>
    </row>
    <row r="32" spans="1:9" x14ac:dyDescent="0.3">
      <c r="A32" s="19" t="str">
        <f>'Daily Roster'!$L$1</f>
        <v>RESP/CF</v>
      </c>
      <c r="B32" s="10"/>
      <c r="C32" s="51" t="e">
        <f>VLOOKUP(C$23,DailyRoster,11,FALSE)</f>
        <v>#N/A</v>
      </c>
      <c r="D32" s="51" t="e">
        <f>VLOOKUP(D$23,DailyRoster,11,FALSE)</f>
        <v>#N/A</v>
      </c>
      <c r="E32" s="51" t="e">
        <f>VLOOKUP(E$23,DailyRoster,11,FALSE)</f>
        <v>#N/A</v>
      </c>
      <c r="F32" s="51" t="e">
        <f>VLOOKUP(F$23,DailyRoster,11,FALSE)</f>
        <v>#N/A</v>
      </c>
      <c r="G32" s="52" t="e">
        <f>VLOOKUP(G$23,DailyRoster,11,FALSE)</f>
        <v>#N/A</v>
      </c>
      <c r="H32" s="48"/>
      <c r="I32" s="30"/>
    </row>
    <row r="33" spans="1:9" x14ac:dyDescent="0.3">
      <c r="A33" s="19" t="str">
        <f>'Daily Roster'!$M$1</f>
        <v>SPECIAL MED SUPPORT</v>
      </c>
      <c r="B33" s="10"/>
      <c r="C33" s="51" t="e">
        <f>VLOOKUP(C$23,DailyRoster,12,FALSE)</f>
        <v>#N/A</v>
      </c>
      <c r="D33" s="51" t="e">
        <f>VLOOKUP(D$23,DailyRoster,12,FALSE)</f>
        <v>#N/A</v>
      </c>
      <c r="E33" s="51" t="e">
        <f>VLOOKUP(E$23,DailyRoster,12,FALSE)</f>
        <v>#N/A</v>
      </c>
      <c r="F33" s="51" t="e">
        <f>VLOOKUP(F$23,DailyRoster,12,FALSE)</f>
        <v>#N/A</v>
      </c>
      <c r="G33" s="87" t="e">
        <f>VLOOKUP(G$23,DailyRoster,12,FALSE)</f>
        <v>#N/A</v>
      </c>
      <c r="H33" s="48"/>
      <c r="I33" s="30"/>
    </row>
    <row r="34" spans="1:9" hidden="1" x14ac:dyDescent="0.3">
      <c r="A34" s="19" t="str">
        <f>'Daily Roster'!$N$1</f>
        <v>Intern</v>
      </c>
      <c r="B34" s="10"/>
      <c r="C34" s="51" t="e">
        <f>VLOOKUP(C$23,DailyRoster,13,FALSE)</f>
        <v>#N/A</v>
      </c>
      <c r="D34" s="51" t="e">
        <f>VLOOKUP(D$23,DailyRoster,13,FALSE)</f>
        <v>#N/A</v>
      </c>
      <c r="E34" s="51" t="e">
        <f>VLOOKUP(E$23,DailyRoster,13,FALSE)</f>
        <v>#N/A</v>
      </c>
      <c r="F34" s="51" t="e">
        <f>VLOOKUP(F$23,DailyRoster,13,FALSE)</f>
        <v>#N/A</v>
      </c>
      <c r="G34" s="52" t="e">
        <f>VLOOKUP(G$23,DailyRoster,13,FALSE)</f>
        <v>#N/A</v>
      </c>
      <c r="H34" s="48"/>
      <c r="I34" s="30"/>
    </row>
    <row r="35" spans="1:9" hidden="1" x14ac:dyDescent="0.3">
      <c r="A35" s="19" t="str">
        <f>'Daily Roster'!$O$1</f>
        <v>HIV CLINIC TRAINING</v>
      </c>
      <c r="B35" s="10"/>
      <c r="C35" s="51" t="e">
        <f>VLOOKUP(C$23,DailyRoster,14,FALSE)</f>
        <v>#N/A</v>
      </c>
      <c r="D35" s="51" t="e">
        <f>VLOOKUP(D$23,DailyRoster,14,FALSE)</f>
        <v>#N/A</v>
      </c>
      <c r="E35" s="51" t="e">
        <f>VLOOKUP(E$23,DailyRoster,14,FALSE)</f>
        <v>#N/A</v>
      </c>
      <c r="F35" s="51" t="e">
        <f>VLOOKUP(F$23,DailyRoster,14,FALSE)</f>
        <v>#N/A</v>
      </c>
      <c r="G35" s="52" t="e">
        <f>VLOOKUP(G$23,DailyRoster,14,FALSE)</f>
        <v>#N/A</v>
      </c>
      <c r="H35" s="48"/>
      <c r="I35" s="30"/>
    </row>
    <row r="36" spans="1:9" hidden="1" x14ac:dyDescent="0.3">
      <c r="A36" s="19" t="e">
        <f>'Daily Roster'!#REF!</f>
        <v>#REF!</v>
      </c>
      <c r="B36" s="10"/>
      <c r="C36" s="51" t="e">
        <f>VLOOKUP(C$23,DailyRoster,15,FALSE)</f>
        <v>#N/A</v>
      </c>
      <c r="D36" s="51" t="e">
        <f>VLOOKUP(D$23,DailyRoster,15,FALSE)</f>
        <v>#N/A</v>
      </c>
      <c r="E36" s="51" t="e">
        <f>VLOOKUP(E$23,DailyRoster,15,FALSE)</f>
        <v>#N/A</v>
      </c>
      <c r="F36" s="51" t="e">
        <f>VLOOKUP(F$23,DailyRoster,15,FALSE)</f>
        <v>#N/A</v>
      </c>
      <c r="G36" s="52" t="e">
        <f>VLOOKUP(G$23,DailyRoster,15,FALSE)</f>
        <v>#N/A</v>
      </c>
      <c r="H36" s="48"/>
      <c r="I36" s="30"/>
    </row>
    <row r="37" spans="1:9" hidden="1" x14ac:dyDescent="0.3">
      <c r="A37" s="19" t="str">
        <f>'Daily Roster'!$P$1</f>
        <v>TB Clinic H/OVER</v>
      </c>
      <c r="B37" s="10"/>
      <c r="C37" s="51" t="e">
        <f t="shared" ref="C37:I37" si="2">VLOOKUP(C$23,DailyRoster,16,FALSE)</f>
        <v>#N/A</v>
      </c>
      <c r="D37" s="51" t="e">
        <f t="shared" si="2"/>
        <v>#N/A</v>
      </c>
      <c r="E37" s="51" t="e">
        <f t="shared" si="2"/>
        <v>#N/A</v>
      </c>
      <c r="F37" s="51" t="e">
        <f t="shared" si="2"/>
        <v>#N/A</v>
      </c>
      <c r="G37" s="52" t="e">
        <f t="shared" si="2"/>
        <v>#N/A</v>
      </c>
      <c r="H37" s="76" t="e">
        <f t="shared" si="2"/>
        <v>#N/A</v>
      </c>
      <c r="I37" s="51" t="e">
        <f t="shared" si="2"/>
        <v>#N/A</v>
      </c>
    </row>
    <row r="38" spans="1:9" hidden="1" x14ac:dyDescent="0.3">
      <c r="A38" s="19" t="str">
        <f>'Daily Roster'!$Q$1</f>
        <v>STUDENTS</v>
      </c>
      <c r="B38" s="10"/>
      <c r="C38" s="51" t="e">
        <f>VLOOKUP(C$23,DailyRoster,17,FALSE)</f>
        <v>#N/A</v>
      </c>
      <c r="D38" s="51" t="e">
        <f>VLOOKUP(D$23,DailyRoster,17,FALSE)</f>
        <v>#N/A</v>
      </c>
      <c r="E38" s="51" t="e">
        <f>VLOOKUP(E$23,DailyRoster,17,FALSE)</f>
        <v>#N/A</v>
      </c>
      <c r="F38" s="51" t="e">
        <f>VLOOKUP(F$23,DailyRoster,17,FALSE)</f>
        <v>#N/A</v>
      </c>
      <c r="G38" s="52" t="e">
        <f>VLOOKUP(G$23,DailyRoster,17,FALSE)</f>
        <v>#N/A</v>
      </c>
      <c r="H38" s="26"/>
      <c r="I38" s="34"/>
    </row>
    <row r="39" spans="1:9" hidden="1" x14ac:dyDescent="0.3">
      <c r="A39" s="19" t="str">
        <f>'Daily Roster'!$R$1</f>
        <v>STUDENTS</v>
      </c>
      <c r="B39" s="10"/>
      <c r="C39" s="51" t="e">
        <f>VLOOKUP(C$23,DailyRoster,18,FALSE)</f>
        <v>#N/A</v>
      </c>
      <c r="D39" s="51" t="e">
        <f>VLOOKUP(D$23,DailyRoster,18,FALSE)</f>
        <v>#N/A</v>
      </c>
      <c r="E39" s="51" t="e">
        <f>VLOOKUP(E$23,DailyRoster,18,FALSE)</f>
        <v>#N/A</v>
      </c>
      <c r="F39" s="51" t="e">
        <f>VLOOKUP(F$23,DailyRoster,18,FALSE)</f>
        <v>#N/A</v>
      </c>
      <c r="G39" s="52" t="e">
        <f>VLOOKUP(G$23,DailyRoster,18,FALSE)</f>
        <v>#N/A</v>
      </c>
      <c r="H39" s="26"/>
      <c r="I39" s="34"/>
    </row>
    <row r="40" spans="1:9" hidden="1" x14ac:dyDescent="0.3">
      <c r="A40" s="19" t="str">
        <f>'Daily Roster'!$S$1</f>
        <v>ClinCAT</v>
      </c>
      <c r="B40" s="10"/>
      <c r="C40" s="51" t="e">
        <f>VLOOKUP(C$23,DailyRoster,19,FALSE)</f>
        <v>#N/A</v>
      </c>
      <c r="D40" s="51" t="e">
        <f>VLOOKUP(D$23,DailyRoster,19,FALSE)</f>
        <v>#N/A</v>
      </c>
      <c r="E40" s="51" t="e">
        <f>VLOOKUP(E$23,DailyRoster,19,FALSE)</f>
        <v>#N/A</v>
      </c>
      <c r="F40" s="51" t="e">
        <f>VLOOKUP(F$23,DailyRoster,19,FALSE)</f>
        <v>#N/A</v>
      </c>
      <c r="G40" s="52" t="e">
        <f>VLOOKUP(G$23,DailyRoster,19,FALSE)</f>
        <v>#N/A</v>
      </c>
      <c r="H40" s="26"/>
      <c r="I40" s="34"/>
    </row>
    <row r="41" spans="1:9" hidden="1" x14ac:dyDescent="0.3">
      <c r="A41" s="19" t="str">
        <f>'Daily Roster'!$T$1</f>
        <v>PROTOCOLS</v>
      </c>
      <c r="B41" s="10"/>
      <c r="C41" s="51" t="e">
        <f>VLOOKUP(C$23,DailyRoster,20,FALSE)</f>
        <v>#N/A</v>
      </c>
      <c r="D41" s="51" t="e">
        <f>VLOOKUP(D$23,DailyRoster,20,FALSE)</f>
        <v>#N/A</v>
      </c>
      <c r="E41" s="51" t="e">
        <f>VLOOKUP(E$23,DailyRoster,20,FALSE)</f>
        <v>#N/A</v>
      </c>
      <c r="F41" s="51" t="e">
        <f>VLOOKUP(F$23,DailyRoster,20,FALSE)</f>
        <v>#N/A</v>
      </c>
      <c r="G41" s="52" t="e">
        <f>VLOOKUP(G$23,DailyRoster,20,FALSE)</f>
        <v>#N/A</v>
      </c>
      <c r="H41" s="26"/>
      <c r="I41" s="34"/>
    </row>
    <row r="42" spans="1:9" x14ac:dyDescent="0.3">
      <c r="A42" s="31"/>
      <c r="B42" s="33"/>
      <c r="C42" s="54">
        <f t="array" ref="C42:I42">Days+15+DATE(Calendar1Year,Calendar1MonthOption,1)-WEEKDAY(DATE(Calendar1Year,Calendar1MonthOption,1),WeekdayOption)</f>
        <v>42870</v>
      </c>
      <c r="D42" s="55">
        <v>42871</v>
      </c>
      <c r="E42" s="54">
        <v>42872</v>
      </c>
      <c r="F42" s="55">
        <v>42873</v>
      </c>
      <c r="G42" s="56">
        <v>42874</v>
      </c>
      <c r="H42" s="39">
        <v>42875</v>
      </c>
      <c r="I42" s="38">
        <v>42876</v>
      </c>
    </row>
    <row r="43" spans="1:9" x14ac:dyDescent="0.3">
      <c r="A43" s="19" t="str">
        <f>'Daily Roster'!$C$1</f>
        <v>RHEUM / ENDO / DERM (RhEnDe)</v>
      </c>
      <c r="B43" s="10"/>
      <c r="C43" s="51" t="e">
        <f>VLOOKUP(C$42,DailyRoster,3,FALSE)</f>
        <v>#N/A</v>
      </c>
      <c r="D43" s="51" t="e">
        <f>VLOOKUP(D$42,DailyRoster,3,FALSE)</f>
        <v>#N/A</v>
      </c>
      <c r="E43" s="51" t="e">
        <f>VLOOKUP(E$42,DailyRoster,3,FALSE)</f>
        <v>#N/A</v>
      </c>
      <c r="F43" s="51" t="e">
        <f>VLOOKUP(F$42,DailyRoster,3,FALSE)</f>
        <v>#N/A</v>
      </c>
      <c r="G43" s="52" t="e">
        <f>VLOOKUP(G$42,DailyRoster,3,FALSE)</f>
        <v>#N/A</v>
      </c>
      <c r="H43" s="48"/>
      <c r="I43" s="30"/>
    </row>
    <row r="44" spans="1:9" x14ac:dyDescent="0.3">
      <c r="A44" s="19" t="str">
        <f>'Daily Roster'!$D$1</f>
        <v>RhEnDe Services</v>
      </c>
      <c r="B44" s="10"/>
      <c r="C44" s="51" t="e">
        <f>VLOOKUP(C$42,DailyRoster,4,FALSE)</f>
        <v>#N/A</v>
      </c>
      <c r="D44" s="51" t="e">
        <f>VLOOKUP(D$42,DailyRoster,4,FALSE)</f>
        <v>#N/A</v>
      </c>
      <c r="E44" s="51" t="e">
        <f>VLOOKUP(E$42,DailyRoster,4,FALSE)</f>
        <v>#N/A</v>
      </c>
      <c r="F44" s="51" t="e">
        <f>VLOOKUP(F$42,DailyRoster,4,FALSE)</f>
        <v>#N/A</v>
      </c>
      <c r="G44" s="52" t="e">
        <f>VLOOKUP(G$42,DailyRoster,4,FALSE)</f>
        <v>#N/A</v>
      </c>
      <c r="H44" s="48"/>
      <c r="I44" s="30"/>
    </row>
    <row r="45" spans="1:9" x14ac:dyDescent="0.3">
      <c r="A45" s="19" t="str">
        <f>'Daily Roster'!$E$1</f>
        <v>HAEM WHITE</v>
      </c>
      <c r="B45" s="10"/>
      <c r="C45" s="51" t="e">
        <f>VLOOKUP(C$42,DailyRoster,5,FALSE)</f>
        <v>#N/A</v>
      </c>
      <c r="D45" s="51" t="e">
        <f>VLOOKUP(D$42,DailyRoster,5,FALSE)</f>
        <v>#N/A</v>
      </c>
      <c r="E45" s="51" t="e">
        <f>VLOOKUP(E$42,DailyRoster,5,FALSE)</f>
        <v>#N/A</v>
      </c>
      <c r="F45" s="51" t="e">
        <f>VLOOKUP(F$42,DailyRoster,5,FALSE)</f>
        <v>#N/A</v>
      </c>
      <c r="G45" s="52" t="e">
        <f>VLOOKUP(G$42,DailyRoster,5,FALSE)</f>
        <v>#N/A</v>
      </c>
      <c r="H45" s="48"/>
      <c r="I45" s="30"/>
    </row>
    <row r="46" spans="1:9" x14ac:dyDescent="0.3">
      <c r="A46" s="19" t="str">
        <f>'Daily Roster'!$F$1</f>
        <v>HAEM RED</v>
      </c>
      <c r="B46" s="10"/>
      <c r="C46" s="51" t="e">
        <f>VLOOKUP(C$42,DailyRoster,6,FALSE)</f>
        <v>#N/A</v>
      </c>
      <c r="D46" s="51" t="e">
        <f>VLOOKUP(D$42,DailyRoster,6,FALSE)</f>
        <v>#N/A</v>
      </c>
      <c r="E46" s="51" t="e">
        <f>VLOOKUP(E$42,DailyRoster,6,FALSE)</f>
        <v>#N/A</v>
      </c>
      <c r="F46" s="51" t="e">
        <f>VLOOKUP(F$42,DailyRoster,6,FALSE)</f>
        <v>#N/A</v>
      </c>
      <c r="G46" s="52" t="e">
        <f>VLOOKUP(G$42,DailyRoster,6,FALSE)</f>
        <v>#N/A</v>
      </c>
      <c r="H46" s="48"/>
      <c r="I46" s="30"/>
    </row>
    <row r="47" spans="1:9" x14ac:dyDescent="0.3">
      <c r="A47" s="19" t="str">
        <f>'Daily Roster'!$G$1</f>
        <v>NEURO/STROKE</v>
      </c>
      <c r="B47" s="10"/>
      <c r="C47" s="51" t="e">
        <f>VLOOKUP(C$42,DailyRoster,7,FALSE)</f>
        <v>#N/A</v>
      </c>
      <c r="D47" s="51" t="e">
        <f>VLOOKUP(D$42,DailyRoster,7,FALSE)</f>
        <v>#N/A</v>
      </c>
      <c r="E47" s="51" t="e">
        <f>VLOOKUP(E$42,DailyRoster,7,FALSE)</f>
        <v>#N/A</v>
      </c>
      <c r="F47" s="51" t="e">
        <f>VLOOKUP(F$42,DailyRoster,7,FALSE)</f>
        <v>#N/A</v>
      </c>
      <c r="G47" s="52" t="e">
        <f>VLOOKUP(G$42,DailyRoster,7,FALSE)</f>
        <v>#N/A</v>
      </c>
      <c r="H47" s="48"/>
      <c r="I47" s="30"/>
    </row>
    <row r="48" spans="1:9" s="43" customFormat="1" x14ac:dyDescent="0.3">
      <c r="A48" s="19" t="str">
        <f>'Daily Roster'!$H$1</f>
        <v>NEUROSURG</v>
      </c>
      <c r="B48" s="41"/>
      <c r="C48" s="51" t="e">
        <f>VLOOKUP(C$42,DailyRoster,8,FALSE)</f>
        <v>#N/A</v>
      </c>
      <c r="D48" s="51" t="e">
        <f>VLOOKUP(D$42,DailyRoster,8,FALSE)</f>
        <v>#N/A</v>
      </c>
      <c r="E48" s="51" t="e">
        <f>VLOOKUP(E$42,DailyRoster,8,FALSE)</f>
        <v>#N/A</v>
      </c>
      <c r="F48" s="51" t="e">
        <f>VLOOKUP(F$42,DailyRoster,8,FALSE)</f>
        <v>#N/A</v>
      </c>
      <c r="G48" s="52" t="e">
        <f>VLOOKUP(G$42,DailyRoster,8,FALSE)</f>
        <v>#N/A</v>
      </c>
      <c r="H48" s="49"/>
      <c r="I48" s="42"/>
    </row>
    <row r="49" spans="1:9" x14ac:dyDescent="0.3">
      <c r="A49" s="19" t="str">
        <f>'Daily Roster'!$J$1</f>
        <v>ID / IMMUNO / PALL CARE (8.30-5)</v>
      </c>
      <c r="B49" s="10"/>
      <c r="C49" s="51" t="e">
        <f>VLOOKUP(C$42,DailyRoster,9,FALSE)</f>
        <v>#N/A</v>
      </c>
      <c r="D49" s="51" t="e">
        <f>VLOOKUP(D$42,DailyRoster,9,FALSE)</f>
        <v>#N/A</v>
      </c>
      <c r="E49" s="51" t="e">
        <f>VLOOKUP(E$42,DailyRoster,9,FALSE)</f>
        <v>#N/A</v>
      </c>
      <c r="F49" s="51" t="e">
        <f>VLOOKUP(F$42,DailyRoster,9,FALSE)</f>
        <v>#N/A</v>
      </c>
      <c r="G49" s="52" t="e">
        <f>VLOOKUP(G$42,DailyRoster,9,FALSE)</f>
        <v>#N/A</v>
      </c>
      <c r="H49" s="48"/>
      <c r="I49" s="30"/>
    </row>
    <row r="50" spans="1:9" x14ac:dyDescent="0.3">
      <c r="A50" s="89" t="str">
        <f>'Daily Roster'!$K$1</f>
        <v>TB / HIV SERVICES</v>
      </c>
      <c r="B50" s="10"/>
      <c r="C50" s="51" t="e">
        <f>VLOOKUP(C$42,DailyRoster,10,FALSE)</f>
        <v>#N/A</v>
      </c>
      <c r="D50" s="51" t="e">
        <f>VLOOKUP(D$42,DailyRoster,10,FALSE)</f>
        <v>#N/A</v>
      </c>
      <c r="E50" s="51" t="e">
        <f>VLOOKUP(E$42,DailyRoster,10,FALSE)</f>
        <v>#N/A</v>
      </c>
      <c r="F50" s="51" t="e">
        <f>VLOOKUP(F$42,DailyRoster,10,FALSE)</f>
        <v>#N/A</v>
      </c>
      <c r="G50" s="88" t="e">
        <f>VLOOKUP(G$42,DailyRoster,10,FALSE)</f>
        <v>#N/A</v>
      </c>
      <c r="H50" s="48"/>
      <c r="I50" s="30"/>
    </row>
    <row r="51" spans="1:9" x14ac:dyDescent="0.3">
      <c r="A51" s="19" t="str">
        <f>'Daily Roster'!$L$1</f>
        <v>RESP/CF</v>
      </c>
      <c r="B51" s="10"/>
      <c r="C51" s="51" t="e">
        <f>VLOOKUP(C$42,DailyRoster,11,FALSE)</f>
        <v>#N/A</v>
      </c>
      <c r="D51" s="51" t="e">
        <f>VLOOKUP(D$42,DailyRoster,11,FALSE)</f>
        <v>#N/A</v>
      </c>
      <c r="E51" s="51" t="e">
        <f>VLOOKUP(E$42,DailyRoster,11,FALSE)</f>
        <v>#N/A</v>
      </c>
      <c r="F51" s="51" t="e">
        <f>VLOOKUP(F$42,DailyRoster,11,FALSE)</f>
        <v>#N/A</v>
      </c>
      <c r="G51" s="52" t="e">
        <f>VLOOKUP(G$42,DailyRoster,11,FALSE)</f>
        <v>#N/A</v>
      </c>
      <c r="H51" s="48"/>
      <c r="I51" s="30"/>
    </row>
    <row r="52" spans="1:9" x14ac:dyDescent="0.3">
      <c r="A52" s="19" t="str">
        <f>'Daily Roster'!$M$1</f>
        <v>SPECIAL MED SUPPORT</v>
      </c>
      <c r="B52" s="10"/>
      <c r="C52" s="51" t="e">
        <f>VLOOKUP(C$42,DailyRoster,12,FALSE)</f>
        <v>#N/A</v>
      </c>
      <c r="D52" s="51" t="e">
        <f>VLOOKUP(D$42,DailyRoster,12,FALSE)</f>
        <v>#N/A</v>
      </c>
      <c r="E52" s="51" t="e">
        <f>VLOOKUP(E$42,DailyRoster,12,FALSE)</f>
        <v>#N/A</v>
      </c>
      <c r="F52" s="51" t="e">
        <f>VLOOKUP(F$42,DailyRoster,12,FALSE)</f>
        <v>#N/A</v>
      </c>
      <c r="G52" s="52" t="e">
        <f>VLOOKUP(G$42,DailyRoster,12,FALSE)</f>
        <v>#N/A</v>
      </c>
      <c r="H52" s="48"/>
      <c r="I52" s="30"/>
    </row>
    <row r="53" spans="1:9" hidden="1" x14ac:dyDescent="0.3">
      <c r="A53" s="19" t="str">
        <f>'Daily Roster'!$N$1</f>
        <v>Intern</v>
      </c>
      <c r="B53" s="10"/>
      <c r="C53" s="51" t="e">
        <f>VLOOKUP(C$42,DailyRoster,13,FALSE)</f>
        <v>#N/A</v>
      </c>
      <c r="D53" s="51" t="e">
        <f>VLOOKUP(D$42,DailyRoster,13,FALSE)</f>
        <v>#N/A</v>
      </c>
      <c r="E53" s="51" t="e">
        <f>VLOOKUP(E$42,DailyRoster,13,FALSE)</f>
        <v>#N/A</v>
      </c>
      <c r="F53" s="51" t="e">
        <f>VLOOKUP(F$42,DailyRoster,13,FALSE)</f>
        <v>#N/A</v>
      </c>
      <c r="G53" s="52" t="e">
        <f>VLOOKUP(G$42,DailyRoster,13,FALSE)</f>
        <v>#N/A</v>
      </c>
      <c r="H53" s="48"/>
      <c r="I53" s="30"/>
    </row>
    <row r="54" spans="1:9" hidden="1" x14ac:dyDescent="0.3">
      <c r="A54" s="19" t="str">
        <f>'Daily Roster'!$O$1</f>
        <v>HIV CLINIC TRAINING</v>
      </c>
      <c r="B54" s="10"/>
      <c r="C54" s="51" t="e">
        <f>VLOOKUP(C$42,DailyRoster,14,FALSE)</f>
        <v>#N/A</v>
      </c>
      <c r="D54" s="51" t="e">
        <f>VLOOKUP(D$42,DailyRoster,14,FALSE)</f>
        <v>#N/A</v>
      </c>
      <c r="E54" s="51" t="e">
        <f>VLOOKUP(E$42,DailyRoster,14,FALSE)</f>
        <v>#N/A</v>
      </c>
      <c r="F54" s="51" t="e">
        <f>VLOOKUP(F$42,DailyRoster,14,FALSE)</f>
        <v>#N/A</v>
      </c>
      <c r="G54" s="52" t="e">
        <f>VLOOKUP(G$42,DailyRoster,14,FALSE)</f>
        <v>#N/A</v>
      </c>
      <c r="H54" s="48"/>
      <c r="I54" s="30"/>
    </row>
    <row r="55" spans="1:9" hidden="1" x14ac:dyDescent="0.3">
      <c r="A55" s="19" t="e">
        <f>'Daily Roster'!#REF!</f>
        <v>#REF!</v>
      </c>
      <c r="B55" s="10"/>
      <c r="C55" s="51" t="e">
        <f>VLOOKUP(C$42,DailyRoster,15,FALSE)</f>
        <v>#N/A</v>
      </c>
      <c r="D55" s="51" t="e">
        <f>VLOOKUP(D$42,DailyRoster,15,FALSE)</f>
        <v>#N/A</v>
      </c>
      <c r="E55" s="51" t="e">
        <f>VLOOKUP(E$42,DailyRoster,15,FALSE)</f>
        <v>#N/A</v>
      </c>
      <c r="F55" s="51" t="e">
        <f>VLOOKUP(F$42,DailyRoster,15,FALSE)</f>
        <v>#N/A</v>
      </c>
      <c r="G55" s="52" t="e">
        <f>VLOOKUP(G$42,DailyRoster,15,FALSE)</f>
        <v>#N/A</v>
      </c>
      <c r="H55" s="48"/>
      <c r="I55" s="30"/>
    </row>
    <row r="56" spans="1:9" hidden="1" x14ac:dyDescent="0.3">
      <c r="A56" s="19" t="str">
        <f>'Daily Roster'!$P$1</f>
        <v>TB Clinic H/OVER</v>
      </c>
      <c r="B56" s="10"/>
      <c r="C56" s="51" t="e">
        <f>VLOOKUP(C$42,DailyRoster,16,FALSE)</f>
        <v>#N/A</v>
      </c>
      <c r="D56" s="51" t="e">
        <f>VLOOKUP(D$42,DailyRoster,16,FALSE)</f>
        <v>#N/A</v>
      </c>
      <c r="E56" s="51" t="e">
        <f>VLOOKUP(E$42,DailyRoster,16,FALSE)</f>
        <v>#N/A</v>
      </c>
      <c r="F56" s="51" t="e">
        <f>VLOOKUP(F$42,DailyRoster,16,FALSE)</f>
        <v>#N/A</v>
      </c>
      <c r="G56" s="52" t="e">
        <f>VLOOKUP(G$42,DailyRoster,16,FALSE)</f>
        <v>#N/A</v>
      </c>
      <c r="H56" s="26"/>
      <c r="I56" s="34"/>
    </row>
    <row r="57" spans="1:9" hidden="1" x14ac:dyDescent="0.3">
      <c r="A57" s="19" t="str">
        <f>'Daily Roster'!$Q$1</f>
        <v>STUDENTS</v>
      </c>
      <c r="B57" s="10"/>
      <c r="C57" s="51" t="e">
        <f>VLOOKUP(C$42,DailyRoster,17,FALSE)</f>
        <v>#N/A</v>
      </c>
      <c r="D57" s="51" t="e">
        <f>VLOOKUP(D$42,DailyRoster,17,FALSE)</f>
        <v>#N/A</v>
      </c>
      <c r="E57" s="51" t="e">
        <f>VLOOKUP(E$42,DailyRoster,17,FALSE)</f>
        <v>#N/A</v>
      </c>
      <c r="F57" s="51" t="e">
        <f>VLOOKUP(F$42,DailyRoster,17,FALSE)</f>
        <v>#N/A</v>
      </c>
      <c r="G57" s="52" t="e">
        <f>VLOOKUP(G$42,DailyRoster,17,FALSE)</f>
        <v>#N/A</v>
      </c>
      <c r="H57" s="26"/>
      <c r="I57" s="34"/>
    </row>
    <row r="58" spans="1:9" hidden="1" x14ac:dyDescent="0.3">
      <c r="A58" s="19" t="str">
        <f>'Daily Roster'!$R$1</f>
        <v>STUDENTS</v>
      </c>
      <c r="B58" s="10"/>
      <c r="C58" s="51" t="e">
        <f>VLOOKUP(C$42,DailyRoster,18,FALSE)</f>
        <v>#N/A</v>
      </c>
      <c r="D58" s="51" t="e">
        <f>VLOOKUP(D$42,DailyRoster,18,FALSE)</f>
        <v>#N/A</v>
      </c>
      <c r="E58" s="51" t="e">
        <f>VLOOKUP(E$42,DailyRoster,18,FALSE)</f>
        <v>#N/A</v>
      </c>
      <c r="F58" s="51" t="e">
        <f>VLOOKUP(F$42,DailyRoster,18,FALSE)</f>
        <v>#N/A</v>
      </c>
      <c r="G58" s="52" t="e">
        <f>VLOOKUP(G$42,DailyRoster,18,FALSE)</f>
        <v>#N/A</v>
      </c>
      <c r="H58" s="26"/>
      <c r="I58" s="34"/>
    </row>
    <row r="59" spans="1:9" hidden="1" x14ac:dyDescent="0.3">
      <c r="A59" s="19" t="str">
        <f>'Daily Roster'!$S$1</f>
        <v>ClinCAT</v>
      </c>
      <c r="B59" s="10"/>
      <c r="C59" s="51" t="e">
        <f>VLOOKUP(C$42,DailyRoster,19,FALSE)</f>
        <v>#N/A</v>
      </c>
      <c r="D59" s="51" t="e">
        <f>VLOOKUP(D$42,DailyRoster,19,FALSE)</f>
        <v>#N/A</v>
      </c>
      <c r="E59" s="51" t="e">
        <f>VLOOKUP(E$42,DailyRoster,19,FALSE)</f>
        <v>#N/A</v>
      </c>
      <c r="F59" s="51" t="e">
        <f>VLOOKUP(F$42,DailyRoster,19,FALSE)</f>
        <v>#N/A</v>
      </c>
      <c r="G59" s="52" t="e">
        <f>VLOOKUP(G$42,DailyRoster,19,FALSE)</f>
        <v>#N/A</v>
      </c>
      <c r="H59" s="26"/>
      <c r="I59" s="34"/>
    </row>
    <row r="60" spans="1:9" hidden="1" x14ac:dyDescent="0.3">
      <c r="A60" s="19" t="str">
        <f>'Daily Roster'!$T$1</f>
        <v>PROTOCOLS</v>
      </c>
      <c r="B60" s="10"/>
      <c r="C60" s="51" t="e">
        <f>VLOOKUP(C$42,DailyRoster,20,FALSE)</f>
        <v>#N/A</v>
      </c>
      <c r="D60" s="51" t="e">
        <f>VLOOKUP(D$42,DailyRoster,20,FALSE)</f>
        <v>#N/A</v>
      </c>
      <c r="E60" s="51" t="e">
        <f>VLOOKUP(E$42,DailyRoster,20,FALSE)</f>
        <v>#N/A</v>
      </c>
      <c r="F60" s="51" t="e">
        <f>VLOOKUP(F$42,DailyRoster,20,FALSE)</f>
        <v>#N/A</v>
      </c>
      <c r="G60" s="52" t="e">
        <f>VLOOKUP(G$42,DailyRoster,20,FALSE)</f>
        <v>#N/A</v>
      </c>
      <c r="H60" s="26"/>
      <c r="I60" s="34"/>
    </row>
    <row r="61" spans="1:9" x14ac:dyDescent="0.3">
      <c r="A61" s="31"/>
      <c r="B61" s="32"/>
      <c r="C61" s="54">
        <f t="array" ref="C61:I61">Days+22+DATE(Calendar1Year,Calendar1MonthOption,1)-WEEKDAY(DATE(Calendar1Year,Calendar1MonthOption,1),WeekdayOption)</f>
        <v>42877</v>
      </c>
      <c r="D61" s="55">
        <v>42878</v>
      </c>
      <c r="E61" s="54">
        <v>42879</v>
      </c>
      <c r="F61" s="55">
        <v>42880</v>
      </c>
      <c r="G61" s="56">
        <v>42881</v>
      </c>
      <c r="H61" s="39">
        <v>42882</v>
      </c>
      <c r="I61" s="38">
        <v>42883</v>
      </c>
    </row>
    <row r="62" spans="1:9" x14ac:dyDescent="0.3">
      <c r="A62" s="19" t="str">
        <f>'Daily Roster'!$C$1</f>
        <v>RHEUM / ENDO / DERM (RhEnDe)</v>
      </c>
      <c r="B62" s="10"/>
      <c r="C62" s="51" t="e">
        <f>VLOOKUP(C$61,DailyRoster,3,FALSE)</f>
        <v>#N/A</v>
      </c>
      <c r="D62" s="51" t="e">
        <f>VLOOKUP(D$61,DailyRoster,3,FALSE)</f>
        <v>#N/A</v>
      </c>
      <c r="E62" s="51" t="e">
        <f>VLOOKUP(E$61,DailyRoster,3,FALSE)</f>
        <v>#N/A</v>
      </c>
      <c r="F62" s="51" t="e">
        <f>VLOOKUP(F$61,DailyRoster,3,FALSE)</f>
        <v>#N/A</v>
      </c>
      <c r="G62" s="52" t="e">
        <f>VLOOKUP(G$61,DailyRoster,3,FALSE)</f>
        <v>#N/A</v>
      </c>
      <c r="H62" s="48"/>
      <c r="I62" s="30"/>
    </row>
    <row r="63" spans="1:9" x14ac:dyDescent="0.3">
      <c r="A63" s="19" t="str">
        <f>'Daily Roster'!$D$1</f>
        <v>RhEnDe Services</v>
      </c>
      <c r="B63" s="10"/>
      <c r="C63" s="51" t="e">
        <f>VLOOKUP(C$61,DailyRoster,4,FALSE)</f>
        <v>#N/A</v>
      </c>
      <c r="D63" s="51" t="e">
        <f>VLOOKUP(D$61,DailyRoster,4,FALSE)</f>
        <v>#N/A</v>
      </c>
      <c r="E63" s="51" t="e">
        <f>VLOOKUP(E$61,DailyRoster,4,FALSE)</f>
        <v>#N/A</v>
      </c>
      <c r="F63" s="51" t="e">
        <f>VLOOKUP(F$61,DailyRoster,4,FALSE)</f>
        <v>#N/A</v>
      </c>
      <c r="G63" s="52" t="e">
        <f>VLOOKUP(G$61,DailyRoster,4,FALSE)</f>
        <v>#N/A</v>
      </c>
      <c r="H63" s="48"/>
      <c r="I63" s="30"/>
    </row>
    <row r="64" spans="1:9" x14ac:dyDescent="0.3">
      <c r="A64" s="19" t="str">
        <f>'Daily Roster'!$E$1</f>
        <v>HAEM WHITE</v>
      </c>
      <c r="B64" s="10"/>
      <c r="C64" s="51" t="e">
        <f>VLOOKUP(C$61,DailyRoster,5,FALSE)</f>
        <v>#N/A</v>
      </c>
      <c r="D64" s="51" t="e">
        <f>VLOOKUP(D$61,DailyRoster,5,FALSE)</f>
        <v>#N/A</v>
      </c>
      <c r="E64" s="51" t="e">
        <f>VLOOKUP(E$61,DailyRoster,5,FALSE)</f>
        <v>#N/A</v>
      </c>
      <c r="F64" s="51" t="e">
        <f>VLOOKUP(F$61,DailyRoster,5,FALSE)</f>
        <v>#N/A</v>
      </c>
      <c r="G64" s="52" t="e">
        <f>VLOOKUP(G$61,DailyRoster,5,FALSE)</f>
        <v>#N/A</v>
      </c>
      <c r="H64" s="48"/>
      <c r="I64" s="30"/>
    </row>
    <row r="65" spans="1:9" x14ac:dyDescent="0.3">
      <c r="A65" s="19" t="str">
        <f>'Daily Roster'!$F$1</f>
        <v>HAEM RED</v>
      </c>
      <c r="B65" s="10"/>
      <c r="C65" s="51" t="e">
        <f>VLOOKUP(C$61,DailyRoster,6,FALSE)</f>
        <v>#N/A</v>
      </c>
      <c r="D65" s="51" t="e">
        <f>VLOOKUP(D$61,DailyRoster,6,FALSE)</f>
        <v>#N/A</v>
      </c>
      <c r="E65" s="51" t="e">
        <f>VLOOKUP(E$61,DailyRoster,6,FALSE)</f>
        <v>#N/A</v>
      </c>
      <c r="F65" s="51" t="e">
        <f>VLOOKUP(F$61,DailyRoster,6,FALSE)</f>
        <v>#N/A</v>
      </c>
      <c r="G65" s="52" t="e">
        <f>VLOOKUP(G$61,DailyRoster,6,FALSE)</f>
        <v>#N/A</v>
      </c>
      <c r="H65" s="48"/>
      <c r="I65" s="30"/>
    </row>
    <row r="66" spans="1:9" x14ac:dyDescent="0.3">
      <c r="A66" s="19" t="str">
        <f>'Daily Roster'!$G$1</f>
        <v>NEURO/STROKE</v>
      </c>
      <c r="B66" s="10"/>
      <c r="C66" s="51" t="e">
        <f>VLOOKUP(C$61,DailyRoster,7,FALSE)</f>
        <v>#N/A</v>
      </c>
      <c r="D66" s="51" t="e">
        <f>VLOOKUP(D$61,DailyRoster,7,FALSE)</f>
        <v>#N/A</v>
      </c>
      <c r="E66" s="51" t="e">
        <f>VLOOKUP(E$61,DailyRoster,7,FALSE)</f>
        <v>#N/A</v>
      </c>
      <c r="F66" s="51" t="e">
        <f>VLOOKUP(F$61,DailyRoster,7,FALSE)</f>
        <v>#N/A</v>
      </c>
      <c r="G66" s="52" t="e">
        <f>VLOOKUP(G$61,DailyRoster,7,FALSE)</f>
        <v>#N/A</v>
      </c>
      <c r="H66" s="48"/>
      <c r="I66" s="30"/>
    </row>
    <row r="67" spans="1:9" x14ac:dyDescent="0.3">
      <c r="A67" s="19" t="str">
        <f>'Daily Roster'!$H$1</f>
        <v>NEUROSURG</v>
      </c>
      <c r="B67" s="10"/>
      <c r="C67" s="51" t="e">
        <f>VLOOKUP(C$61,DailyRoster,8,FALSE)</f>
        <v>#N/A</v>
      </c>
      <c r="D67" s="51" t="e">
        <f>VLOOKUP(D$61,DailyRoster,8,FALSE)</f>
        <v>#N/A</v>
      </c>
      <c r="E67" s="51" t="e">
        <f>VLOOKUP(E$61,DailyRoster,8,FALSE)</f>
        <v>#N/A</v>
      </c>
      <c r="F67" s="51" t="e">
        <f>VLOOKUP(F$61,DailyRoster,8,FALSE)</f>
        <v>#N/A</v>
      </c>
      <c r="G67" s="52" t="e">
        <f>VLOOKUP(G$61,DailyRoster,8,FALSE)</f>
        <v>#N/A</v>
      </c>
      <c r="H67" s="48"/>
      <c r="I67" s="30"/>
    </row>
    <row r="68" spans="1:9" x14ac:dyDescent="0.3">
      <c r="A68" s="19" t="str">
        <f>'Daily Roster'!$J$1</f>
        <v>ID / IMMUNO / PALL CARE (8.30-5)</v>
      </c>
      <c r="B68" s="10"/>
      <c r="C68" s="51" t="e">
        <f>VLOOKUP(C$61,DailyRoster,9,FALSE)</f>
        <v>#N/A</v>
      </c>
      <c r="D68" s="51" t="e">
        <f>VLOOKUP(D$61,DailyRoster,9,FALSE)</f>
        <v>#N/A</v>
      </c>
      <c r="E68" s="51" t="e">
        <f>VLOOKUP(E$61,DailyRoster,9,FALSE)</f>
        <v>#N/A</v>
      </c>
      <c r="F68" s="51" t="e">
        <f>VLOOKUP(F$61,DailyRoster,9,FALSE)</f>
        <v>#N/A</v>
      </c>
      <c r="G68" s="52" t="e">
        <f>VLOOKUP(G$61,DailyRoster,9,FALSE)</f>
        <v>#N/A</v>
      </c>
      <c r="H68" s="48"/>
      <c r="I68" s="30"/>
    </row>
    <row r="69" spans="1:9" x14ac:dyDescent="0.3">
      <c r="A69" s="19" t="str">
        <f>'Daily Roster'!$K$1</f>
        <v>TB / HIV SERVICES</v>
      </c>
      <c r="B69" s="10"/>
      <c r="C69" s="51" t="e">
        <f>VLOOKUP(C$61,DailyRoster,10,FALSE)</f>
        <v>#N/A</v>
      </c>
      <c r="D69" s="51" t="e">
        <f>VLOOKUP(D$61,DailyRoster,10,FALSE)</f>
        <v>#N/A</v>
      </c>
      <c r="E69" s="51" t="e">
        <f>VLOOKUP(E$61,DailyRoster,10,FALSE)</f>
        <v>#N/A</v>
      </c>
      <c r="F69" s="51" t="e">
        <f>VLOOKUP(F$61,DailyRoster,10,FALSE)</f>
        <v>#N/A</v>
      </c>
      <c r="G69" s="88" t="e">
        <f>VLOOKUP(G$61,DailyRoster,10,FALSE)</f>
        <v>#N/A</v>
      </c>
      <c r="H69" s="48"/>
      <c r="I69" s="30"/>
    </row>
    <row r="70" spans="1:9" x14ac:dyDescent="0.3">
      <c r="A70" s="19" t="str">
        <f>'Daily Roster'!$L$1</f>
        <v>RESP/CF</v>
      </c>
      <c r="B70" s="10"/>
      <c r="C70" s="51" t="e">
        <f>VLOOKUP(C$61,DailyRoster,11,FALSE)</f>
        <v>#N/A</v>
      </c>
      <c r="D70" s="51" t="e">
        <f>VLOOKUP(D$61,DailyRoster,11,FALSE)</f>
        <v>#N/A</v>
      </c>
      <c r="E70" s="51" t="e">
        <f>VLOOKUP(E$61,DailyRoster,11,FALSE)</f>
        <v>#N/A</v>
      </c>
      <c r="F70" s="51" t="e">
        <f>VLOOKUP(F$61,DailyRoster,11,FALSE)</f>
        <v>#N/A</v>
      </c>
      <c r="G70" s="52" t="e">
        <f>VLOOKUP(G$61,DailyRoster,11,FALSE)</f>
        <v>#N/A</v>
      </c>
      <c r="H70" s="48"/>
      <c r="I70" s="30"/>
    </row>
    <row r="71" spans="1:9" x14ac:dyDescent="0.3">
      <c r="A71" s="19" t="str">
        <f>'Daily Roster'!$M$1</f>
        <v>SPECIAL MED SUPPORT</v>
      </c>
      <c r="B71" s="10"/>
      <c r="C71" s="51" t="e">
        <f>VLOOKUP(C$61,DailyRoster,12,FALSE)</f>
        <v>#N/A</v>
      </c>
      <c r="D71" s="51" t="e">
        <f>VLOOKUP(D$61,DailyRoster,12,FALSE)</f>
        <v>#N/A</v>
      </c>
      <c r="E71" s="51" t="e">
        <f>VLOOKUP(E$61,DailyRoster,12,FALSE)</f>
        <v>#N/A</v>
      </c>
      <c r="F71" s="51" t="e">
        <f>VLOOKUP(F$61,DailyRoster,12,FALSE)</f>
        <v>#N/A</v>
      </c>
      <c r="G71" s="52" t="e">
        <f>VLOOKUP(G$61,DailyRoster,12,FALSE)</f>
        <v>#N/A</v>
      </c>
      <c r="H71" s="48"/>
      <c r="I71" s="30"/>
    </row>
    <row r="72" spans="1:9" hidden="1" x14ac:dyDescent="0.3">
      <c r="A72" s="19" t="str">
        <f>'Daily Roster'!$N$1</f>
        <v>Intern</v>
      </c>
      <c r="B72" s="10"/>
      <c r="C72" s="51" t="e">
        <f>VLOOKUP(C$61,DailyRoster,13,FALSE)</f>
        <v>#N/A</v>
      </c>
      <c r="D72" s="51" t="e">
        <f>VLOOKUP(D$61,DailyRoster,13,FALSE)</f>
        <v>#N/A</v>
      </c>
      <c r="E72" s="51" t="e">
        <f>VLOOKUP(E$61,DailyRoster,13,FALSE)</f>
        <v>#N/A</v>
      </c>
      <c r="F72" s="51" t="e">
        <f>VLOOKUP(F$61,DailyRoster,13,FALSE)</f>
        <v>#N/A</v>
      </c>
      <c r="G72" s="52" t="e">
        <f>VLOOKUP(G$61,DailyRoster,13,FALSE)</f>
        <v>#N/A</v>
      </c>
      <c r="H72" s="48"/>
      <c r="I72" s="30"/>
    </row>
    <row r="73" spans="1:9" hidden="1" x14ac:dyDescent="0.3">
      <c r="A73" s="19" t="str">
        <f>'Daily Roster'!$O$1</f>
        <v>HIV CLINIC TRAINING</v>
      </c>
      <c r="B73" s="10"/>
      <c r="C73" s="51" t="e">
        <f>VLOOKUP(C$61,DailyRoster,14,FALSE)</f>
        <v>#N/A</v>
      </c>
      <c r="D73" s="51" t="e">
        <f>VLOOKUP(D$61,DailyRoster,14,FALSE)</f>
        <v>#N/A</v>
      </c>
      <c r="E73" s="51" t="e">
        <f>VLOOKUP(E$61,DailyRoster,14,FALSE)</f>
        <v>#N/A</v>
      </c>
      <c r="F73" s="51" t="e">
        <f>VLOOKUP(F$61,DailyRoster,14,FALSE)</f>
        <v>#N/A</v>
      </c>
      <c r="G73" s="52" t="e">
        <f>VLOOKUP(G$61,DailyRoster,14,FALSE)</f>
        <v>#N/A</v>
      </c>
      <c r="H73" s="48"/>
      <c r="I73" s="30"/>
    </row>
    <row r="74" spans="1:9" hidden="1" x14ac:dyDescent="0.3">
      <c r="A74" s="19" t="e">
        <f>'Daily Roster'!#REF!</f>
        <v>#REF!</v>
      </c>
      <c r="B74" s="10"/>
      <c r="C74" s="51" t="e">
        <f>VLOOKUP(C$61,DailyRoster,15,FALSE)</f>
        <v>#N/A</v>
      </c>
      <c r="D74" s="51" t="e">
        <f>VLOOKUP(D$61,DailyRoster,15,FALSE)</f>
        <v>#N/A</v>
      </c>
      <c r="E74" s="51" t="e">
        <f>VLOOKUP(E$61,DailyRoster,15,FALSE)</f>
        <v>#N/A</v>
      </c>
      <c r="F74" s="51" t="e">
        <f>VLOOKUP(F$61,DailyRoster,15,FALSE)</f>
        <v>#N/A</v>
      </c>
      <c r="G74" s="52" t="e">
        <f>VLOOKUP(G$61,DailyRoster,15,FALSE)</f>
        <v>#N/A</v>
      </c>
      <c r="H74" s="48"/>
      <c r="I74" s="30"/>
    </row>
    <row r="75" spans="1:9" hidden="1" x14ac:dyDescent="0.3">
      <c r="A75" s="19" t="str">
        <f>'Daily Roster'!$P$1</f>
        <v>TB Clinic H/OVER</v>
      </c>
      <c r="B75" s="10"/>
      <c r="C75" s="51" t="e">
        <f>VLOOKUP(C$61,DailyRoster,16,FALSE)</f>
        <v>#N/A</v>
      </c>
      <c r="D75" s="51" t="e">
        <f>VLOOKUP(D$61,DailyRoster,16,FALSE)</f>
        <v>#N/A</v>
      </c>
      <c r="E75" s="51" t="e">
        <f>VLOOKUP(E$61,DailyRoster,16,FALSE)</f>
        <v>#N/A</v>
      </c>
      <c r="F75" s="51" t="e">
        <f>VLOOKUP(F$61,DailyRoster,16,FALSE)</f>
        <v>#N/A</v>
      </c>
      <c r="G75" s="52" t="e">
        <f>VLOOKUP(G$61,DailyRoster,16,FALSE)</f>
        <v>#N/A</v>
      </c>
      <c r="H75" s="26"/>
      <c r="I75" s="34"/>
    </row>
    <row r="76" spans="1:9" hidden="1" x14ac:dyDescent="0.3">
      <c r="A76" s="19" t="str">
        <f>'Daily Roster'!$Q$1</f>
        <v>STUDENTS</v>
      </c>
      <c r="B76" s="10"/>
      <c r="C76" s="51" t="e">
        <f>VLOOKUP(C$61,DailyRoster,17,FALSE)</f>
        <v>#N/A</v>
      </c>
      <c r="D76" s="51" t="e">
        <f>VLOOKUP(D$61,DailyRoster,17,FALSE)</f>
        <v>#N/A</v>
      </c>
      <c r="E76" s="51" t="e">
        <f>VLOOKUP(E$61,DailyRoster,17,FALSE)</f>
        <v>#N/A</v>
      </c>
      <c r="F76" s="51" t="e">
        <f>VLOOKUP(F$61,DailyRoster,17,FALSE)</f>
        <v>#N/A</v>
      </c>
      <c r="G76" s="52" t="e">
        <f>VLOOKUP(G$61,DailyRoster,17,FALSE)</f>
        <v>#N/A</v>
      </c>
      <c r="H76" s="26"/>
      <c r="I76" s="34"/>
    </row>
    <row r="77" spans="1:9" hidden="1" x14ac:dyDescent="0.3">
      <c r="A77" s="19" t="str">
        <f>'Daily Roster'!$R$1</f>
        <v>STUDENTS</v>
      </c>
      <c r="B77" s="10"/>
      <c r="C77" s="51" t="e">
        <f>VLOOKUP(C$61,DailyRoster,18,FALSE)</f>
        <v>#N/A</v>
      </c>
      <c r="D77" s="51" t="e">
        <f>VLOOKUP(D$61,DailyRoster,18,FALSE)</f>
        <v>#N/A</v>
      </c>
      <c r="E77" s="51" t="e">
        <f>VLOOKUP(E$61,DailyRoster,18,FALSE)</f>
        <v>#N/A</v>
      </c>
      <c r="F77" s="51" t="e">
        <f>VLOOKUP(F$61,DailyRoster,18,FALSE)</f>
        <v>#N/A</v>
      </c>
      <c r="G77" s="52" t="e">
        <f>VLOOKUP(G$61,DailyRoster,18,FALSE)</f>
        <v>#N/A</v>
      </c>
      <c r="H77" s="26"/>
      <c r="I77" s="34"/>
    </row>
    <row r="78" spans="1:9" hidden="1" x14ac:dyDescent="0.3">
      <c r="A78" s="19" t="str">
        <f>'Daily Roster'!$S$1</f>
        <v>ClinCAT</v>
      </c>
      <c r="B78" s="10"/>
      <c r="C78" s="51" t="e">
        <f>VLOOKUP(C$61,DailyRoster,19,FALSE)</f>
        <v>#N/A</v>
      </c>
      <c r="D78" s="51" t="e">
        <f>VLOOKUP(D$61,DailyRoster,19,FALSE)</f>
        <v>#N/A</v>
      </c>
      <c r="E78" s="51" t="e">
        <f>VLOOKUP(E$61,DailyRoster,19,FALSE)</f>
        <v>#N/A</v>
      </c>
      <c r="F78" s="51" t="e">
        <f>VLOOKUP(F$61,DailyRoster,19,FALSE)</f>
        <v>#N/A</v>
      </c>
      <c r="G78" s="52" t="e">
        <f>VLOOKUP(G$61,DailyRoster,19,FALSE)</f>
        <v>#N/A</v>
      </c>
      <c r="H78" s="26"/>
      <c r="I78" s="34"/>
    </row>
    <row r="79" spans="1:9" hidden="1" x14ac:dyDescent="0.3">
      <c r="A79" s="19" t="str">
        <f>'Daily Roster'!$T$1</f>
        <v>PROTOCOLS</v>
      </c>
      <c r="B79" s="10"/>
      <c r="C79" s="51" t="e">
        <f>VLOOKUP(C$61,DailyRoster,20,FALSE)</f>
        <v>#N/A</v>
      </c>
      <c r="D79" s="51" t="e">
        <f>VLOOKUP(D$61,DailyRoster,20,FALSE)</f>
        <v>#N/A</v>
      </c>
      <c r="E79" s="51" t="e">
        <f>VLOOKUP(E$61,DailyRoster,20,FALSE)</f>
        <v>#N/A</v>
      </c>
      <c r="F79" s="51" t="e">
        <f>VLOOKUP(F$61,DailyRoster,20,FALSE)</f>
        <v>#N/A</v>
      </c>
      <c r="G79" s="52" t="e">
        <f>VLOOKUP(G$61,DailyRoster,20,FALSE)</f>
        <v>#N/A</v>
      </c>
      <c r="H79" s="26"/>
      <c r="I79" s="34"/>
    </row>
    <row r="80" spans="1:9" x14ac:dyDescent="0.3">
      <c r="A80" s="31"/>
      <c r="B80" s="33"/>
      <c r="C80" s="54">
        <f t="array" ref="C80:I80">Days+29+DATE(Calendar1Year,Calendar1MonthOption,1)-WEEKDAY(DATE(Calendar1Year,Calendar1MonthOption,1),WeekdayOption)</f>
        <v>42884</v>
      </c>
      <c r="D80" s="55">
        <v>42885</v>
      </c>
      <c r="E80" s="54">
        <v>42886</v>
      </c>
      <c r="F80" s="55">
        <v>42887</v>
      </c>
      <c r="G80" s="56">
        <v>42888</v>
      </c>
      <c r="H80" s="39">
        <v>42889</v>
      </c>
      <c r="I80" s="38">
        <v>42890</v>
      </c>
    </row>
    <row r="81" spans="1:9" x14ac:dyDescent="0.3">
      <c r="A81" s="19" t="str">
        <f>'Daily Roster'!$C$1</f>
        <v>RHEUM / ENDO / DERM (RhEnDe)</v>
      </c>
      <c r="B81" s="10"/>
      <c r="C81" s="51" t="e">
        <f>VLOOKUP(C$80,DailyRoster,3,FALSE)</f>
        <v>#N/A</v>
      </c>
      <c r="D81" s="51" t="e">
        <f>VLOOKUP(D$80,DailyRoster,3,FALSE)</f>
        <v>#N/A</v>
      </c>
      <c r="E81" s="51" t="e">
        <f>VLOOKUP(E$80,DailyRoster,3,FALSE)</f>
        <v>#N/A</v>
      </c>
      <c r="F81" s="51" t="e">
        <f>VLOOKUP(F$80,DailyRoster,3,FALSE)</f>
        <v>#N/A</v>
      </c>
      <c r="G81" s="52" t="e">
        <f>VLOOKUP(G$80,DailyRoster,3,FALSE)</f>
        <v>#N/A</v>
      </c>
      <c r="H81" s="48"/>
      <c r="I81" s="30"/>
    </row>
    <row r="82" spans="1:9" x14ac:dyDescent="0.3">
      <c r="A82" s="19" t="str">
        <f>'Daily Roster'!$D$1</f>
        <v>RhEnDe Services</v>
      </c>
      <c r="B82" s="10"/>
      <c r="C82" s="51" t="e">
        <f>VLOOKUP(C$80,DailyRoster,4,FALSE)</f>
        <v>#N/A</v>
      </c>
      <c r="D82" s="51" t="e">
        <f>VLOOKUP(D$80,DailyRoster,4,FALSE)</f>
        <v>#N/A</v>
      </c>
      <c r="E82" s="51" t="e">
        <f>VLOOKUP(E$80,DailyRoster,4,FALSE)</f>
        <v>#N/A</v>
      </c>
      <c r="F82" s="51" t="e">
        <f>VLOOKUP(F$80,DailyRoster,4,FALSE)</f>
        <v>#N/A</v>
      </c>
      <c r="G82" s="52" t="e">
        <f>VLOOKUP(G$80,DailyRoster,4,FALSE)</f>
        <v>#N/A</v>
      </c>
      <c r="H82" s="48"/>
      <c r="I82" s="30"/>
    </row>
    <row r="83" spans="1:9" x14ac:dyDescent="0.3">
      <c r="A83" s="19" t="str">
        <f>'Daily Roster'!$E$1</f>
        <v>HAEM WHITE</v>
      </c>
      <c r="B83" s="10"/>
      <c r="C83" s="51" t="e">
        <f>VLOOKUP(C$80,DailyRoster,5,FALSE)</f>
        <v>#N/A</v>
      </c>
      <c r="D83" s="51" t="e">
        <f>VLOOKUP(D$80,DailyRoster,5,FALSE)</f>
        <v>#N/A</v>
      </c>
      <c r="E83" s="51" t="e">
        <f>VLOOKUP(E$80,DailyRoster,5,FALSE)</f>
        <v>#N/A</v>
      </c>
      <c r="F83" s="51" t="e">
        <f>VLOOKUP(F$80,DailyRoster,5,FALSE)</f>
        <v>#N/A</v>
      </c>
      <c r="G83" s="52" t="e">
        <f>VLOOKUP(G$80,DailyRoster,5,FALSE)</f>
        <v>#N/A</v>
      </c>
      <c r="H83" s="48"/>
      <c r="I83" s="30"/>
    </row>
    <row r="84" spans="1:9" x14ac:dyDescent="0.3">
      <c r="A84" s="19" t="str">
        <f>'Daily Roster'!$F$1</f>
        <v>HAEM RED</v>
      </c>
      <c r="B84" s="10"/>
      <c r="C84" s="51" t="e">
        <f>VLOOKUP(C$80,DailyRoster,6,FALSE)</f>
        <v>#N/A</v>
      </c>
      <c r="D84" s="51" t="e">
        <f>VLOOKUP(D$80,DailyRoster,6,FALSE)</f>
        <v>#N/A</v>
      </c>
      <c r="E84" s="51" t="e">
        <f>VLOOKUP(E$80,DailyRoster,6,FALSE)</f>
        <v>#N/A</v>
      </c>
      <c r="F84" s="51" t="e">
        <f>VLOOKUP(F$80,DailyRoster,6,FALSE)</f>
        <v>#N/A</v>
      </c>
      <c r="G84" s="52" t="e">
        <f>VLOOKUP(G$80,DailyRoster,6,FALSE)</f>
        <v>#N/A</v>
      </c>
      <c r="H84" s="48"/>
      <c r="I84" s="30"/>
    </row>
    <row r="85" spans="1:9" x14ac:dyDescent="0.3">
      <c r="A85" s="19" t="str">
        <f>'Daily Roster'!$G$1</f>
        <v>NEURO/STROKE</v>
      </c>
      <c r="B85" s="10"/>
      <c r="C85" s="51" t="e">
        <f>VLOOKUP(C$80,DailyRoster,7,FALSE)</f>
        <v>#N/A</v>
      </c>
      <c r="D85" s="51" t="e">
        <f>VLOOKUP(D$80,DailyRoster,7,FALSE)</f>
        <v>#N/A</v>
      </c>
      <c r="E85" s="51" t="e">
        <f>VLOOKUP(E$80,DailyRoster,7,FALSE)</f>
        <v>#N/A</v>
      </c>
      <c r="F85" s="51" t="e">
        <f>VLOOKUP(F$80,DailyRoster,7,FALSE)</f>
        <v>#N/A</v>
      </c>
      <c r="G85" s="52" t="e">
        <f>VLOOKUP(G$80,DailyRoster,7,FALSE)</f>
        <v>#N/A</v>
      </c>
      <c r="H85" s="48"/>
      <c r="I85" s="30"/>
    </row>
    <row r="86" spans="1:9" x14ac:dyDescent="0.3">
      <c r="A86" s="19" t="str">
        <f>'Daily Roster'!$H$1</f>
        <v>NEUROSURG</v>
      </c>
      <c r="B86" s="10"/>
      <c r="C86" s="51" t="e">
        <f>VLOOKUP(C$80,DailyRoster,8,FALSE)</f>
        <v>#N/A</v>
      </c>
      <c r="D86" s="51" t="e">
        <f>VLOOKUP(D$80,DailyRoster,8,FALSE)</f>
        <v>#N/A</v>
      </c>
      <c r="E86" s="51" t="e">
        <f>VLOOKUP(E$80,DailyRoster,8,FALSE)</f>
        <v>#N/A</v>
      </c>
      <c r="F86" s="51" t="e">
        <f>VLOOKUP(F$80,DailyRoster,8,FALSE)</f>
        <v>#N/A</v>
      </c>
      <c r="G86" s="52" t="e">
        <f>VLOOKUP(G$80,DailyRoster,8,FALSE)</f>
        <v>#N/A</v>
      </c>
      <c r="H86" s="48"/>
      <c r="I86" s="30"/>
    </row>
    <row r="87" spans="1:9" x14ac:dyDescent="0.3">
      <c r="A87" s="19" t="str">
        <f>'Daily Roster'!$J$1</f>
        <v>ID / IMMUNO / PALL CARE (8.30-5)</v>
      </c>
      <c r="B87" s="10"/>
      <c r="C87" s="51" t="e">
        <f>VLOOKUP(C$80,DailyRoster,9,FALSE)</f>
        <v>#N/A</v>
      </c>
      <c r="D87" s="51" t="e">
        <f>VLOOKUP(D$80,DailyRoster,9,FALSE)</f>
        <v>#N/A</v>
      </c>
      <c r="E87" s="51" t="e">
        <f>VLOOKUP(E$80,DailyRoster,9,FALSE)</f>
        <v>#N/A</v>
      </c>
      <c r="F87" s="51" t="e">
        <f>VLOOKUP(F$80,DailyRoster,9,FALSE)</f>
        <v>#N/A</v>
      </c>
      <c r="G87" s="52" t="e">
        <f>VLOOKUP(G$80,DailyRoster,9,FALSE)</f>
        <v>#N/A</v>
      </c>
      <c r="H87" s="48"/>
      <c r="I87" s="30"/>
    </row>
    <row r="88" spans="1:9" x14ac:dyDescent="0.3">
      <c r="A88" s="19" t="str">
        <f>'Daily Roster'!$K$1</f>
        <v>TB / HIV SERVICES</v>
      </c>
      <c r="B88" s="10"/>
      <c r="C88" s="51" t="e">
        <f>VLOOKUP(C$80,DailyRoster,10,FALSE)</f>
        <v>#N/A</v>
      </c>
      <c r="D88" s="51" t="e">
        <f>VLOOKUP(D$80,DailyRoster,10,FALSE)</f>
        <v>#N/A</v>
      </c>
      <c r="E88" s="51" t="e">
        <f>VLOOKUP(E$80,DailyRoster,10,FALSE)</f>
        <v>#N/A</v>
      </c>
      <c r="F88" s="51" t="e">
        <f>VLOOKUP(F$80,DailyRoster,10,FALSE)</f>
        <v>#N/A</v>
      </c>
      <c r="G88" s="52" t="e">
        <f>VLOOKUP(G$80,DailyRoster,10,FALSE)</f>
        <v>#N/A</v>
      </c>
      <c r="H88" s="48"/>
      <c r="I88" s="30"/>
    </row>
    <row r="89" spans="1:9" x14ac:dyDescent="0.3">
      <c r="A89" s="19" t="str">
        <f>'Daily Roster'!$L$1</f>
        <v>RESP/CF</v>
      </c>
      <c r="B89" s="10"/>
      <c r="C89" s="51" t="e">
        <f>VLOOKUP(C$80,DailyRoster,11,FALSE)</f>
        <v>#N/A</v>
      </c>
      <c r="D89" s="51" t="e">
        <f>VLOOKUP(D$80,DailyRoster,11,FALSE)</f>
        <v>#N/A</v>
      </c>
      <c r="E89" s="51" t="e">
        <f>VLOOKUP(E$80,DailyRoster,11,FALSE)</f>
        <v>#N/A</v>
      </c>
      <c r="F89" s="51" t="e">
        <f>VLOOKUP(F$80,DailyRoster,11,FALSE)</f>
        <v>#N/A</v>
      </c>
      <c r="G89" s="52" t="e">
        <f>VLOOKUP(G$80,DailyRoster,11,FALSE)</f>
        <v>#N/A</v>
      </c>
      <c r="H89" s="48"/>
      <c r="I89" s="30"/>
    </row>
    <row r="90" spans="1:9" x14ac:dyDescent="0.3">
      <c r="A90" s="19" t="str">
        <f>'Daily Roster'!$M$1</f>
        <v>SPECIAL MED SUPPORT</v>
      </c>
      <c r="B90" s="10"/>
      <c r="C90" s="51" t="e">
        <f>VLOOKUP(C$80,DailyRoster,12,FALSE)</f>
        <v>#N/A</v>
      </c>
      <c r="D90" s="51" t="e">
        <f>VLOOKUP(D$80,DailyRoster,12,FALSE)</f>
        <v>#N/A</v>
      </c>
      <c r="E90" s="51" t="e">
        <f>VLOOKUP(E$80,DailyRoster,12,FALSE)</f>
        <v>#N/A</v>
      </c>
      <c r="F90" s="51" t="e">
        <f>VLOOKUP(F$80,DailyRoster,12,FALSE)</f>
        <v>#N/A</v>
      </c>
      <c r="G90" s="52" t="e">
        <f>VLOOKUP(G$80,DailyRoster,12,FALSE)</f>
        <v>#N/A</v>
      </c>
      <c r="H90" s="48"/>
      <c r="I90" s="30"/>
    </row>
    <row r="91" spans="1:9" hidden="1" x14ac:dyDescent="0.3">
      <c r="A91" s="19" t="str">
        <f>'Daily Roster'!$N$1</f>
        <v>Intern</v>
      </c>
      <c r="B91" s="10"/>
      <c r="C91" s="51" t="e">
        <f>VLOOKUP(C$80,DailyRoster,13,FALSE)</f>
        <v>#N/A</v>
      </c>
      <c r="D91" s="51" t="e">
        <f>VLOOKUP(D$80,DailyRoster,13,FALSE)</f>
        <v>#N/A</v>
      </c>
      <c r="E91" s="51" t="e">
        <f>VLOOKUP(E$80,DailyRoster,13,FALSE)</f>
        <v>#N/A</v>
      </c>
      <c r="F91" s="51" t="e">
        <f>VLOOKUP(F$80,DailyRoster,13,FALSE)</f>
        <v>#N/A</v>
      </c>
      <c r="G91" s="52" t="e">
        <f>VLOOKUP(G$80,DailyRoster,13,FALSE)</f>
        <v>#N/A</v>
      </c>
      <c r="H91" s="48"/>
      <c r="I91" s="30"/>
    </row>
    <row r="92" spans="1:9" hidden="1" x14ac:dyDescent="0.3">
      <c r="A92" s="19" t="str">
        <f>'Daily Roster'!$O$1</f>
        <v>HIV CLINIC TRAINING</v>
      </c>
      <c r="B92" s="10"/>
      <c r="C92" s="51" t="e">
        <f>VLOOKUP(C$80,DailyRoster,14,FALSE)</f>
        <v>#N/A</v>
      </c>
      <c r="D92" s="51" t="e">
        <f>VLOOKUP(D$80,DailyRoster,14,FALSE)</f>
        <v>#N/A</v>
      </c>
      <c r="E92" s="51" t="e">
        <f>VLOOKUP(E$80,DailyRoster,14,FALSE)</f>
        <v>#N/A</v>
      </c>
      <c r="F92" s="51" t="e">
        <f>VLOOKUP(F$80,DailyRoster,14,FALSE)</f>
        <v>#N/A</v>
      </c>
      <c r="G92" s="52" t="e">
        <f>VLOOKUP(G$80,DailyRoster,14,FALSE)</f>
        <v>#N/A</v>
      </c>
      <c r="H92" s="48"/>
      <c r="I92" s="30"/>
    </row>
    <row r="93" spans="1:9" hidden="1" x14ac:dyDescent="0.3">
      <c r="A93" s="19" t="e">
        <f>'Daily Roster'!#REF!</f>
        <v>#REF!</v>
      </c>
      <c r="B93" s="10"/>
      <c r="C93" s="51" t="e">
        <f>VLOOKUP(C$80,DailyRoster,15,FALSE)</f>
        <v>#N/A</v>
      </c>
      <c r="D93" s="51" t="e">
        <f>VLOOKUP(D$80,DailyRoster,15,FALSE)</f>
        <v>#N/A</v>
      </c>
      <c r="E93" s="51" t="e">
        <f>VLOOKUP(E$80,DailyRoster,15,FALSE)</f>
        <v>#N/A</v>
      </c>
      <c r="F93" s="51" t="e">
        <f>VLOOKUP(F$80,DailyRoster,15,FALSE)</f>
        <v>#N/A</v>
      </c>
      <c r="G93" s="52" t="e">
        <f>VLOOKUP(G$80,DailyRoster,15,FALSE)</f>
        <v>#N/A</v>
      </c>
      <c r="H93" s="48"/>
      <c r="I93" s="30"/>
    </row>
    <row r="94" spans="1:9" hidden="1" x14ac:dyDescent="0.3">
      <c r="A94" s="19" t="str">
        <f>'Daily Roster'!$P$1</f>
        <v>TB Clinic H/OVER</v>
      </c>
      <c r="B94" s="10"/>
      <c r="C94" s="51" t="e">
        <f>VLOOKUP(C$80,DailyRoster,16,FALSE)</f>
        <v>#N/A</v>
      </c>
      <c r="D94" s="51" t="e">
        <f>VLOOKUP(D$80,DailyRoster,16,FALSE)</f>
        <v>#N/A</v>
      </c>
      <c r="E94" s="51" t="e">
        <f>VLOOKUP(E$80,DailyRoster,16,FALSE)</f>
        <v>#N/A</v>
      </c>
      <c r="F94" s="51" t="e">
        <f>VLOOKUP(F$80,DailyRoster,16,FALSE)</f>
        <v>#N/A</v>
      </c>
      <c r="G94" s="52" t="e">
        <f>VLOOKUP(G$80,DailyRoster,16,FALSE)</f>
        <v>#N/A</v>
      </c>
      <c r="H94" s="26"/>
      <c r="I94" s="36"/>
    </row>
    <row r="95" spans="1:9" hidden="1" x14ac:dyDescent="0.3">
      <c r="A95" s="19" t="str">
        <f>'Daily Roster'!$Q$1</f>
        <v>STUDENTS</v>
      </c>
      <c r="B95" s="10"/>
      <c r="C95" s="51" t="e">
        <f>VLOOKUP(C$80,DailyRoster,17,FALSE)</f>
        <v>#N/A</v>
      </c>
      <c r="D95" s="51" t="e">
        <f>VLOOKUP(D$80,DailyRoster,17,FALSE)</f>
        <v>#N/A</v>
      </c>
      <c r="E95" s="51" t="e">
        <f>VLOOKUP(E$80,DailyRoster,17,FALSE)</f>
        <v>#N/A</v>
      </c>
      <c r="F95" s="51" t="e">
        <f>VLOOKUP(F$80,DailyRoster,17,FALSE)</f>
        <v>#N/A</v>
      </c>
      <c r="G95" s="52" t="e">
        <f>VLOOKUP(G$80,DailyRoster,17,FALSE)</f>
        <v>#N/A</v>
      </c>
      <c r="H95" s="26"/>
      <c r="I95" s="36"/>
    </row>
    <row r="96" spans="1:9" hidden="1" x14ac:dyDescent="0.3">
      <c r="A96" s="19" t="str">
        <f>'Daily Roster'!$R$1</f>
        <v>STUDENTS</v>
      </c>
      <c r="B96" s="10"/>
      <c r="C96" s="51" t="e">
        <f>VLOOKUP(C$80,DailyRoster,18,FALSE)</f>
        <v>#N/A</v>
      </c>
      <c r="D96" s="51" t="e">
        <f>VLOOKUP(D$80,DailyRoster,18,FALSE)</f>
        <v>#N/A</v>
      </c>
      <c r="E96" s="51" t="e">
        <f>VLOOKUP(E$80,DailyRoster,18,FALSE)</f>
        <v>#N/A</v>
      </c>
      <c r="F96" s="51" t="e">
        <f>VLOOKUP(F$80,DailyRoster,18,FALSE)</f>
        <v>#N/A</v>
      </c>
      <c r="G96" s="52" t="e">
        <f>VLOOKUP(G$80,DailyRoster,18,FALSE)</f>
        <v>#N/A</v>
      </c>
      <c r="H96" s="26"/>
      <c r="I96" s="36"/>
    </row>
    <row r="97" spans="1:9" hidden="1" x14ac:dyDescent="0.3">
      <c r="A97" s="19" t="str">
        <f>'Daily Roster'!$S$1</f>
        <v>ClinCAT</v>
      </c>
      <c r="B97" s="10"/>
      <c r="C97" s="51" t="e">
        <f>VLOOKUP(C$80,DailyRoster,19,FALSE)</f>
        <v>#N/A</v>
      </c>
      <c r="D97" s="51" t="e">
        <f>VLOOKUP(D$80,DailyRoster,19,FALSE)</f>
        <v>#N/A</v>
      </c>
      <c r="E97" s="51" t="e">
        <f>VLOOKUP(E$80,DailyRoster,19,FALSE)</f>
        <v>#N/A</v>
      </c>
      <c r="F97" s="51" t="e">
        <f>VLOOKUP(F$80,DailyRoster,19,FALSE)</f>
        <v>#N/A</v>
      </c>
      <c r="G97" s="52" t="e">
        <f>VLOOKUP(G$80,DailyRoster,19,FALSE)</f>
        <v>#N/A</v>
      </c>
      <c r="H97" s="26"/>
      <c r="I97" s="36"/>
    </row>
    <row r="98" spans="1:9" hidden="1" x14ac:dyDescent="0.3">
      <c r="A98" s="19" t="str">
        <f>'Daily Roster'!$T$1</f>
        <v>PROTOCOLS</v>
      </c>
      <c r="B98" s="10"/>
      <c r="C98" s="51" t="e">
        <f>VLOOKUP(C$80,DailyRoster,20,FALSE)</f>
        <v>#N/A</v>
      </c>
      <c r="D98" s="51" t="e">
        <f>VLOOKUP(D$80,DailyRoster,20,FALSE)</f>
        <v>#N/A</v>
      </c>
      <c r="E98" s="51" t="e">
        <f>VLOOKUP(E$80,DailyRoster,20,FALSE)</f>
        <v>#N/A</v>
      </c>
      <c r="F98" s="51" t="e">
        <f>VLOOKUP(F$80,DailyRoster,20,FALSE)</f>
        <v>#N/A</v>
      </c>
      <c r="G98" s="52" t="e">
        <f>VLOOKUP(G$80,DailyRoster,20,FALSE)</f>
        <v>#N/A</v>
      </c>
      <c r="H98" s="26"/>
      <c r="I98" s="36"/>
    </row>
    <row r="99" spans="1:9" x14ac:dyDescent="0.3">
      <c r="A99" s="31"/>
      <c r="B99" s="32"/>
      <c r="C99" s="54">
        <f t="array" ref="C99:D99">Days+36+DATE(Calendar1Year,Calendar1MonthOption,1)-WEEKDAY(DATE(Calendar1Year,Calendar1MonthOption,1),WeekdayOption)</f>
        <v>42891</v>
      </c>
      <c r="D99" s="55">
        <v>42892</v>
      </c>
      <c r="E99" s="121" t="s">
        <v>19</v>
      </c>
      <c r="F99" s="122"/>
      <c r="G99" s="123"/>
      <c r="H99" s="45"/>
      <c r="I99" s="46"/>
    </row>
    <row r="100" spans="1:9" ht="16.5" customHeight="1" x14ac:dyDescent="0.3">
      <c r="A100" s="19" t="str">
        <f>'Daily Roster'!$C$1</f>
        <v>RHEUM / ENDO / DERM (RhEnDe)</v>
      </c>
      <c r="B100" s="10"/>
      <c r="C100" s="51" t="e">
        <f>VLOOKUP(C$99,DailyRoster,3,FALSE)</f>
        <v>#N/A</v>
      </c>
      <c r="D100" s="51" t="e">
        <f>VLOOKUP(D$99,DailyRoster,3,FALSE)</f>
        <v>#N/A</v>
      </c>
      <c r="E100" s="124"/>
      <c r="F100" s="125"/>
      <c r="G100" s="126"/>
      <c r="H100" s="26" t="e">
        <f>VLOOKUP(H$99,SpecialMedicine2017,3,FALSE)</f>
        <v>#N/A</v>
      </c>
      <c r="I100" s="36"/>
    </row>
    <row r="101" spans="1:9" ht="16.5" customHeight="1" x14ac:dyDescent="0.3">
      <c r="A101" s="19" t="str">
        <f>'Daily Roster'!$D$1</f>
        <v>RhEnDe Services</v>
      </c>
      <c r="B101" s="10"/>
      <c r="C101" s="51" t="e">
        <f>VLOOKUP(C$99,DailyRoster,4,FALSE)</f>
        <v>#N/A</v>
      </c>
      <c r="D101" s="51" t="e">
        <f>VLOOKUP(D$99,DailyRoster,4,FALSE)</f>
        <v>#N/A</v>
      </c>
      <c r="E101" s="124"/>
      <c r="F101" s="125"/>
      <c r="G101" s="126"/>
      <c r="H101" s="26" t="e">
        <f>VLOOKUP(H$99,SpecialMedicine2017,4,FALSE)</f>
        <v>#N/A</v>
      </c>
      <c r="I101" s="36"/>
    </row>
    <row r="102" spans="1:9" ht="16.5" customHeight="1" x14ac:dyDescent="0.3">
      <c r="A102" s="19" t="str">
        <f>'Daily Roster'!$E$1</f>
        <v>HAEM WHITE</v>
      </c>
      <c r="B102" s="10"/>
      <c r="C102" s="51" t="e">
        <f>VLOOKUP(C$99,DailyRoster,5,FALSE)</f>
        <v>#N/A</v>
      </c>
      <c r="D102" s="51" t="e">
        <f>VLOOKUP(D$99,DailyRoster,5,FALSE)</f>
        <v>#N/A</v>
      </c>
      <c r="E102" s="124"/>
      <c r="F102" s="125"/>
      <c r="G102" s="126"/>
      <c r="H102" s="26" t="e">
        <f>VLOOKUP(H$99,SpecialMedicine2017,5,FALSE)</f>
        <v>#N/A</v>
      </c>
      <c r="I102" s="36"/>
    </row>
    <row r="103" spans="1:9" x14ac:dyDescent="0.3">
      <c r="A103" s="19" t="str">
        <f>'Daily Roster'!$F$1</f>
        <v>HAEM RED</v>
      </c>
      <c r="B103" s="10"/>
      <c r="C103" s="51" t="e">
        <f>VLOOKUP(C$99,DailyRoster,6,FALSE)</f>
        <v>#N/A</v>
      </c>
      <c r="D103" s="51" t="e">
        <f>VLOOKUP(D$99,DailyRoster,6,FALSE)</f>
        <v>#N/A</v>
      </c>
      <c r="E103" s="114"/>
      <c r="F103" s="115"/>
      <c r="G103" s="116"/>
      <c r="H103" s="26" t="e">
        <f>VLOOKUP(H$99,SpecialMedicine2017,6,FALSE)</f>
        <v>#N/A</v>
      </c>
      <c r="I103" s="36"/>
    </row>
    <row r="104" spans="1:9" ht="16.5" customHeight="1" x14ac:dyDescent="0.3">
      <c r="A104" s="19" t="str">
        <f>'Daily Roster'!$G$1</f>
        <v>NEURO/STROKE</v>
      </c>
      <c r="B104" s="10"/>
      <c r="C104" s="51" t="e">
        <f>VLOOKUP(C$99,DailyRoster,7,FALSE)</f>
        <v>#N/A</v>
      </c>
      <c r="D104" s="51" t="e">
        <f>VLOOKUP(D$99,DailyRoster,7,FALSE)</f>
        <v>#N/A</v>
      </c>
      <c r="E104" s="114"/>
      <c r="F104" s="115"/>
      <c r="G104" s="116"/>
      <c r="H104" s="26" t="e">
        <f>VLOOKUP(H$99,SpecialMedicine2017,7,FALSE)</f>
        <v>#N/A</v>
      </c>
      <c r="I104" s="36"/>
    </row>
    <row r="105" spans="1:9" x14ac:dyDescent="0.3">
      <c r="A105" s="19" t="str">
        <f>'Daily Roster'!$H$1</f>
        <v>NEUROSURG</v>
      </c>
      <c r="B105" s="10"/>
      <c r="C105" s="51" t="e">
        <f>VLOOKUP(C$99,DailyRoster,8,FALSE)</f>
        <v>#N/A</v>
      </c>
      <c r="D105" s="51" t="e">
        <f>VLOOKUP(D$99,DailyRoster,8,FALSE)</f>
        <v>#N/A</v>
      </c>
      <c r="E105" s="58" t="e">
        <f>VLOOKUP(E$99,DailyRoster,8,FALSE)</f>
        <v>#N/A</v>
      </c>
      <c r="F105" s="53" t="e">
        <f>VLOOKUP(F$99,DailyRoster,8,FALSE)</f>
        <v>#N/A</v>
      </c>
      <c r="G105" s="57" t="e">
        <f>VLOOKUP(G$99,DailyRoster,8,FALSE)</f>
        <v>#N/A</v>
      </c>
      <c r="H105" s="26"/>
      <c r="I105" s="36"/>
    </row>
    <row r="106" spans="1:9" x14ac:dyDescent="0.3">
      <c r="A106" s="19" t="str">
        <f>'Daily Roster'!$J$1</f>
        <v>ID / IMMUNO / PALL CARE (8.30-5)</v>
      </c>
      <c r="B106" s="10"/>
      <c r="C106" s="51" t="e">
        <f>VLOOKUP(C$99,DailyRoster,9,FALSE)</f>
        <v>#N/A</v>
      </c>
      <c r="D106" s="51" t="e">
        <f>VLOOKUP(D$99,DailyRoster,9,FALSE)</f>
        <v>#N/A</v>
      </c>
      <c r="E106" s="58" t="e">
        <f>VLOOKUP(E$99,DailyRoster,9,FALSE)</f>
        <v>#N/A</v>
      </c>
      <c r="F106" s="53" t="e">
        <f>VLOOKUP(F$99,DailyRoster,9,FALSE)</f>
        <v>#N/A</v>
      </c>
      <c r="G106" s="57" t="e">
        <f>VLOOKUP(G$99,DailyRoster,9,FALSE)</f>
        <v>#N/A</v>
      </c>
      <c r="H106" s="26"/>
      <c r="I106" s="36"/>
    </row>
    <row r="107" spans="1:9" x14ac:dyDescent="0.3">
      <c r="A107" s="89" t="str">
        <f>'Daily Roster'!$K$1</f>
        <v>TB / HIV SERVICES</v>
      </c>
      <c r="B107" s="10"/>
      <c r="C107" s="51" t="e">
        <f>VLOOKUP(C$99,DailyRoster,10,FALSE)</f>
        <v>#N/A</v>
      </c>
      <c r="D107" s="90" t="e">
        <f>VLOOKUP(D$99,DailyRoster,10,FALSE)</f>
        <v>#N/A</v>
      </c>
      <c r="E107" s="58" t="e">
        <f>VLOOKUP(E$99,DailyRoster,10,FALSE)</f>
        <v>#N/A</v>
      </c>
      <c r="F107" s="53" t="e">
        <f>VLOOKUP(F$99,DailyRoster,10,FALSE)</f>
        <v>#N/A</v>
      </c>
      <c r="G107" s="57" t="e">
        <f>VLOOKUP(G$99,DailyRoster,10,FALSE)</f>
        <v>#N/A</v>
      </c>
      <c r="H107" s="26"/>
      <c r="I107" s="36"/>
    </row>
    <row r="108" spans="1:9" x14ac:dyDescent="0.3">
      <c r="A108" s="19" t="str">
        <f>'Daily Roster'!$L$1</f>
        <v>RESP/CF</v>
      </c>
      <c r="B108" s="10"/>
      <c r="C108" s="51" t="e">
        <f>VLOOKUP(C$99,DailyRoster,11,FALSE)</f>
        <v>#N/A</v>
      </c>
      <c r="D108" s="51" t="e">
        <f>VLOOKUP(D$99,DailyRoster,11,FALSE)</f>
        <v>#N/A</v>
      </c>
      <c r="E108" s="58" t="e">
        <f>VLOOKUP(E$99,DailyRoster,11,FALSE)</f>
        <v>#N/A</v>
      </c>
      <c r="F108" s="53" t="e">
        <f>VLOOKUP(F$99,DailyRoster,11,FALSE)</f>
        <v>#N/A</v>
      </c>
      <c r="G108" s="57" t="e">
        <f>VLOOKUP(G$99,DailyRoster,11,FALSE)</f>
        <v>#N/A</v>
      </c>
      <c r="H108" s="26"/>
      <c r="I108" s="36"/>
    </row>
    <row r="109" spans="1:9" x14ac:dyDescent="0.3">
      <c r="A109" s="19" t="str">
        <f>'Daily Roster'!$M$1</f>
        <v>SPECIAL MED SUPPORT</v>
      </c>
      <c r="B109" s="10"/>
      <c r="C109" s="51" t="e">
        <f>VLOOKUP(C$99,DailyRoster,12,FALSE)</f>
        <v>#N/A</v>
      </c>
      <c r="D109" s="51" t="e">
        <f>VLOOKUP(D$99,DailyRoster,12,FALSE)</f>
        <v>#N/A</v>
      </c>
      <c r="E109" s="58" t="e">
        <f>VLOOKUP(E$99,DailyRoster,12,FALSE)</f>
        <v>#N/A</v>
      </c>
      <c r="F109" s="53" t="e">
        <f>VLOOKUP(F$99,DailyRoster,12,FALSE)</f>
        <v>#N/A</v>
      </c>
      <c r="G109" s="57" t="e">
        <f>VLOOKUP(G$99,DailyRoster,12,FALSE)</f>
        <v>#N/A</v>
      </c>
      <c r="H109" s="26"/>
      <c r="I109" s="36"/>
    </row>
    <row r="110" spans="1:9" hidden="1" x14ac:dyDescent="0.3">
      <c r="A110" s="19" t="str">
        <f>'Daily Roster'!$N$1</f>
        <v>Intern</v>
      </c>
      <c r="B110" s="10"/>
      <c r="C110" s="51" t="e">
        <f>VLOOKUP(C$99,DailyRoster,13,FALSE)</f>
        <v>#N/A</v>
      </c>
      <c r="D110" s="51" t="e">
        <f>VLOOKUP(D$99,DailyRoster,13,FALSE)</f>
        <v>#N/A</v>
      </c>
      <c r="E110" s="58" t="e">
        <f>VLOOKUP(E$99,DailyRoster,13,FALSE)</f>
        <v>#N/A</v>
      </c>
      <c r="F110" s="53" t="e">
        <f>VLOOKUP(F$99,DailyRoster,13,FALSE)</f>
        <v>#N/A</v>
      </c>
      <c r="G110" s="57" t="e">
        <f>VLOOKUP(G$99,DailyRoster,13,FALSE)</f>
        <v>#N/A</v>
      </c>
      <c r="H110" s="26"/>
      <c r="I110" s="36"/>
    </row>
    <row r="111" spans="1:9" hidden="1" x14ac:dyDescent="0.3">
      <c r="A111" s="19" t="str">
        <f>'Daily Roster'!$O$1</f>
        <v>HIV CLINIC TRAINING</v>
      </c>
      <c r="B111" s="10"/>
      <c r="C111" s="51" t="e">
        <f>VLOOKUP(C$99,DailyRoster,14,FALSE)</f>
        <v>#N/A</v>
      </c>
      <c r="D111" s="51" t="e">
        <f>VLOOKUP(D$99,DailyRoster,14,FALSE)</f>
        <v>#N/A</v>
      </c>
      <c r="E111" s="58" t="e">
        <f>VLOOKUP(E$99,DailyRoster,14,FALSE)</f>
        <v>#N/A</v>
      </c>
      <c r="F111" s="53" t="e">
        <f>VLOOKUP(F$99,DailyRoster,14,FALSE)</f>
        <v>#N/A</v>
      </c>
      <c r="G111" s="57" t="e">
        <f>VLOOKUP(G$99,DailyRoster,14,FALSE)</f>
        <v>#N/A</v>
      </c>
      <c r="H111" s="26"/>
      <c r="I111" s="36"/>
    </row>
    <row r="112" spans="1:9" hidden="1" x14ac:dyDescent="0.3">
      <c r="A112" s="19" t="e">
        <f>'Daily Roster'!#REF!</f>
        <v>#REF!</v>
      </c>
      <c r="B112" s="10"/>
      <c r="C112" s="51" t="e">
        <f>VLOOKUP(C$99,DailyRoster,15,FALSE)</f>
        <v>#N/A</v>
      </c>
      <c r="D112" s="51" t="e">
        <f>VLOOKUP(D$99,DailyRoster,15,FALSE)</f>
        <v>#N/A</v>
      </c>
      <c r="E112" s="58" t="e">
        <f>VLOOKUP(E$99,DailyRoster,15,FALSE)</f>
        <v>#N/A</v>
      </c>
      <c r="F112" s="53" t="e">
        <f>VLOOKUP(F$99,DailyRoster,15,FALSE)</f>
        <v>#N/A</v>
      </c>
      <c r="G112" s="57" t="e">
        <f>VLOOKUP(G$99,DailyRoster,15,FALSE)</f>
        <v>#N/A</v>
      </c>
      <c r="H112" s="26"/>
      <c r="I112" s="36"/>
    </row>
    <row r="113" spans="1:9" hidden="1" x14ac:dyDescent="0.3">
      <c r="A113" s="19" t="str">
        <f>'Daily Roster'!$P$1</f>
        <v>TB Clinic H/OVER</v>
      </c>
      <c r="B113" s="10"/>
      <c r="C113" s="51" t="e">
        <f>VLOOKUP(C$99,DailyRoster,16,FALSE)</f>
        <v>#N/A</v>
      </c>
      <c r="D113" s="51" t="e">
        <f>VLOOKUP(D$99,DailyRoster,16,FALSE)</f>
        <v>#N/A</v>
      </c>
      <c r="E113" s="58" t="e">
        <f>VLOOKUP(E$99,DailyRoster,16,FALSE)</f>
        <v>#N/A</v>
      </c>
      <c r="F113" s="53" t="e">
        <f>VLOOKUP(F$99,DailyRoster,16,FALSE)</f>
        <v>#N/A</v>
      </c>
      <c r="G113" s="57" t="e">
        <f>VLOOKUP(G$99,DailyRoster,16,FALSE)</f>
        <v>#N/A</v>
      </c>
      <c r="H113" s="26"/>
      <c r="I113" s="36"/>
    </row>
    <row r="114" spans="1:9" hidden="1" x14ac:dyDescent="0.3">
      <c r="A114" s="19" t="str">
        <f>'Daily Roster'!$Q$1</f>
        <v>STUDENTS</v>
      </c>
      <c r="B114" s="10"/>
      <c r="C114" s="51" t="e">
        <f>VLOOKUP(C$99,DailyRoster,17,FALSE)</f>
        <v>#N/A</v>
      </c>
      <c r="D114" s="51" t="e">
        <f>VLOOKUP(D$99,DailyRoster,17,FALSE)</f>
        <v>#N/A</v>
      </c>
      <c r="E114" s="58" t="e">
        <f>VLOOKUP(E$99,DailyRoster,17,FALSE)</f>
        <v>#N/A</v>
      </c>
      <c r="F114" s="53" t="e">
        <f>VLOOKUP(F$99,DailyRoster,17,FALSE)</f>
        <v>#N/A</v>
      </c>
      <c r="G114" s="57" t="e">
        <f>VLOOKUP(G$99,DailyRoster,17,FALSE)</f>
        <v>#N/A</v>
      </c>
      <c r="H114" s="26"/>
      <c r="I114" s="36"/>
    </row>
    <row r="115" spans="1:9" hidden="1" x14ac:dyDescent="0.3">
      <c r="A115" s="19" t="str">
        <f>'Daily Roster'!$R$1</f>
        <v>STUDENTS</v>
      </c>
      <c r="B115" s="10"/>
      <c r="C115" s="51" t="e">
        <f>VLOOKUP(C$99,DailyRoster,18,FALSE)</f>
        <v>#N/A</v>
      </c>
      <c r="D115" s="51" t="e">
        <f>VLOOKUP(D$99,DailyRoster,18,FALSE)</f>
        <v>#N/A</v>
      </c>
      <c r="E115" s="58" t="e">
        <f>VLOOKUP(E$99,DailyRoster,18,FALSE)</f>
        <v>#N/A</v>
      </c>
      <c r="F115" s="53" t="e">
        <f>VLOOKUP(F$99,DailyRoster,18,FALSE)</f>
        <v>#N/A</v>
      </c>
      <c r="G115" s="57" t="e">
        <f>VLOOKUP(G$99,DailyRoster,18,FALSE)</f>
        <v>#N/A</v>
      </c>
      <c r="H115" s="26"/>
      <c r="I115" s="36"/>
    </row>
    <row r="116" spans="1:9" hidden="1" x14ac:dyDescent="0.3">
      <c r="A116" s="19" t="str">
        <f>'Daily Roster'!$S$1</f>
        <v>ClinCAT</v>
      </c>
      <c r="B116" s="10"/>
      <c r="C116" s="51" t="e">
        <f>VLOOKUP(C$99,DailyRoster,19,FALSE)</f>
        <v>#N/A</v>
      </c>
      <c r="D116" s="51" t="e">
        <f>VLOOKUP(D$99,DailyRoster,19,FALSE)</f>
        <v>#N/A</v>
      </c>
      <c r="E116" s="58" t="e">
        <f>VLOOKUP(E$99,DailyRoster,19,FALSE)</f>
        <v>#N/A</v>
      </c>
      <c r="F116" s="53" t="e">
        <f>VLOOKUP(F$99,DailyRoster,19,FALSE)</f>
        <v>#N/A</v>
      </c>
      <c r="G116" s="57" t="e">
        <f>VLOOKUP(G$99,DailyRoster,19,FALSE)</f>
        <v>#N/A</v>
      </c>
      <c r="H116" s="26"/>
      <c r="I116" s="36"/>
    </row>
    <row r="117" spans="1:9" hidden="1" x14ac:dyDescent="0.3">
      <c r="A117" s="19" t="str">
        <f>'Daily Roster'!$T$1</f>
        <v>PROTOCOLS</v>
      </c>
      <c r="B117" s="10"/>
      <c r="C117" s="51" t="e">
        <f>VLOOKUP(C$99,DailyRoster,20,FALSE)</f>
        <v>#N/A</v>
      </c>
      <c r="D117" s="51" t="e">
        <f>VLOOKUP(D$99,DailyRoster,20,FALSE)</f>
        <v>#N/A</v>
      </c>
      <c r="E117" s="58" t="e">
        <f>VLOOKUP(E$99,DailyRoster,20,FALSE)</f>
        <v>#N/A</v>
      </c>
      <c r="F117" s="53" t="e">
        <f>VLOOKUP(F$99,DailyRoster,20,FALSE)</f>
        <v>#N/A</v>
      </c>
      <c r="G117" s="57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59"/>
      <c r="D118" s="59"/>
      <c r="E118" s="60"/>
      <c r="F118" s="61"/>
      <c r="G118" s="62"/>
      <c r="H118" s="26"/>
      <c r="I118" s="36"/>
    </row>
    <row r="119" spans="1:9" x14ac:dyDescent="0.3">
      <c r="A119" s="75"/>
      <c r="B119" s="10"/>
      <c r="C119" s="53"/>
      <c r="D119" s="53"/>
      <c r="E119" s="53"/>
      <c r="F119" s="53"/>
      <c r="G119" s="53"/>
      <c r="H119" s="26"/>
      <c r="I119" s="26"/>
    </row>
    <row r="120" spans="1:9" x14ac:dyDescent="0.3">
      <c r="A120" s="75"/>
      <c r="B120" s="10"/>
      <c r="C120" s="53"/>
      <c r="D120" s="53"/>
      <c r="E120" s="53"/>
      <c r="F120" s="53"/>
      <c r="G120" s="53"/>
      <c r="H120" s="26"/>
      <c r="I120" s="26"/>
    </row>
    <row r="121" spans="1:9" x14ac:dyDescent="0.3">
      <c r="A121" s="75"/>
      <c r="B121" s="10"/>
      <c r="C121" t="s">
        <v>20</v>
      </c>
      <c r="D121" s="53"/>
      <c r="E121" s="53"/>
      <c r="F121" s="53"/>
      <c r="G121" s="53"/>
      <c r="H121" s="26"/>
      <c r="I121" s="26"/>
    </row>
    <row r="122" spans="1:9" x14ac:dyDescent="0.3">
      <c r="A122" s="75"/>
      <c r="B122" s="10"/>
      <c r="C122" t="s">
        <v>29</v>
      </c>
      <c r="D122" s="53"/>
      <c r="E122" s="53"/>
      <c r="F122" s="53"/>
      <c r="G122" s="53"/>
      <c r="H122" s="26"/>
      <c r="I122" s="26"/>
    </row>
    <row r="123" spans="1:9" x14ac:dyDescent="0.3">
      <c r="A123" s="75"/>
      <c r="B123" s="10"/>
      <c r="C123" t="s">
        <v>39</v>
      </c>
      <c r="D123" s="53"/>
      <c r="E123" s="53"/>
      <c r="F123" s="53"/>
      <c r="G123" s="53"/>
      <c r="H123" s="26"/>
      <c r="I123" s="26"/>
    </row>
    <row r="124" spans="1:9" x14ac:dyDescent="0.3">
      <c r="A124" s="75"/>
      <c r="B124" s="10"/>
      <c r="C124" t="s">
        <v>40</v>
      </c>
      <c r="D124" s="53"/>
      <c r="E124" s="53"/>
      <c r="F124" s="53"/>
      <c r="G124" s="53"/>
      <c r="H124" s="26"/>
      <c r="I124" s="26"/>
    </row>
    <row r="125" spans="1:9" x14ac:dyDescent="0.3">
      <c r="C125" t="s">
        <v>31</v>
      </c>
    </row>
    <row r="126" spans="1:9" x14ac:dyDescent="0.3">
      <c r="C126" t="s">
        <v>32</v>
      </c>
    </row>
    <row r="127" spans="1:9" x14ac:dyDescent="0.3">
      <c r="C127" t="s">
        <v>44</v>
      </c>
    </row>
    <row r="128" spans="1:9" x14ac:dyDescent="0.3">
      <c r="D128" t="s">
        <v>45</v>
      </c>
    </row>
    <row r="130" spans="3:3" x14ac:dyDescent="0.3">
      <c r="C130" t="s">
        <v>33</v>
      </c>
    </row>
    <row r="131" spans="3:3" x14ac:dyDescent="0.3">
      <c r="C131" t="s">
        <v>34</v>
      </c>
    </row>
    <row r="132" spans="3:3" x14ac:dyDescent="0.3">
      <c r="C132" t="s">
        <v>35</v>
      </c>
    </row>
    <row r="133" spans="3:3" x14ac:dyDescent="0.3">
      <c r="C133" t="s">
        <v>41</v>
      </c>
    </row>
    <row r="134" spans="3:3" x14ac:dyDescent="0.3">
      <c r="C134" t="s">
        <v>42</v>
      </c>
    </row>
    <row r="135" spans="3:3" x14ac:dyDescent="0.3">
      <c r="C135" t="s">
        <v>38</v>
      </c>
    </row>
    <row r="136" spans="3:3" x14ac:dyDescent="0.3">
      <c r="C136" t="s">
        <v>43</v>
      </c>
    </row>
  </sheetData>
  <mergeCells count="8">
    <mergeCell ref="E104:G104"/>
    <mergeCell ref="F2:G2"/>
    <mergeCell ref="E99:G99"/>
    <mergeCell ref="F1:G1"/>
    <mergeCell ref="E100:G100"/>
    <mergeCell ref="E101:G101"/>
    <mergeCell ref="E102:G102"/>
    <mergeCell ref="E103:G103"/>
  </mergeCells>
  <phoneticPr fontId="3" type="noConversion"/>
  <conditionalFormatting sqref="A99:E99 A105:XFD120 A137:XFD1048576 A121:B136 D121:XFD127 D130:XFD136 E128:XFD129 A100:D104 H99:XFD104 A2:XFD98">
    <cfRule type="containsText" dxfId="47" priority="34" operator="containsText" text="qq">
      <formula>NOT(ISERROR(SEARCH("qq",A2)))</formula>
    </cfRule>
    <cfRule type="containsText" dxfId="46" priority="35" operator="containsText" text="blank">
      <formula>NOT(ISERROR(SEARCH("blank",A2)))</formula>
    </cfRule>
    <cfRule type="containsText" dxfId="45" priority="36" operator="containsText" text="Public Holiday">
      <formula>NOT(ISERROR(SEARCH("Public Holiday",A2)))</formula>
    </cfRule>
    <cfRule type="containsErrors" dxfId="44" priority="37">
      <formula>ISERROR(A2)</formula>
    </cfRule>
    <cfRule type="containsErrors" dxfId="43" priority="38">
      <formula>ISERROR(A2)</formula>
    </cfRule>
  </conditionalFormatting>
  <conditionalFormatting sqref="F1:G1">
    <cfRule type="containsText" dxfId="42" priority="29" operator="containsText" text="qq">
      <formula>NOT(ISERROR(SEARCH("qq",F1)))</formula>
    </cfRule>
    <cfRule type="containsText" dxfId="41" priority="30" operator="containsText" text="blank">
      <formula>NOT(ISERROR(SEARCH("blank",F1)))</formula>
    </cfRule>
    <cfRule type="containsText" dxfId="40" priority="31" operator="containsText" text="Public Holiday">
      <formula>NOT(ISERROR(SEARCH("Public Holiday",F1)))</formula>
    </cfRule>
    <cfRule type="containsErrors" dxfId="39" priority="32">
      <formula>ISERROR(F1)</formula>
    </cfRule>
    <cfRule type="containsErrors" dxfId="38" priority="33">
      <formula>ISERROR(F1)</formula>
    </cfRule>
  </conditionalFormatting>
  <conditionalFormatting sqref="C121:C135">
    <cfRule type="containsText" dxfId="37" priority="25" operator="containsText" text="qq">
      <formula>NOT(ISERROR(SEARCH("qq",C121)))</formula>
    </cfRule>
    <cfRule type="containsText" dxfId="36" priority="26" operator="containsText" text="blank">
      <formula>NOT(ISERROR(SEARCH("blank",C121)))</formula>
    </cfRule>
    <cfRule type="containsText" dxfId="35" priority="27" operator="containsText" text="Public Holiday">
      <formula>NOT(ISERROR(SEARCH("Public Holiday",C121)))</formula>
    </cfRule>
    <cfRule type="containsErrors" dxfId="34" priority="28">
      <formula>ISERROR(C121)</formula>
    </cfRule>
  </conditionalFormatting>
  <conditionalFormatting sqref="C136">
    <cfRule type="containsText" dxfId="33" priority="21" operator="containsText" text="qq">
      <formula>NOT(ISERROR(SEARCH("qq",C136)))</formula>
    </cfRule>
    <cfRule type="containsText" dxfId="32" priority="22" operator="containsText" text="blank">
      <formula>NOT(ISERROR(SEARCH("blank",C136)))</formula>
    </cfRule>
    <cfRule type="containsText" dxfId="31" priority="23" operator="containsText" text="Public Holiday">
      <formula>NOT(ISERROR(SEARCH("Public Holiday",C136)))</formula>
    </cfRule>
    <cfRule type="containsErrors" dxfId="30" priority="24">
      <formula>ISERROR(C136)</formula>
    </cfRule>
  </conditionalFormatting>
  <conditionalFormatting sqref="D128:D129">
    <cfRule type="containsText" dxfId="29" priority="17" operator="containsText" text="qq">
      <formula>NOT(ISERROR(SEARCH("qq",D128)))</formula>
    </cfRule>
    <cfRule type="containsText" dxfId="28" priority="18" operator="containsText" text="blank">
      <formula>NOT(ISERROR(SEARCH("blank",D128)))</formula>
    </cfRule>
    <cfRule type="containsText" dxfId="27" priority="19" operator="containsText" text="Public Holiday">
      <formula>NOT(ISERROR(SEARCH("Public Holiday",D128)))</formula>
    </cfRule>
    <cfRule type="containsErrors" dxfId="26" priority="20">
      <formula>ISERROR(D128)</formula>
    </cfRule>
  </conditionalFormatting>
  <conditionalFormatting sqref="E100:G102">
    <cfRule type="containsText" dxfId="25" priority="9" operator="containsText" text="qq">
      <formula>NOT(ISERROR(SEARCH("qq",E100)))</formula>
    </cfRule>
    <cfRule type="containsText" dxfId="24" priority="10" operator="containsText" text="blank">
      <formula>NOT(ISERROR(SEARCH("blank",E100)))</formula>
    </cfRule>
    <cfRule type="containsText" dxfId="23" priority="11" operator="containsText" text="Public Holiday">
      <formula>NOT(ISERROR(SEARCH("Public Holiday",E100)))</formula>
    </cfRule>
    <cfRule type="containsErrors" dxfId="22" priority="12">
      <formula>ISERROR(E100)</formula>
    </cfRule>
  </conditionalFormatting>
  <conditionalFormatting sqref="E104:G104">
    <cfRule type="containsText" dxfId="21" priority="5" operator="containsText" text="qq">
      <formula>NOT(ISERROR(SEARCH("qq",E104)))</formula>
    </cfRule>
    <cfRule type="containsText" dxfId="20" priority="6" operator="containsText" text="blank">
      <formula>NOT(ISERROR(SEARCH("blank",E104)))</formula>
    </cfRule>
    <cfRule type="containsText" dxfId="19" priority="7" operator="containsText" text="Public Holiday">
      <formula>NOT(ISERROR(SEARCH("Public Holiday",E104)))</formula>
    </cfRule>
    <cfRule type="containsErrors" dxfId="18" priority="8">
      <formula>ISERROR(E104)</formula>
    </cfRule>
  </conditionalFormatting>
  <conditionalFormatting sqref="E103:G103">
    <cfRule type="containsText" dxfId="17" priority="1" operator="containsText" text="qq">
      <formula>NOT(ISERROR(SEARCH("qq",E103)))</formula>
    </cfRule>
    <cfRule type="containsText" dxfId="16" priority="2" operator="containsText" text="blank">
      <formula>NOT(ISERROR(SEARCH("blank",E103)))</formula>
    </cfRule>
    <cfRule type="containsText" dxfId="15" priority="3" operator="containsText" text="Public Holiday">
      <formula>NOT(ISERROR(SEARCH("Public Holiday",E103)))</formula>
    </cfRule>
    <cfRule type="containsErrors" dxfId="14" priority="4">
      <formula>ISERROR(E103)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28" zoomScaleNormal="100" workbookViewId="0">
      <selection activeCell="F60" sqref="F60"/>
    </sheetView>
  </sheetViews>
  <sheetFormatPr defaultColWidth="8.75" defaultRowHeight="16.5" x14ac:dyDescent="0.3"/>
  <cols>
    <col min="1" max="1" width="27.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4"/>
      <c r="C1" s="74"/>
      <c r="D1" s="74"/>
      <c r="E1" s="74"/>
      <c r="F1" s="127" t="s">
        <v>27</v>
      </c>
      <c r="G1" s="128"/>
    </row>
    <row r="2" spans="1:9" ht="54" customHeight="1" x14ac:dyDescent="0.7">
      <c r="A2" s="19"/>
      <c r="B2" s="71"/>
      <c r="C2" s="72">
        <v>2017</v>
      </c>
      <c r="D2" s="73" t="s">
        <v>81</v>
      </c>
      <c r="E2" s="71"/>
      <c r="F2" s="119" t="e">
        <f>'Daily Roster'!#REF!</f>
        <v>#REF!</v>
      </c>
      <c r="G2" s="120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42765</v>
      </c>
      <c r="D4" s="39">
        <v>42766</v>
      </c>
      <c r="E4" s="38">
        <v>42767</v>
      </c>
      <c r="F4" s="39">
        <v>42768</v>
      </c>
      <c r="G4" s="50">
        <v>42769</v>
      </c>
      <c r="H4" s="39">
        <v>42770</v>
      </c>
      <c r="I4" s="50">
        <v>42771</v>
      </c>
    </row>
    <row r="5" spans="1:9" x14ac:dyDescent="0.3">
      <c r="A5" s="19" t="str">
        <f>'Daily Roster'!$V$1</f>
        <v>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8"/>
      <c r="I5" s="30"/>
    </row>
    <row r="6" spans="1:9" x14ac:dyDescent="0.3">
      <c r="A6" s="19" t="str">
        <f>'Daily Roster'!$X$1</f>
        <v>ANNUAL LEAVE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8"/>
      <c r="I6" s="30"/>
    </row>
    <row r="7" spans="1:9" x14ac:dyDescent="0.3">
      <c r="A7" s="19" t="str">
        <f>'Daily Roster'!$Y$1</f>
        <v>ADO SPECIAL MED &amp; JESSIE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8"/>
      <c r="I7" s="30"/>
    </row>
    <row r="8" spans="1:9" x14ac:dyDescent="0.3">
      <c r="A8" s="19" t="str">
        <f>'Daily Roster'!$AA$1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8"/>
      <c r="I8" s="30"/>
    </row>
    <row r="9" spans="1:9" x14ac:dyDescent="0.3">
      <c r="A9" s="19" t="str">
        <f>'Daily Roster'!$AB$1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8"/>
      <c r="I9" s="30"/>
    </row>
    <row r="10" spans="1:9" x14ac:dyDescent="0.3">
      <c r="A10" s="19" t="str">
        <f>'Daily Roster'!$AC$1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8"/>
      <c r="I10" s="30"/>
    </row>
    <row r="11" spans="1:9" x14ac:dyDescent="0.3">
      <c r="A11" s="19" t="str">
        <f>'Daily Roster'!$AD$1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8"/>
      <c r="I11" s="30"/>
    </row>
    <row r="12" spans="1:9" x14ac:dyDescent="0.3">
      <c r="A12" s="19" t="str">
        <f>'Daily Roster'!$AE$1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42772</v>
      </c>
      <c r="D13" s="39">
        <v>42773</v>
      </c>
      <c r="E13" s="38">
        <v>42774</v>
      </c>
      <c r="F13" s="39">
        <v>42775</v>
      </c>
      <c r="G13" s="50">
        <v>42776</v>
      </c>
      <c r="H13" s="39">
        <v>42777</v>
      </c>
      <c r="I13" s="50">
        <v>42778</v>
      </c>
    </row>
    <row r="14" spans="1:9" x14ac:dyDescent="0.3">
      <c r="A14" s="19" t="str">
        <f>'Daily Roster'!$V$1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8"/>
      <c r="I14" s="30"/>
    </row>
    <row r="15" spans="1:9" x14ac:dyDescent="0.3">
      <c r="A15" s="19" t="str">
        <f>'Daily Roster'!$X$1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8"/>
      <c r="I15" s="30"/>
    </row>
    <row r="16" spans="1:9" x14ac:dyDescent="0.3">
      <c r="A16" s="19" t="str">
        <f>'Daily Roster'!$Y$1</f>
        <v>ADO SPECIAL MED &amp; JESSIE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8"/>
      <c r="I16" s="30"/>
    </row>
    <row r="17" spans="1:9" x14ac:dyDescent="0.3">
      <c r="A17" s="19" t="str">
        <f>'Daily Roster'!$AA$1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8"/>
      <c r="I17" s="30"/>
    </row>
    <row r="18" spans="1:9" x14ac:dyDescent="0.3">
      <c r="A18" s="19" t="str">
        <f>'Daily Roster'!$AB$1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8"/>
      <c r="I18" s="30"/>
    </row>
    <row r="19" spans="1:9" x14ac:dyDescent="0.3">
      <c r="A19" s="19" t="str">
        <f>'Daily Roster'!$AC$1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8"/>
      <c r="I19" s="30"/>
    </row>
    <row r="20" spans="1:9" x14ac:dyDescent="0.3">
      <c r="A20" s="19" t="str">
        <f>'Daily Roster'!$AD$1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8"/>
      <c r="I20" s="30"/>
    </row>
    <row r="21" spans="1:9" x14ac:dyDescent="0.3">
      <c r="A21" s="19" t="str">
        <f>'Daily Roster'!$AE$1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42779</v>
      </c>
      <c r="D22" s="39">
        <v>42780</v>
      </c>
      <c r="E22" s="38">
        <v>42781</v>
      </c>
      <c r="F22" s="39">
        <v>42782</v>
      </c>
      <c r="G22" s="50">
        <v>42783</v>
      </c>
      <c r="H22" s="39">
        <v>42784</v>
      </c>
      <c r="I22" s="50">
        <v>42785</v>
      </c>
    </row>
    <row r="23" spans="1:9" x14ac:dyDescent="0.3">
      <c r="A23" s="19" t="str">
        <f>'Daily Roster'!$V$1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8"/>
      <c r="I23" s="30"/>
    </row>
    <row r="24" spans="1:9" x14ac:dyDescent="0.3">
      <c r="A24" s="19" t="str">
        <f>'Daily Roster'!$X$1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8"/>
      <c r="I24" s="30"/>
    </row>
    <row r="25" spans="1:9" x14ac:dyDescent="0.3">
      <c r="A25" s="19" t="str">
        <f>'Daily Roster'!$Y$1</f>
        <v>ADO SPECIAL MED &amp; JESSIE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8"/>
      <c r="I25" s="30"/>
    </row>
    <row r="26" spans="1:9" x14ac:dyDescent="0.3">
      <c r="A26" s="19" t="str">
        <f>'Daily Roster'!$AA$1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8"/>
      <c r="I26" s="30"/>
    </row>
    <row r="27" spans="1:9" x14ac:dyDescent="0.3">
      <c r="A27" s="19" t="str">
        <f>'Daily Roster'!$AB$1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8"/>
      <c r="I27" s="30"/>
    </row>
    <row r="28" spans="1:9" s="43" customFormat="1" x14ac:dyDescent="0.3">
      <c r="A28" s="19" t="str">
        <f>'Daily Roster'!$AC$1</f>
        <v>LONG SERVICE LEAVE</v>
      </c>
      <c r="B28" s="41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49"/>
      <c r="I28" s="42"/>
    </row>
    <row r="29" spans="1:9" x14ac:dyDescent="0.3">
      <c r="A29" s="19" t="str">
        <f>'Daily Roster'!$AD$1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8"/>
      <c r="I29" s="30"/>
    </row>
    <row r="30" spans="1:9" x14ac:dyDescent="0.3">
      <c r="A30" s="19" t="str">
        <f>'Daily Roster'!$AE$1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42786</v>
      </c>
      <c r="D31" s="39">
        <v>42787</v>
      </c>
      <c r="E31" s="38">
        <v>42788</v>
      </c>
      <c r="F31" s="39">
        <v>42789</v>
      </c>
      <c r="G31" s="50">
        <v>42790</v>
      </c>
      <c r="H31" s="39">
        <v>42791</v>
      </c>
      <c r="I31" s="50">
        <v>42792</v>
      </c>
    </row>
    <row r="32" spans="1:9" x14ac:dyDescent="0.3">
      <c r="A32" s="19" t="str">
        <f>'Daily Roster'!$V$1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8"/>
      <c r="I32" s="30"/>
    </row>
    <row r="33" spans="1:10" x14ac:dyDescent="0.3">
      <c r="A33" s="19" t="str">
        <f>'Daily Roster'!$X$1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8"/>
      <c r="I33" s="30"/>
    </row>
    <row r="34" spans="1:10" x14ac:dyDescent="0.3">
      <c r="A34" s="19" t="str">
        <f>'Daily Roster'!$Y$1</f>
        <v>ADO SPECIAL MED &amp; JESSIE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8"/>
      <c r="I34" s="30"/>
    </row>
    <row r="35" spans="1:10" x14ac:dyDescent="0.3">
      <c r="A35" s="19" t="str">
        <f>'Daily Roster'!$AA$1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8"/>
      <c r="I35" s="30"/>
    </row>
    <row r="36" spans="1:10" x14ac:dyDescent="0.3">
      <c r="A36" s="19" t="str">
        <f>'Daily Roster'!$AB$1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8"/>
      <c r="I36" s="30"/>
    </row>
    <row r="37" spans="1:10" x14ac:dyDescent="0.3">
      <c r="A37" s="19" t="str">
        <f>'Daily Roster'!$AC$1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8"/>
      <c r="I37" s="30"/>
    </row>
    <row r="38" spans="1:10" x14ac:dyDescent="0.3">
      <c r="A38" s="19" t="str">
        <f>'Daily Roster'!$AD$1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8"/>
      <c r="I38" s="30"/>
    </row>
    <row r="39" spans="1:10" x14ac:dyDescent="0.3">
      <c r="A39" s="19" t="str">
        <f>'Daily Roster'!$AE$1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8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42793</v>
      </c>
      <c r="D40" s="39">
        <v>42794</v>
      </c>
      <c r="E40" s="38">
        <v>42795</v>
      </c>
      <c r="F40" s="39">
        <v>42796</v>
      </c>
      <c r="G40" s="50">
        <v>42797</v>
      </c>
      <c r="H40" s="39">
        <v>42798</v>
      </c>
      <c r="I40" s="50">
        <v>42799</v>
      </c>
    </row>
    <row r="41" spans="1:10" x14ac:dyDescent="0.3">
      <c r="A41" s="19" t="str">
        <f>'Daily Roster'!$V$1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8"/>
      <c r="I41" s="30"/>
    </row>
    <row r="42" spans="1:10" x14ac:dyDescent="0.3">
      <c r="A42" s="19" t="str">
        <f>'Daily Roster'!$X$1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8"/>
      <c r="I42" s="30"/>
    </row>
    <row r="43" spans="1:10" x14ac:dyDescent="0.3">
      <c r="A43" s="19" t="str">
        <f>'Daily Roster'!$Y$1</f>
        <v>ADO SPECIAL MED &amp; JESSIE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8"/>
      <c r="I43" s="30"/>
    </row>
    <row r="44" spans="1:10" x14ac:dyDescent="0.3">
      <c r="A44" s="19" t="str">
        <f>'Daily Roster'!$AA$1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8"/>
      <c r="I44" s="30"/>
    </row>
    <row r="45" spans="1:10" x14ac:dyDescent="0.3">
      <c r="A45" s="19" t="str">
        <f>'Daily Roster'!$AB$1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8"/>
      <c r="I45" s="30"/>
    </row>
    <row r="46" spans="1:10" x14ac:dyDescent="0.3">
      <c r="A46" s="19" t="str">
        <f>'Daily Roster'!$AC$1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8"/>
      <c r="I46" s="30"/>
    </row>
    <row r="47" spans="1:10" x14ac:dyDescent="0.3">
      <c r="A47" s="19" t="str">
        <f>'Daily Roster'!$AD$1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8"/>
      <c r="I47" s="30"/>
    </row>
    <row r="48" spans="1:10" x14ac:dyDescent="0.3">
      <c r="A48" s="19" t="str">
        <f>'Daily Roster'!$AE$1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8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42800</v>
      </c>
      <c r="D49" s="39">
        <v>42801</v>
      </c>
      <c r="E49" s="129" t="s">
        <v>0</v>
      </c>
      <c r="F49" s="130"/>
      <c r="G49" s="131"/>
      <c r="H49" s="70"/>
      <c r="I49" s="69"/>
    </row>
    <row r="50" spans="1:9" x14ac:dyDescent="0.3">
      <c r="A50" s="19" t="str">
        <f>'Daily Roster'!$V$1</f>
        <v>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>VLOOKUP(H$49,SpecialMedicine2017,3,FALSE)</f>
        <v>#N/A</v>
      </c>
      <c r="I50" s="36"/>
    </row>
    <row r="51" spans="1:9" x14ac:dyDescent="0.3">
      <c r="A51" s="19" t="str">
        <f>'Daily Roster'!$X$1</f>
        <v>ANNUAL LEAVE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>VLOOKUP(H$49,SpecialMedicine2017,4,FALSE)</f>
        <v>#N/A</v>
      </c>
      <c r="I51" s="36"/>
    </row>
    <row r="52" spans="1:9" x14ac:dyDescent="0.3">
      <c r="A52" s="19" t="str">
        <f>'Daily Roster'!$Y$1</f>
        <v>ADO SPECIAL MED &amp; JESSIE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>VLOOKUP(H$49,SpecialMedicine2017,5,FALSE)</f>
        <v>#N/A</v>
      </c>
      <c r="I52" s="36"/>
    </row>
    <row r="53" spans="1:9" x14ac:dyDescent="0.3">
      <c r="A53" s="19" t="str">
        <f>'Daily Roster'!$AA$1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>VLOOKUP(H$49,SpecialMedicine2017,6,FALSE)</f>
        <v>#N/A</v>
      </c>
      <c r="I53" s="36"/>
    </row>
    <row r="54" spans="1:9" x14ac:dyDescent="0.3">
      <c r="A54" s="19" t="str">
        <f>'Daily Roster'!$AB$1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>VLOOKUP(H$49,SpecialMedicine2017,7,FALSE)</f>
        <v>#N/A</v>
      </c>
      <c r="I54" s="36"/>
    </row>
    <row r="55" spans="1:9" x14ac:dyDescent="0.3">
      <c r="A55" s="19" t="str">
        <f>'Daily Roster'!$AC$1</f>
        <v>LONG SERVICE LEAVE</v>
      </c>
      <c r="B55" s="10"/>
      <c r="C55" s="23" t="e">
        <f t="shared" ref="C55:I55" si="2">VLOOKUP(C$49,DailyRoster,28,FALSE)</f>
        <v>#N/A</v>
      </c>
      <c r="D55" s="23" t="e">
        <f t="shared" si="2"/>
        <v>#N/A</v>
      </c>
      <c r="E55" s="34" t="e">
        <f t="shared" si="2"/>
        <v>#N/A</v>
      </c>
      <c r="F55" s="26" t="e">
        <f t="shared" si="2"/>
        <v>#N/A</v>
      </c>
      <c r="G55" s="36" t="e">
        <f t="shared" si="2"/>
        <v>#N/A</v>
      </c>
      <c r="H55" s="48" t="e">
        <f t="shared" si="2"/>
        <v>#N/A</v>
      </c>
      <c r="I55" s="23" t="e">
        <f t="shared" si="2"/>
        <v>#N/A</v>
      </c>
    </row>
    <row r="56" spans="1:9" x14ac:dyDescent="0.3">
      <c r="A56" s="19" t="str">
        <f>'Daily Roster'!$AD$1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Roster'!$AE$1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20</v>
      </c>
    </row>
    <row r="61" spans="1:9" x14ac:dyDescent="0.3">
      <c r="C61" t="s">
        <v>29</v>
      </c>
    </row>
    <row r="62" spans="1:9" x14ac:dyDescent="0.3">
      <c r="C62" t="s">
        <v>39</v>
      </c>
    </row>
    <row r="63" spans="1:9" x14ac:dyDescent="0.3">
      <c r="C63" t="s">
        <v>30</v>
      </c>
    </row>
    <row r="64" spans="1:9" x14ac:dyDescent="0.3">
      <c r="C64" t="s">
        <v>31</v>
      </c>
    </row>
    <row r="65" spans="3:3" x14ac:dyDescent="0.3">
      <c r="C65" t="s">
        <v>32</v>
      </c>
    </row>
    <row r="67" spans="3:3" x14ac:dyDescent="0.3">
      <c r="C67" t="s">
        <v>33</v>
      </c>
    </row>
    <row r="68" spans="3:3" x14ac:dyDescent="0.3">
      <c r="C68" t="s">
        <v>34</v>
      </c>
    </row>
    <row r="69" spans="3:3" x14ac:dyDescent="0.3">
      <c r="C69" t="s">
        <v>35</v>
      </c>
    </row>
    <row r="70" spans="3:3" x14ac:dyDescent="0.3">
      <c r="C70" t="s">
        <v>36</v>
      </c>
    </row>
    <row r="71" spans="3:3" x14ac:dyDescent="0.3">
      <c r="C71" t="s">
        <v>37</v>
      </c>
    </row>
    <row r="72" spans="3:3" x14ac:dyDescent="0.3">
      <c r="C72" t="s">
        <v>38</v>
      </c>
    </row>
  </sheetData>
  <mergeCells count="3">
    <mergeCell ref="F1:G1"/>
    <mergeCell ref="F2:G2"/>
    <mergeCell ref="E49:G49"/>
  </mergeCells>
  <conditionalFormatting sqref="A1:E1 H1:XFD1 A2:XFD1048576">
    <cfRule type="containsText" dxfId="13" priority="5" operator="containsText" text="qq">
      <formula>NOT(ISERROR(SEARCH("qq",A1)))</formula>
    </cfRule>
    <cfRule type="containsText" dxfId="12" priority="6" operator="containsText" text="blank">
      <formula>NOT(ISERROR(SEARCH("blank",A1)))</formula>
    </cfRule>
    <cfRule type="containsText" dxfId="11" priority="7" operator="containsText" text="Public Holiday">
      <formula>NOT(ISERROR(SEARCH("Public Holiday",A1)))</formula>
    </cfRule>
    <cfRule type="containsErrors" dxfId="10" priority="8">
      <formula>ISERROR(A1)</formula>
    </cfRule>
  </conditionalFormatting>
  <conditionalFormatting sqref="F1:G1">
    <cfRule type="containsText" dxfId="9" priority="1" operator="containsText" text="qq">
      <formula>NOT(ISERROR(SEARCH("qq",F1)))</formula>
    </cfRule>
    <cfRule type="containsText" dxfId="8" priority="2" operator="containsText" text="blank">
      <formula>NOT(ISERROR(SEARCH("blank",F1)))</formula>
    </cfRule>
    <cfRule type="containsText" dxfId="7" priority="3" operator="containsText" text="Public Holiday">
      <formula>NOT(ISERROR(SEARCH("Public Holiday",F1)))</formula>
    </cfRule>
    <cfRule type="containsErrors" dxfId="6" priority="4">
      <formula>ISERROR(F1)</formula>
    </cfRule>
  </conditionalFormatting>
  <dataValidations count="7">
    <dataValidation allowBlank="1" showInputMessage="1" prompt="Date" sqref="C4"/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Monthly notes heading" sqref="E4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14" sqref="B14"/>
    </sheetView>
  </sheetViews>
  <sheetFormatPr defaultRowHeight="16.5" x14ac:dyDescent="0.3"/>
  <cols>
    <col min="2" max="2" width="8" bestFit="1" customWidth="1"/>
    <col min="3" max="3" width="7.625" bestFit="1" customWidth="1"/>
    <col min="4" max="4" width="7.625" customWidth="1"/>
    <col min="5" max="5" width="8.875" bestFit="1" customWidth="1"/>
    <col min="6" max="6" width="9.875" bestFit="1" customWidth="1"/>
    <col min="7" max="7" width="11.125" bestFit="1" customWidth="1"/>
    <col min="8" max="8" width="6.875" bestFit="1" customWidth="1"/>
    <col min="9" max="9" width="6.875" customWidth="1"/>
    <col min="10" max="10" width="11.125" bestFit="1" customWidth="1"/>
    <col min="11" max="11" width="11.125" customWidth="1"/>
    <col min="12" max="12" width="13.375" bestFit="1" customWidth="1"/>
  </cols>
  <sheetData>
    <row r="1" spans="1:12" x14ac:dyDescent="0.3">
      <c r="A1" t="s">
        <v>74</v>
      </c>
    </row>
    <row r="3" spans="1:12" ht="30" x14ac:dyDescent="0.3">
      <c r="A3" s="77"/>
      <c r="B3" s="78" t="s">
        <v>52</v>
      </c>
      <c r="C3" s="7" t="s">
        <v>53</v>
      </c>
      <c r="D3" s="7" t="s">
        <v>68</v>
      </c>
      <c r="E3" s="7" t="s">
        <v>69</v>
      </c>
      <c r="F3" s="78" t="s">
        <v>54</v>
      </c>
      <c r="G3" s="78" t="s">
        <v>55</v>
      </c>
      <c r="H3" s="78" t="s">
        <v>56</v>
      </c>
      <c r="I3" s="78" t="s">
        <v>76</v>
      </c>
      <c r="J3" s="78" t="s">
        <v>77</v>
      </c>
      <c r="K3" s="78" t="s">
        <v>66</v>
      </c>
      <c r="L3" s="78" t="s">
        <v>67</v>
      </c>
    </row>
    <row r="4" spans="1:12" x14ac:dyDescent="0.3">
      <c r="A4" s="79" t="s">
        <v>51</v>
      </c>
      <c r="B4" s="80"/>
      <c r="C4" s="64"/>
      <c r="D4" s="64"/>
      <c r="E4" s="64"/>
      <c r="F4" s="64"/>
      <c r="G4" s="64"/>
      <c r="H4" s="64"/>
      <c r="I4" s="64"/>
      <c r="J4" s="64"/>
      <c r="K4" s="64"/>
      <c r="L4" s="80"/>
    </row>
    <row r="5" spans="1:12" x14ac:dyDescent="0.3">
      <c r="A5" s="79" t="s">
        <v>64</v>
      </c>
      <c r="B5" s="64"/>
      <c r="C5" s="80"/>
      <c r="D5" s="80"/>
      <c r="E5" s="64"/>
      <c r="F5" s="64"/>
      <c r="G5" s="64"/>
      <c r="H5" s="64"/>
      <c r="I5" s="64"/>
      <c r="J5" s="64"/>
      <c r="K5" s="64"/>
      <c r="L5" s="64"/>
    </row>
    <row r="6" spans="1:12" x14ac:dyDescent="0.3">
      <c r="A6" s="79" t="s">
        <v>57</v>
      </c>
      <c r="B6" s="64"/>
      <c r="C6" s="64"/>
      <c r="D6" s="80"/>
      <c r="E6" s="80"/>
      <c r="F6" s="64"/>
      <c r="G6" s="64"/>
      <c r="H6" s="64"/>
      <c r="I6" s="64"/>
      <c r="J6" s="64"/>
      <c r="K6" s="64"/>
      <c r="L6" s="64"/>
    </row>
    <row r="7" spans="1:12" x14ac:dyDescent="0.3">
      <c r="A7" s="79" t="s">
        <v>75</v>
      </c>
      <c r="B7" s="64"/>
      <c r="C7" s="64"/>
      <c r="D7" s="77"/>
      <c r="E7" s="77"/>
      <c r="F7" s="80"/>
      <c r="G7" s="80"/>
      <c r="H7" s="64"/>
      <c r="I7" s="64"/>
      <c r="J7" s="64"/>
      <c r="K7" s="64"/>
      <c r="L7" s="64"/>
    </row>
    <row r="8" spans="1:12" x14ac:dyDescent="0.3">
      <c r="A8" s="79" t="s">
        <v>63</v>
      </c>
      <c r="B8" s="64"/>
      <c r="C8" s="64"/>
      <c r="D8" s="64"/>
      <c r="E8" s="64"/>
      <c r="F8" s="80"/>
      <c r="G8" s="80"/>
      <c r="H8" s="64"/>
      <c r="I8" s="64"/>
      <c r="J8" s="64"/>
      <c r="K8" s="64"/>
      <c r="L8" s="64"/>
    </row>
    <row r="9" spans="1:12" x14ac:dyDescent="0.3">
      <c r="A9" s="79" t="s">
        <v>60</v>
      </c>
      <c r="B9" s="64"/>
      <c r="C9" s="64"/>
      <c r="D9" s="64"/>
      <c r="E9" s="64"/>
      <c r="F9" s="80"/>
      <c r="G9" s="80"/>
      <c r="H9" s="64"/>
      <c r="I9" s="64"/>
      <c r="J9" s="64"/>
      <c r="K9" s="64"/>
      <c r="L9" s="64"/>
    </row>
    <row r="10" spans="1:12" x14ac:dyDescent="0.3">
      <c r="A10" s="79" t="s">
        <v>58</v>
      </c>
      <c r="B10" s="64"/>
      <c r="C10" s="64"/>
      <c r="D10" s="64"/>
      <c r="E10" s="64"/>
      <c r="F10" s="64"/>
      <c r="G10" s="64"/>
      <c r="H10" s="80"/>
      <c r="I10" s="77"/>
      <c r="J10" s="77"/>
      <c r="K10" s="77"/>
      <c r="L10" s="64"/>
    </row>
    <row r="11" spans="1:12" x14ac:dyDescent="0.3">
      <c r="A11" s="79" t="s">
        <v>59</v>
      </c>
      <c r="B11" s="64"/>
      <c r="C11" s="64"/>
      <c r="D11" s="64"/>
      <c r="E11" s="64"/>
      <c r="F11" s="64"/>
      <c r="G11" s="64"/>
      <c r="H11" s="80"/>
      <c r="I11" s="77"/>
      <c r="J11" s="81" t="s">
        <v>70</v>
      </c>
      <c r="K11" s="80"/>
      <c r="L11" s="80"/>
    </row>
    <row r="12" spans="1:12" x14ac:dyDescent="0.3">
      <c r="A12" s="79" t="s">
        <v>8</v>
      </c>
      <c r="B12" s="80"/>
      <c r="C12" s="64"/>
      <c r="D12" s="64"/>
      <c r="E12" s="64"/>
      <c r="F12" s="64"/>
      <c r="G12" s="64"/>
      <c r="H12" s="64"/>
      <c r="I12" s="80"/>
      <c r="J12" s="80"/>
      <c r="K12" s="64"/>
      <c r="L12" s="64"/>
    </row>
    <row r="13" spans="1:12" x14ac:dyDescent="0.3">
      <c r="A13" s="79" t="s">
        <v>17</v>
      </c>
      <c r="B13" s="80"/>
      <c r="C13" s="64"/>
      <c r="D13" s="64"/>
      <c r="E13" s="64"/>
      <c r="F13" s="64"/>
      <c r="G13" s="64"/>
      <c r="H13" s="64"/>
      <c r="I13" s="80"/>
      <c r="J13" s="80"/>
      <c r="K13" s="80"/>
      <c r="L13" s="80"/>
    </row>
    <row r="14" spans="1:12" x14ac:dyDescent="0.3">
      <c r="A14" s="79" t="s">
        <v>61</v>
      </c>
      <c r="B14" s="77"/>
      <c r="C14" s="64"/>
      <c r="D14" s="64"/>
      <c r="E14" s="64"/>
      <c r="F14" s="64"/>
      <c r="G14" s="64"/>
      <c r="H14" s="64"/>
      <c r="I14" s="80"/>
      <c r="J14" s="81" t="s">
        <v>70</v>
      </c>
      <c r="K14" s="64"/>
      <c r="L14" s="80"/>
    </row>
    <row r="15" spans="1:12" x14ac:dyDescent="0.3">
      <c r="A15" s="79" t="s">
        <v>65</v>
      </c>
      <c r="B15" s="64"/>
      <c r="C15" s="64"/>
      <c r="D15" s="64"/>
      <c r="E15" s="64"/>
      <c r="F15" s="80"/>
      <c r="G15" s="80"/>
      <c r="H15" s="64"/>
      <c r="I15" s="64"/>
      <c r="J15" s="77"/>
      <c r="K15" s="64"/>
      <c r="L15" s="80"/>
    </row>
    <row r="16" spans="1:12" x14ac:dyDescent="0.3">
      <c r="A16" s="82" t="s">
        <v>62</v>
      </c>
      <c r="B16" s="64"/>
      <c r="C16" s="64"/>
      <c r="D16" s="64"/>
      <c r="E16" s="64"/>
      <c r="F16" s="64"/>
      <c r="G16" s="80"/>
      <c r="H16" s="64"/>
      <c r="I16" s="64"/>
      <c r="J16" s="81" t="s">
        <v>11</v>
      </c>
      <c r="K16" s="81" t="s">
        <v>11</v>
      </c>
      <c r="L16" s="64"/>
    </row>
    <row r="17" spans="1:12" s="83" customFormat="1" x14ac:dyDescent="0.3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</row>
    <row r="18" spans="1:12" s="83" customFormat="1" x14ac:dyDescent="0.3">
      <c r="A18" t="s">
        <v>73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</row>
    <row r="19" spans="1:12" ht="30" x14ac:dyDescent="0.3">
      <c r="A19" s="82"/>
      <c r="B19" s="78" t="s">
        <v>52</v>
      </c>
      <c r="C19" s="7" t="s">
        <v>53</v>
      </c>
      <c r="D19" s="7" t="s">
        <v>68</v>
      </c>
      <c r="E19" s="7" t="s">
        <v>69</v>
      </c>
      <c r="F19" s="78" t="s">
        <v>54</v>
      </c>
      <c r="G19" s="78" t="s">
        <v>55</v>
      </c>
      <c r="H19" s="78" t="s">
        <v>56</v>
      </c>
      <c r="I19" s="78" t="s">
        <v>76</v>
      </c>
      <c r="J19" s="78" t="s">
        <v>77</v>
      </c>
      <c r="K19" s="78" t="s">
        <v>66</v>
      </c>
      <c r="L19" s="78" t="s">
        <v>67</v>
      </c>
    </row>
    <row r="20" spans="1:12" x14ac:dyDescent="0.3">
      <c r="A20" s="82" t="s">
        <v>71</v>
      </c>
      <c r="B20" s="64"/>
      <c r="C20" s="80"/>
      <c r="D20" s="64"/>
      <c r="E20" s="64"/>
      <c r="F20" s="64"/>
      <c r="G20" s="64"/>
      <c r="H20" s="64"/>
      <c r="I20" s="64"/>
      <c r="J20" s="64"/>
      <c r="K20" s="64"/>
      <c r="L20" s="64"/>
    </row>
    <row r="21" spans="1:12" x14ac:dyDescent="0.3">
      <c r="A21" s="82" t="s">
        <v>72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</row>
    <row r="22" spans="1:12" x14ac:dyDescent="0.3">
      <c r="A22" s="82" t="s">
        <v>9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</row>
    <row r="23" spans="1:12" x14ac:dyDescent="0.3">
      <c r="A23" s="82" t="s">
        <v>16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</row>
  </sheetData>
  <conditionalFormatting sqref="B3:L3">
    <cfRule type="containsText" dxfId="5" priority="3" operator="containsText" text="COVER">
      <formula>NOT(ISERROR(SEARCH("COVER",B3)))</formula>
    </cfRule>
    <cfRule type="containsText" dxfId="4" priority="4" operator="containsText" text="blank">
      <formula>NOT(ISERROR(SEARCH("blank",B3)))</formula>
    </cfRule>
  </conditionalFormatting>
  <conditionalFormatting sqref="B19:L19">
    <cfRule type="containsText" dxfId="3" priority="1" operator="containsText" text="COVER">
      <formula>NOT(ISERROR(SEARCH("COVER",B19)))</formula>
    </cfRule>
    <cfRule type="containsText" dxfId="2" priority="2" operator="containsText" text="blank">
      <formula>NOT(ISERROR(SEARCH("blank",B19)))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"/>
  <sheetViews>
    <sheetView workbookViewId="0">
      <selection activeCell="N6" sqref="N6"/>
    </sheetView>
  </sheetViews>
  <sheetFormatPr defaultRowHeight="16.5" x14ac:dyDescent="0.3"/>
  <cols>
    <col min="1" max="1" width="5.75" bestFit="1" customWidth="1"/>
    <col min="2" max="4" width="6.5" bestFit="1" customWidth="1"/>
    <col min="5" max="5" width="5.625" bestFit="1" customWidth="1"/>
    <col min="6" max="8" width="6.625" bestFit="1" customWidth="1"/>
    <col min="9" max="9" width="6.125" bestFit="1" customWidth="1"/>
    <col min="10" max="13" width="7.125" bestFit="1" customWidth="1"/>
    <col min="14" max="14" width="5.625" bestFit="1" customWidth="1"/>
    <col min="15" max="17" width="6.625" bestFit="1" customWidth="1"/>
    <col min="18" max="18" width="6.5" bestFit="1" customWidth="1"/>
    <col min="19" max="21" width="7.5" bestFit="1" customWidth="1"/>
  </cols>
  <sheetData>
    <row r="3" spans="1:21" x14ac:dyDescent="0.3">
      <c r="A3" s="77"/>
      <c r="B3" s="93">
        <v>42748</v>
      </c>
      <c r="C3" s="94">
        <f>B3+7</f>
        <v>42755</v>
      </c>
      <c r="D3" s="93">
        <f>C3+7</f>
        <v>42762</v>
      </c>
      <c r="E3" s="93">
        <f t="shared" ref="E3:U3" si="0">D3+7</f>
        <v>42769</v>
      </c>
      <c r="F3" s="93">
        <f t="shared" si="0"/>
        <v>42776</v>
      </c>
      <c r="G3" s="93">
        <f t="shared" si="0"/>
        <v>42783</v>
      </c>
      <c r="H3" s="93">
        <f t="shared" si="0"/>
        <v>42790</v>
      </c>
      <c r="I3" s="93">
        <f t="shared" si="0"/>
        <v>42797</v>
      </c>
      <c r="J3" s="93">
        <f t="shared" si="0"/>
        <v>42804</v>
      </c>
      <c r="K3" s="93">
        <f t="shared" si="0"/>
        <v>42811</v>
      </c>
      <c r="L3" s="93">
        <f t="shared" si="0"/>
        <v>42818</v>
      </c>
      <c r="M3" s="93">
        <f t="shared" si="0"/>
        <v>42825</v>
      </c>
      <c r="N3" s="93">
        <f t="shared" si="0"/>
        <v>42832</v>
      </c>
      <c r="O3" s="93">
        <f t="shared" si="0"/>
        <v>42839</v>
      </c>
      <c r="P3" s="93">
        <f t="shared" si="0"/>
        <v>42846</v>
      </c>
      <c r="Q3" s="93">
        <f t="shared" si="0"/>
        <v>42853</v>
      </c>
      <c r="R3" s="93">
        <f t="shared" si="0"/>
        <v>42860</v>
      </c>
      <c r="S3" s="93">
        <f t="shared" si="0"/>
        <v>42867</v>
      </c>
      <c r="T3" s="93">
        <f t="shared" si="0"/>
        <v>42874</v>
      </c>
      <c r="U3" s="93">
        <f t="shared" si="0"/>
        <v>42881</v>
      </c>
    </row>
    <row r="4" spans="1:21" x14ac:dyDescent="0.3">
      <c r="A4" s="79" t="s">
        <v>17</v>
      </c>
      <c r="B4" s="77" t="s">
        <v>83</v>
      </c>
      <c r="C4" s="77" t="s">
        <v>83</v>
      </c>
      <c r="D4" s="77"/>
      <c r="E4" s="95"/>
      <c r="F4" s="95"/>
      <c r="G4" s="77"/>
      <c r="H4" s="77"/>
      <c r="I4" s="77"/>
      <c r="J4" s="77"/>
      <c r="K4" s="77"/>
      <c r="L4" s="95"/>
      <c r="M4" s="77"/>
      <c r="N4" s="77"/>
      <c r="O4" s="77"/>
      <c r="P4" s="77"/>
      <c r="Q4" s="77"/>
      <c r="R4" s="77"/>
      <c r="S4" s="77"/>
      <c r="T4" s="77"/>
      <c r="U4" s="77"/>
    </row>
    <row r="5" spans="1:21" x14ac:dyDescent="0.3">
      <c r="A5" s="79" t="s">
        <v>8</v>
      </c>
      <c r="B5" s="77"/>
      <c r="C5" s="77"/>
      <c r="D5" s="77"/>
      <c r="E5" s="77"/>
      <c r="F5" s="77"/>
      <c r="G5" s="77"/>
      <c r="H5" s="77"/>
      <c r="I5" s="77" t="s">
        <v>83</v>
      </c>
      <c r="J5" s="77" t="s">
        <v>83</v>
      </c>
      <c r="K5" s="95"/>
      <c r="L5" s="77"/>
      <c r="M5" s="77"/>
      <c r="N5" s="77"/>
      <c r="O5" s="77"/>
      <c r="P5" s="77"/>
      <c r="Q5" s="77"/>
      <c r="R5" s="77"/>
      <c r="S5" s="77"/>
      <c r="T5" s="77"/>
      <c r="U5" s="77"/>
    </row>
    <row r="6" spans="1:21" x14ac:dyDescent="0.3">
      <c r="A6" s="79" t="s">
        <v>61</v>
      </c>
      <c r="B6" s="95"/>
      <c r="C6" s="95"/>
      <c r="D6" s="95"/>
      <c r="E6" s="77"/>
      <c r="F6" s="77"/>
      <c r="G6" s="95"/>
      <c r="H6" s="95"/>
      <c r="I6" s="95"/>
      <c r="J6" s="95"/>
      <c r="K6" s="77"/>
      <c r="L6" s="77"/>
      <c r="M6" s="95"/>
      <c r="N6" s="77"/>
      <c r="O6" s="77"/>
      <c r="P6" s="77"/>
      <c r="Q6" s="77"/>
      <c r="R6" s="77"/>
      <c r="S6" s="77"/>
      <c r="T6" s="77"/>
      <c r="U6" s="77"/>
    </row>
    <row r="7" spans="1:21" x14ac:dyDescent="0.3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</sheetData>
  <conditionalFormatting sqref="B3:U3">
    <cfRule type="containsText" dxfId="1" priority="3" operator="containsText" text="COVER">
      <formula>NOT(ISERROR(SEARCH("COVER",B3)))</formula>
    </cfRule>
    <cfRule type="containsText" dxfId="0" priority="4" operator="containsText" text="blank">
      <formula>NOT(ISERROR(SEARCH("blank",B3)))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Daily Roster</vt:lpstr>
      <vt:lpstr>2017_may</vt:lpstr>
      <vt:lpstr>2017_04 Leave Roster</vt:lpstr>
      <vt:lpstr>2017_template Calendar</vt:lpstr>
      <vt:lpstr>2017_template Leave Roster</vt:lpstr>
      <vt:lpstr>Clinical Orientation</vt:lpstr>
      <vt:lpstr>HIV clinic roster</vt:lpstr>
      <vt:lpstr>'2017_04 Leave Roster'!Calendar1Month</vt:lpstr>
      <vt:lpstr>'2017_may'!Calendar1Month</vt:lpstr>
      <vt:lpstr>'2017_template Leave Roster'!Calendar1Month</vt:lpstr>
      <vt:lpstr>Calendar1Month</vt:lpstr>
      <vt:lpstr>'2017_04 Leave Roster'!Calendar1Year</vt:lpstr>
      <vt:lpstr>'2017_may'!Calendar1Year</vt:lpstr>
      <vt:lpstr>'2017_template Leave Roster'!Calendar1Year</vt:lpstr>
      <vt:lpstr>Calendar1Year</vt:lpstr>
      <vt:lpstr>DailyRoster</vt:lpstr>
      <vt:lpstr>'2017_04 Leave Roster'!Print_Area</vt:lpstr>
      <vt:lpstr>'2017_may'!Print_Area</vt:lpstr>
      <vt:lpstr>'2017_template Calendar'!Print_Area</vt:lpstr>
      <vt:lpstr>'2017_template Leave Roster'!Print_Area</vt:lpstr>
      <vt:lpstr>SpecialMedicine2017</vt:lpstr>
      <vt:lpstr>'2017_04 Leave Roster'!WeekStart</vt:lpstr>
      <vt:lpstr>'2017_may'!WeekStart</vt:lpstr>
      <vt:lpstr>'2017_template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2017-03-15T06:16:59Z</cp:lastPrinted>
  <dcterms:created xsi:type="dcterms:W3CDTF">2016-07-26T15:53:57Z</dcterms:created>
  <dcterms:modified xsi:type="dcterms:W3CDTF">2019-02-28T02:32:30Z</dcterms:modified>
</cp:coreProperties>
</file>