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ed/GAL XRF Files/XRF DATA /Perform'X_0353/Final Data Sent/0124_Run_Final_Data/"/>
    </mc:Choice>
  </mc:AlternateContent>
  <xr:revisionPtr revIDLastSave="0" documentId="8_{C85EC437-2312-404A-A299-0D4B45C01052}" xr6:coauthVersionLast="47" xr6:coauthVersionMax="47" xr10:uidLastSave="{00000000-0000-0000-0000-000000000000}"/>
  <bookViews>
    <workbookView xWindow="5980" yWindow="2800" windowWidth="27240" windowHeight="16440" xr2:uid="{F8E0E893-F9ED-5B4C-A152-B050F2351A74}"/>
  </bookViews>
  <sheets>
    <sheet name="GAL-NS-496_XRF" sheetId="1" r:id="rId1"/>
  </sheets>
  <definedNames>
    <definedName name="_xlnm.Print_Area" localSheetId="0">'GAL-NS-496_XRF'!$A$1:$S$60</definedName>
    <definedName name="_xlnm.Print_Titles" localSheetId="0">'GAL-NS-496_XRF'!$A:$A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M79" i="1"/>
  <c r="L79" i="1"/>
  <c r="K79" i="1"/>
  <c r="J79" i="1"/>
  <c r="I79" i="1"/>
  <c r="G79" i="1"/>
  <c r="F79" i="1"/>
  <c r="E79" i="1"/>
  <c r="D79" i="1"/>
  <c r="C79" i="1"/>
  <c r="B79" i="1"/>
  <c r="N78" i="1"/>
  <c r="M78" i="1"/>
  <c r="L78" i="1"/>
  <c r="K78" i="1"/>
  <c r="J78" i="1"/>
  <c r="I78" i="1"/>
  <c r="G78" i="1"/>
  <c r="F78" i="1"/>
  <c r="E78" i="1"/>
  <c r="D78" i="1"/>
  <c r="C78" i="1"/>
  <c r="B78" i="1"/>
  <c r="N77" i="1"/>
  <c r="M77" i="1"/>
  <c r="L77" i="1"/>
  <c r="K77" i="1"/>
  <c r="J77" i="1"/>
  <c r="I77" i="1"/>
  <c r="G77" i="1"/>
  <c r="F77" i="1"/>
  <c r="E77" i="1"/>
  <c r="D77" i="1"/>
  <c r="C77" i="1"/>
  <c r="B77" i="1"/>
  <c r="N76" i="1"/>
  <c r="M76" i="1"/>
  <c r="L76" i="1"/>
  <c r="K76" i="1"/>
  <c r="J76" i="1"/>
  <c r="I76" i="1"/>
  <c r="G76" i="1"/>
  <c r="F76" i="1"/>
  <c r="E76" i="1"/>
  <c r="D76" i="1"/>
  <c r="C76" i="1"/>
  <c r="B76" i="1"/>
  <c r="N75" i="1"/>
  <c r="M75" i="1"/>
  <c r="L75" i="1"/>
  <c r="K75" i="1"/>
  <c r="J75" i="1"/>
  <c r="I75" i="1"/>
  <c r="G75" i="1"/>
  <c r="F75" i="1"/>
  <c r="E75" i="1"/>
  <c r="D75" i="1"/>
  <c r="C75" i="1"/>
  <c r="B75" i="1"/>
  <c r="N74" i="1"/>
  <c r="M74" i="1"/>
  <c r="L74" i="1"/>
  <c r="K74" i="1"/>
  <c r="J74" i="1"/>
  <c r="I74" i="1"/>
  <c r="G74" i="1"/>
  <c r="F74" i="1"/>
  <c r="E74" i="1"/>
  <c r="D74" i="1"/>
  <c r="C74" i="1"/>
  <c r="B74" i="1"/>
  <c r="N73" i="1"/>
  <c r="M73" i="1"/>
  <c r="L73" i="1"/>
  <c r="K73" i="1"/>
  <c r="J73" i="1"/>
  <c r="I73" i="1"/>
  <c r="G73" i="1"/>
  <c r="F73" i="1"/>
  <c r="E73" i="1"/>
  <c r="D73" i="1"/>
  <c r="C73" i="1"/>
  <c r="B73" i="1"/>
  <c r="N72" i="1"/>
  <c r="M72" i="1"/>
  <c r="L72" i="1"/>
  <c r="K72" i="1"/>
  <c r="J72" i="1"/>
  <c r="I72" i="1"/>
  <c r="G72" i="1"/>
  <c r="F72" i="1"/>
  <c r="E72" i="1"/>
  <c r="D72" i="1"/>
  <c r="C72" i="1"/>
  <c r="B72" i="1"/>
  <c r="N71" i="1"/>
  <c r="M71" i="1"/>
  <c r="L71" i="1"/>
  <c r="K71" i="1"/>
  <c r="J71" i="1"/>
  <c r="I71" i="1"/>
  <c r="G71" i="1"/>
  <c r="F71" i="1"/>
  <c r="E71" i="1"/>
  <c r="D71" i="1"/>
  <c r="C71" i="1"/>
  <c r="B71" i="1"/>
  <c r="N70" i="1"/>
  <c r="M70" i="1"/>
  <c r="L70" i="1"/>
  <c r="K70" i="1"/>
  <c r="J70" i="1"/>
  <c r="I70" i="1"/>
  <c r="G70" i="1"/>
  <c r="F70" i="1"/>
  <c r="E70" i="1"/>
  <c r="D70" i="1"/>
  <c r="C70" i="1"/>
  <c r="B70" i="1"/>
  <c r="N69" i="1"/>
  <c r="M69" i="1"/>
  <c r="L69" i="1"/>
  <c r="K69" i="1"/>
  <c r="J69" i="1"/>
  <c r="I69" i="1"/>
  <c r="G69" i="1"/>
  <c r="F69" i="1"/>
  <c r="E69" i="1"/>
  <c r="D69" i="1"/>
  <c r="C69" i="1"/>
  <c r="B69" i="1"/>
  <c r="N68" i="1"/>
  <c r="M68" i="1"/>
  <c r="L68" i="1"/>
  <c r="K68" i="1"/>
  <c r="J68" i="1"/>
  <c r="I68" i="1"/>
  <c r="G68" i="1"/>
  <c r="F68" i="1"/>
  <c r="E68" i="1"/>
  <c r="D68" i="1"/>
  <c r="C68" i="1"/>
  <c r="B68" i="1"/>
  <c r="N67" i="1"/>
  <c r="M67" i="1"/>
  <c r="L67" i="1"/>
  <c r="K67" i="1"/>
  <c r="J67" i="1"/>
  <c r="I67" i="1"/>
  <c r="G67" i="1"/>
  <c r="F67" i="1"/>
  <c r="E67" i="1"/>
  <c r="D67" i="1"/>
  <c r="C67" i="1"/>
  <c r="B67" i="1"/>
  <c r="N66" i="1"/>
  <c r="M66" i="1"/>
  <c r="L66" i="1"/>
  <c r="K66" i="1"/>
  <c r="J66" i="1"/>
  <c r="I66" i="1"/>
  <c r="G66" i="1"/>
  <c r="F66" i="1"/>
  <c r="E66" i="1"/>
  <c r="D66" i="1"/>
  <c r="C66" i="1"/>
  <c r="B66" i="1"/>
  <c r="N65" i="1"/>
  <c r="M65" i="1"/>
  <c r="L65" i="1"/>
  <c r="K65" i="1"/>
  <c r="J65" i="1"/>
  <c r="I65" i="1"/>
  <c r="G65" i="1"/>
  <c r="F65" i="1"/>
  <c r="E65" i="1"/>
  <c r="D65" i="1"/>
  <c r="C65" i="1"/>
  <c r="B65" i="1"/>
  <c r="N64" i="1"/>
  <c r="N80" i="1" s="1"/>
  <c r="N81" i="1" s="1"/>
  <c r="M64" i="1"/>
  <c r="M80" i="1" s="1"/>
  <c r="M81" i="1" s="1"/>
  <c r="L64" i="1"/>
  <c r="L80" i="1" s="1"/>
  <c r="L81" i="1" s="1"/>
  <c r="K64" i="1"/>
  <c r="K80" i="1" s="1"/>
  <c r="K81" i="1" s="1"/>
  <c r="J64" i="1"/>
  <c r="I64" i="1"/>
  <c r="G64" i="1"/>
  <c r="F64" i="1"/>
  <c r="E64" i="1"/>
  <c r="D64" i="1"/>
  <c r="C64" i="1"/>
  <c r="B64" i="1"/>
  <c r="N63" i="1"/>
  <c r="M63" i="1"/>
  <c r="L63" i="1"/>
  <c r="K63" i="1"/>
  <c r="J63" i="1"/>
  <c r="I63" i="1"/>
  <c r="G63" i="1"/>
  <c r="F63" i="1"/>
  <c r="E63" i="1"/>
  <c r="D63" i="1"/>
  <c r="C63" i="1"/>
  <c r="B63" i="1"/>
  <c r="N62" i="1"/>
  <c r="M62" i="1"/>
  <c r="L62" i="1"/>
  <c r="K62" i="1"/>
  <c r="J62" i="1"/>
  <c r="I62" i="1"/>
  <c r="G62" i="1"/>
  <c r="F62" i="1"/>
  <c r="E62" i="1"/>
  <c r="D62" i="1"/>
  <c r="C62" i="1"/>
  <c r="B62" i="1"/>
  <c r="N61" i="1"/>
  <c r="M61" i="1"/>
  <c r="L61" i="1"/>
  <c r="K61" i="1"/>
  <c r="J61" i="1"/>
  <c r="J80" i="1" s="1"/>
  <c r="J81" i="1" s="1"/>
  <c r="I61" i="1"/>
  <c r="I80" i="1" s="1"/>
  <c r="I81" i="1" s="1"/>
  <c r="G61" i="1"/>
  <c r="G80" i="1" s="1"/>
  <c r="G81" i="1" s="1"/>
  <c r="F61" i="1"/>
  <c r="F80" i="1" s="1"/>
  <c r="F81" i="1" s="1"/>
  <c r="E61" i="1"/>
  <c r="E80" i="1" s="1"/>
  <c r="E81" i="1" s="1"/>
  <c r="E56" i="1" s="1"/>
  <c r="E57" i="1" s="1"/>
  <c r="E58" i="1" s="1"/>
  <c r="D61" i="1"/>
  <c r="D80" i="1" s="1"/>
  <c r="D81" i="1" s="1"/>
  <c r="D56" i="1" s="1"/>
  <c r="D57" i="1" s="1"/>
  <c r="D58" i="1" s="1"/>
  <c r="C61" i="1"/>
  <c r="C80" i="1" s="1"/>
  <c r="C81" i="1" s="1"/>
  <c r="C56" i="1" s="1"/>
  <c r="C57" i="1" s="1"/>
  <c r="C58" i="1" s="1"/>
  <c r="B61" i="1"/>
  <c r="B80" i="1" s="1"/>
  <c r="B81" i="1" s="1"/>
  <c r="B56" i="1" s="1"/>
  <c r="B57" i="1" s="1"/>
  <c r="B58" i="1" s="1"/>
  <c r="E55" i="1"/>
  <c r="D55" i="1"/>
  <c r="C55" i="1"/>
  <c r="B55" i="1"/>
  <c r="N54" i="1"/>
  <c r="M54" i="1"/>
  <c r="L54" i="1"/>
  <c r="K54" i="1"/>
  <c r="E54" i="1"/>
  <c r="D54" i="1"/>
  <c r="C54" i="1"/>
  <c r="B54" i="1"/>
  <c r="N53" i="1"/>
  <c r="M53" i="1"/>
  <c r="L53" i="1"/>
  <c r="K53" i="1"/>
  <c r="J53" i="1"/>
  <c r="J54" i="1" s="1"/>
  <c r="I53" i="1"/>
  <c r="I54" i="1" s="1"/>
  <c r="G53" i="1"/>
  <c r="G54" i="1" s="1"/>
  <c r="F53" i="1"/>
  <c r="F54" i="1" s="1"/>
  <c r="E53" i="1"/>
  <c r="D53" i="1"/>
  <c r="C53" i="1"/>
  <c r="B53" i="1"/>
  <c r="E31" i="1"/>
  <c r="D31" i="1"/>
  <c r="C31" i="1"/>
  <c r="B31" i="1"/>
  <c r="E30" i="1"/>
  <c r="D30" i="1"/>
  <c r="C30" i="1"/>
  <c r="B30" i="1"/>
  <c r="N29" i="1"/>
  <c r="M29" i="1"/>
  <c r="L29" i="1"/>
  <c r="K29" i="1"/>
  <c r="E29" i="1"/>
  <c r="D29" i="1"/>
  <c r="C29" i="1"/>
  <c r="G28" i="1"/>
  <c r="E27" i="1"/>
  <c r="D27" i="1"/>
  <c r="C27" i="1"/>
  <c r="B27" i="1"/>
  <c r="E26" i="1"/>
  <c r="D26" i="1"/>
  <c r="C26" i="1"/>
  <c r="B26" i="1"/>
  <c r="N25" i="1"/>
  <c r="M25" i="1"/>
  <c r="L25" i="1"/>
  <c r="K25" i="1"/>
  <c r="E25" i="1"/>
  <c r="D25" i="1"/>
  <c r="C25" i="1"/>
  <c r="B25" i="1"/>
  <c r="E23" i="1"/>
  <c r="D23" i="1"/>
  <c r="C23" i="1"/>
  <c r="B23" i="1"/>
  <c r="E22" i="1"/>
  <c r="D22" i="1"/>
  <c r="C22" i="1"/>
  <c r="B22" i="1"/>
  <c r="N21" i="1"/>
  <c r="M21" i="1"/>
  <c r="L21" i="1"/>
  <c r="K21" i="1"/>
  <c r="E21" i="1"/>
  <c r="D21" i="1"/>
  <c r="C21" i="1"/>
  <c r="B21" i="1"/>
  <c r="N17" i="1"/>
  <c r="N55" i="1" s="1"/>
  <c r="M17" i="1"/>
  <c r="M55" i="1" s="1"/>
  <c r="L17" i="1"/>
  <c r="L23" i="1" s="1"/>
  <c r="K17" i="1"/>
  <c r="K22" i="1" s="1"/>
  <c r="J17" i="1"/>
  <c r="J29" i="1" s="1"/>
  <c r="I17" i="1"/>
  <c r="I29" i="1" s="1"/>
  <c r="G17" i="1"/>
  <c r="G29" i="1" s="1"/>
  <c r="F17" i="1"/>
  <c r="F24" i="1" s="1"/>
  <c r="E17" i="1"/>
  <c r="E28" i="1" s="1"/>
  <c r="D17" i="1"/>
  <c r="D28" i="1" s="1"/>
  <c r="C17" i="1"/>
  <c r="C24" i="1" s="1"/>
  <c r="B17" i="1"/>
  <c r="B24" i="1" s="1"/>
  <c r="J28" i="1" l="1"/>
  <c r="F31" i="1"/>
  <c r="I23" i="1"/>
  <c r="M24" i="1"/>
  <c r="I27" i="1"/>
  <c r="M28" i="1"/>
  <c r="I31" i="1"/>
  <c r="I56" i="1"/>
  <c r="I57" i="1" s="1"/>
  <c r="I58" i="1" s="1"/>
  <c r="I28" i="1"/>
  <c r="G23" i="1"/>
  <c r="J23" i="1"/>
  <c r="N24" i="1"/>
  <c r="J27" i="1"/>
  <c r="N28" i="1"/>
  <c r="J31" i="1"/>
  <c r="J56" i="1"/>
  <c r="J57" i="1" s="1"/>
  <c r="J58" i="1" s="1"/>
  <c r="K28" i="1"/>
  <c r="F22" i="1"/>
  <c r="K23" i="1"/>
  <c r="F26" i="1"/>
  <c r="K27" i="1"/>
  <c r="B29" i="1"/>
  <c r="F30" i="1"/>
  <c r="K31" i="1"/>
  <c r="F55" i="1"/>
  <c r="K56" i="1"/>
  <c r="K57" i="1" s="1"/>
  <c r="K58" i="1" s="1"/>
  <c r="J24" i="1"/>
  <c r="G26" i="1"/>
  <c r="L27" i="1"/>
  <c r="G30" i="1"/>
  <c r="L31" i="1"/>
  <c r="G55" i="1"/>
  <c r="L56" i="1"/>
  <c r="L57" i="1" s="1"/>
  <c r="L58" i="1" s="1"/>
  <c r="G24" i="1"/>
  <c r="I22" i="1"/>
  <c r="M23" i="1"/>
  <c r="I26" i="1"/>
  <c r="M27" i="1"/>
  <c r="I30" i="1"/>
  <c r="M31" i="1"/>
  <c r="I55" i="1"/>
  <c r="M56" i="1"/>
  <c r="M57" i="1" s="1"/>
  <c r="M58" i="1" s="1"/>
  <c r="F27" i="1"/>
  <c r="G31" i="1"/>
  <c r="J22" i="1"/>
  <c r="N23" i="1"/>
  <c r="J26" i="1"/>
  <c r="N27" i="1"/>
  <c r="J30" i="1"/>
  <c r="N31" i="1"/>
  <c r="J55" i="1"/>
  <c r="N56" i="1"/>
  <c r="N57" i="1" s="1"/>
  <c r="N58" i="1" s="1"/>
  <c r="F23" i="1"/>
  <c r="G22" i="1"/>
  <c r="F21" i="1"/>
  <c r="F25" i="1"/>
  <c r="K26" i="1"/>
  <c r="B28" i="1"/>
  <c r="F29" i="1"/>
  <c r="K30" i="1"/>
  <c r="K55" i="1"/>
  <c r="F28" i="1"/>
  <c r="I24" i="1"/>
  <c r="K24" i="1"/>
  <c r="F56" i="1"/>
  <c r="F57" i="1" s="1"/>
  <c r="F58" i="1" s="1"/>
  <c r="G27" i="1"/>
  <c r="G21" i="1"/>
  <c r="G25" i="1"/>
  <c r="C28" i="1"/>
  <c r="L30" i="1"/>
  <c r="L55" i="1"/>
  <c r="L24" i="1"/>
  <c r="L28" i="1"/>
  <c r="G56" i="1"/>
  <c r="G57" i="1" s="1"/>
  <c r="G58" i="1" s="1"/>
  <c r="L22" i="1"/>
  <c r="L26" i="1"/>
  <c r="I21" i="1"/>
  <c r="M22" i="1"/>
  <c r="D24" i="1"/>
  <c r="I25" i="1"/>
  <c r="M26" i="1"/>
  <c r="M30" i="1"/>
  <c r="J21" i="1"/>
  <c r="N22" i="1"/>
  <c r="E24" i="1"/>
  <c r="J25" i="1"/>
  <c r="N26" i="1"/>
  <c r="N30" i="1"/>
</calcChain>
</file>

<file path=xl/sharedStrings.xml><?xml version="1.0" encoding="utf-8"?>
<sst xmlns="http://schemas.openxmlformats.org/spreadsheetml/2006/main" count="681" uniqueCount="85">
  <si>
    <t>JK3</t>
  </si>
  <si>
    <t>JK19</t>
  </si>
  <si>
    <t>JK21</t>
  </si>
  <si>
    <t>JK23</t>
  </si>
  <si>
    <t>JK25</t>
  </si>
  <si>
    <t>JK26</t>
  </si>
  <si>
    <t>USGS</t>
  </si>
  <si>
    <t>AGV-2</t>
  </si>
  <si>
    <t>BCR-2</t>
  </si>
  <si>
    <t>GSP-2</t>
  </si>
  <si>
    <t/>
  </si>
  <si>
    <t>GAL-NS-496-1</t>
  </si>
  <si>
    <t>GAL-NS-496-2</t>
  </si>
  <si>
    <t>GAL-NS-496-3</t>
  </si>
  <si>
    <t>GAL-NS-496-4</t>
  </si>
  <si>
    <t>GAL-NS-496-5</t>
  </si>
  <si>
    <t>GAL-NS-496-6</t>
  </si>
  <si>
    <t>USGS CRM-1</t>
  </si>
  <si>
    <t>USGS CRM-2</t>
  </si>
  <si>
    <t>USGS CRM-3</t>
  </si>
  <si>
    <t xml:space="preserve"> Date    </t>
  </si>
  <si>
    <t>PV</t>
  </si>
  <si>
    <t>GeoRem</t>
  </si>
  <si>
    <t>Unnormalized Major Elements (Weight %):</t>
  </si>
  <si>
    <t xml:space="preserve"> SiO2  </t>
  </si>
  <si>
    <t xml:space="preserve"> TiO2  </t>
  </si>
  <si>
    <t xml:space="preserve"> Al2O3 </t>
  </si>
  <si>
    <t xml:space="preserve"> FeO*</t>
  </si>
  <si>
    <t xml:space="preserve"> MnO   </t>
  </si>
  <si>
    <t xml:space="preserve"> MgO   </t>
  </si>
  <si>
    <t xml:space="preserve"> CaO   </t>
  </si>
  <si>
    <t xml:space="preserve"> Na2O  </t>
  </si>
  <si>
    <t xml:space="preserve"> K2O   </t>
  </si>
  <si>
    <t xml:space="preserve"> P2O5  </t>
  </si>
  <si>
    <t xml:space="preserve"> Sum</t>
  </si>
  <si>
    <t>LOI %</t>
  </si>
  <si>
    <t>Normalized Major Elements (Weight %):</t>
  </si>
  <si>
    <t xml:space="preserve"> Total</t>
  </si>
  <si>
    <t>Unnormalized Trace Elements (ppm):</t>
  </si>
  <si>
    <t xml:space="preserve"> Ni</t>
  </si>
  <si>
    <t xml:space="preserve"> Cr</t>
  </si>
  <si>
    <t xml:space="preserve"> Sc</t>
  </si>
  <si>
    <t xml:space="preserve"> V</t>
  </si>
  <si>
    <t xml:space="preserve"> Ba</t>
  </si>
  <si>
    <t xml:space="preserve"> Rb</t>
  </si>
  <si>
    <t xml:space="preserve"> Sr</t>
  </si>
  <si>
    <t xml:space="preserve"> Zr</t>
  </si>
  <si>
    <t xml:space="preserve"> Y</t>
  </si>
  <si>
    <t xml:space="preserve"> Nb</t>
  </si>
  <si>
    <t xml:space="preserve"> Ga</t>
  </si>
  <si>
    <t xml:space="preserve"> Cu</t>
  </si>
  <si>
    <t xml:space="preserve"> Zn</t>
  </si>
  <si>
    <t xml:space="preserve"> Pb</t>
  </si>
  <si>
    <t xml:space="preserve"> La</t>
  </si>
  <si>
    <t xml:space="preserve"> Ce</t>
  </si>
  <si>
    <t xml:space="preserve"> Th</t>
  </si>
  <si>
    <t xml:space="preserve"> Nd</t>
  </si>
  <si>
    <t xml:space="preserve"> U</t>
  </si>
  <si>
    <t>sum tr.</t>
  </si>
  <si>
    <t>in %</t>
  </si>
  <si>
    <t>sum m+tr</t>
  </si>
  <si>
    <t>M+Toxides</t>
  </si>
  <si>
    <t>w/LOI</t>
  </si>
  <si>
    <t>if Fe3+</t>
  </si>
  <si>
    <t>Major elements are normalized on a volatile-free basis, with total Fe expressed as FeO.</t>
  </si>
  <si>
    <t>® denotes a duplicate bead made from the same rock powder.</t>
  </si>
  <si>
    <t xml:space="preserve"> NiO</t>
  </si>
  <si>
    <t xml:space="preserve"> Cr2O3</t>
  </si>
  <si>
    <t xml:space="preserve"> Sc2O3</t>
  </si>
  <si>
    <t xml:space="preserve"> V2O3</t>
  </si>
  <si>
    <t xml:space="preserve"> BaO</t>
  </si>
  <si>
    <t xml:space="preserve"> Rb2O</t>
  </si>
  <si>
    <t xml:space="preserve"> SrO</t>
  </si>
  <si>
    <t xml:space="preserve"> ZrO2</t>
  </si>
  <si>
    <t xml:space="preserve"> Y2O3</t>
  </si>
  <si>
    <t xml:space="preserve"> Nb2O5</t>
  </si>
  <si>
    <t xml:space="preserve"> Ga2O3</t>
  </si>
  <si>
    <t xml:space="preserve"> CuO</t>
  </si>
  <si>
    <t xml:space="preserve"> ZnO</t>
  </si>
  <si>
    <t xml:space="preserve"> PbO</t>
  </si>
  <si>
    <t xml:space="preserve"> La2O3</t>
  </si>
  <si>
    <t xml:space="preserve"> CeO2</t>
  </si>
  <si>
    <t xml:space="preserve"> ThO2</t>
  </si>
  <si>
    <t>Nd2O3</t>
  </si>
  <si>
    <t>U2O3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</si>
</sst>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\ "/>
    <numFmt numFmtId="165" formatCode="0.000"/>
    <numFmt numFmtId="166" formatCode="0\ \ "/>
    <numFmt numFmtId="167" formatCode="0.0"/>
    <numFmt numFmtId="168" formatCode="0.00\ \ "/>
    <numFmt numFmtId="169" formatCode="0.000\ \ "/>
  </numFmts>
  <fonts count="8">
    <font>
      <sz val="10"/>
      <name val="Arial"/>
      <family val="2"/>
    </font>
    <font>
      <b/>
      <sz val="7"/>
      <name val="Helvetica"/>
      <family val="2"/>
    </font>
    <font>
      <b/>
      <sz val="6"/>
      <name val="Helvetica"/>
      <family val="2"/>
    </font>
    <font>
      <b/>
      <sz val="9"/>
      <name val="Helvetica"/>
      <family val="2"/>
    </font>
    <font>
      <sz val="9"/>
      <name val="Helvetica"/>
      <family val="2"/>
    </font>
    <font>
      <sz val="10"/>
      <name val="Courier"/>
      <family val="1"/>
    </font>
    <font>
      <b/>
      <sz val="10"/>
      <name val="Courier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5" fontId="4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5" fontId="3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5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167" fontId="3" fillId="0" borderId="0" xfId="0" applyNumberFormat="1" applyFont="1" applyAlignment="1">
      <alignment vertical="center"/>
    </xf>
    <xf numFmtId="167" fontId="5" fillId="0" borderId="0" xfId="0" applyNumberFormat="1" applyFont="1" applyAlignment="1">
      <alignment horizontal="right" vertical="center"/>
    </xf>
    <xf numFmtId="167" fontId="6" fillId="0" borderId="0" xfId="0" applyNumberFormat="1" applyFont="1" applyAlignment="1">
      <alignment horizontal="right" vertical="center"/>
    </xf>
    <xf numFmtId="167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vertical="center"/>
    </xf>
    <xf numFmtId="167" fontId="6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169" fontId="5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6BFD-7E1B-FB49-AFBA-D0B1EB8E178F}">
  <sheetPr codeName="Sheet12"/>
  <dimension ref="A1:KU16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" defaultRowHeight="10" customHeight="1"/>
  <cols>
    <col min="1" max="1" width="8" style="6"/>
    <col min="2" max="8" width="8.33203125" style="22" bestFit="1" customWidth="1"/>
    <col min="9" max="9" width="8.33203125" style="41" bestFit="1" customWidth="1"/>
    <col min="10" max="10" width="8.33203125" style="22" bestFit="1" customWidth="1"/>
    <col min="11" max="11" width="8.33203125" style="41" bestFit="1" customWidth="1"/>
    <col min="12" max="12" width="8.33203125" style="22" bestFit="1" customWidth="1"/>
    <col min="13" max="13" width="8.33203125" style="41" bestFit="1" customWidth="1"/>
    <col min="14" max="201" width="8.33203125" style="22" bestFit="1" customWidth="1"/>
    <col min="202" max="298" width="8" style="22"/>
    <col min="299" max="299" width="8" style="22" customWidth="1"/>
    <col min="300" max="16384" width="8" style="22"/>
  </cols>
  <sheetData>
    <row r="1" spans="1:307" s="1" customFormat="1" ht="1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K1" s="1" t="s">
        <v>6</v>
      </c>
      <c r="L1" s="1" t="s">
        <v>8</v>
      </c>
      <c r="M1" s="1" t="s">
        <v>6</v>
      </c>
      <c r="N1" s="1" t="s">
        <v>9</v>
      </c>
      <c r="O1" s="1" t="s">
        <v>10</v>
      </c>
      <c r="P1" s="1" t="s">
        <v>10</v>
      </c>
      <c r="Q1" s="1" t="s">
        <v>10</v>
      </c>
      <c r="R1" s="1" t="s">
        <v>10</v>
      </c>
      <c r="S1" s="1" t="s">
        <v>10</v>
      </c>
      <c r="T1" s="1" t="s">
        <v>10</v>
      </c>
      <c r="U1" s="1" t="s">
        <v>10</v>
      </c>
      <c r="V1" s="1" t="s">
        <v>10</v>
      </c>
      <c r="W1" s="1" t="s">
        <v>10</v>
      </c>
      <c r="X1" s="1" t="s">
        <v>10</v>
      </c>
      <c r="Y1" s="1" t="s">
        <v>10</v>
      </c>
      <c r="Z1" s="1" t="s">
        <v>10</v>
      </c>
      <c r="AA1" s="1" t="s">
        <v>10</v>
      </c>
      <c r="AB1" s="1" t="s">
        <v>10</v>
      </c>
      <c r="AC1" s="1" t="s">
        <v>10</v>
      </c>
      <c r="AD1" s="1" t="s">
        <v>10</v>
      </c>
      <c r="AE1" s="1" t="s">
        <v>10</v>
      </c>
      <c r="AF1" s="1" t="s">
        <v>10</v>
      </c>
      <c r="AG1" s="1" t="s">
        <v>10</v>
      </c>
      <c r="AH1" s="1" t="s">
        <v>10</v>
      </c>
      <c r="AI1" s="1" t="s">
        <v>10</v>
      </c>
      <c r="AJ1" s="1" t="s">
        <v>10</v>
      </c>
      <c r="AK1" s="1" t="s">
        <v>10</v>
      </c>
      <c r="AL1" s="1" t="s">
        <v>10</v>
      </c>
      <c r="AM1" s="1" t="s">
        <v>10</v>
      </c>
      <c r="AN1" s="1" t="s">
        <v>10</v>
      </c>
      <c r="AO1" s="1" t="s">
        <v>10</v>
      </c>
      <c r="AP1" s="1" t="s">
        <v>10</v>
      </c>
      <c r="AQ1" s="1" t="s">
        <v>10</v>
      </c>
      <c r="AR1" s="1" t="s">
        <v>10</v>
      </c>
      <c r="AS1" s="1" t="s">
        <v>10</v>
      </c>
      <c r="AT1" s="1" t="s">
        <v>10</v>
      </c>
      <c r="AU1" s="1" t="s">
        <v>10</v>
      </c>
      <c r="AV1" s="1" t="s">
        <v>10</v>
      </c>
      <c r="AW1" s="1" t="s">
        <v>10</v>
      </c>
      <c r="AX1" s="1" t="s">
        <v>10</v>
      </c>
      <c r="AY1" s="1" t="s">
        <v>10</v>
      </c>
      <c r="AZ1" s="1" t="s">
        <v>10</v>
      </c>
      <c r="BA1" s="1" t="s">
        <v>10</v>
      </c>
      <c r="BB1" s="1" t="s">
        <v>10</v>
      </c>
      <c r="BC1" s="1" t="s">
        <v>10</v>
      </c>
      <c r="BD1" s="1" t="s">
        <v>10</v>
      </c>
      <c r="BE1" s="1" t="s">
        <v>10</v>
      </c>
      <c r="BF1" s="1" t="s">
        <v>10</v>
      </c>
      <c r="BG1" s="1" t="s">
        <v>10</v>
      </c>
      <c r="BH1" s="1" t="s">
        <v>10</v>
      </c>
      <c r="BI1" s="1" t="s">
        <v>10</v>
      </c>
      <c r="BJ1" s="1" t="s">
        <v>10</v>
      </c>
      <c r="BK1" s="1" t="s">
        <v>10</v>
      </c>
      <c r="BL1" s="1" t="s">
        <v>10</v>
      </c>
      <c r="BM1" s="1" t="s">
        <v>10</v>
      </c>
      <c r="BN1" s="1" t="s">
        <v>10</v>
      </c>
      <c r="BO1" s="1" t="s">
        <v>10</v>
      </c>
      <c r="BP1" s="1" t="s">
        <v>10</v>
      </c>
      <c r="BQ1" s="1" t="s">
        <v>10</v>
      </c>
      <c r="BR1" s="1" t="s">
        <v>10</v>
      </c>
      <c r="BS1" s="1" t="s">
        <v>10</v>
      </c>
      <c r="BT1" s="1" t="s">
        <v>10</v>
      </c>
      <c r="BU1" s="1" t="s">
        <v>10</v>
      </c>
      <c r="BV1" s="1" t="s">
        <v>10</v>
      </c>
      <c r="BW1" s="1" t="s">
        <v>10</v>
      </c>
      <c r="BX1" s="1" t="s">
        <v>10</v>
      </c>
      <c r="BY1" s="1" t="s">
        <v>10</v>
      </c>
      <c r="BZ1" s="1" t="s">
        <v>10</v>
      </c>
      <c r="CA1" s="1" t="s">
        <v>10</v>
      </c>
      <c r="CB1" s="1" t="s">
        <v>10</v>
      </c>
      <c r="CC1" s="1" t="s">
        <v>10</v>
      </c>
      <c r="CD1" s="1" t="s">
        <v>10</v>
      </c>
      <c r="CE1" s="1" t="s">
        <v>10</v>
      </c>
      <c r="CF1" s="1" t="s">
        <v>10</v>
      </c>
      <c r="CG1" s="1" t="s">
        <v>10</v>
      </c>
      <c r="CH1" s="1" t="s">
        <v>10</v>
      </c>
      <c r="CI1" s="1" t="s">
        <v>10</v>
      </c>
      <c r="CJ1" s="1" t="s">
        <v>10</v>
      </c>
      <c r="CK1" s="1" t="s">
        <v>10</v>
      </c>
      <c r="CL1" s="1" t="s">
        <v>10</v>
      </c>
      <c r="CM1" s="1" t="s">
        <v>10</v>
      </c>
      <c r="CN1" s="1" t="s">
        <v>10</v>
      </c>
      <c r="CO1" s="1" t="s">
        <v>10</v>
      </c>
      <c r="CP1" s="1" t="s">
        <v>10</v>
      </c>
      <c r="CQ1" s="1" t="s">
        <v>10</v>
      </c>
      <c r="CR1" s="1" t="s">
        <v>10</v>
      </c>
      <c r="CS1" s="1" t="s">
        <v>10</v>
      </c>
      <c r="CT1" s="1" t="s">
        <v>10</v>
      </c>
      <c r="CU1" s="1" t="s">
        <v>10</v>
      </c>
      <c r="CV1" s="1" t="s">
        <v>10</v>
      </c>
      <c r="CW1" s="1" t="s">
        <v>10</v>
      </c>
      <c r="CX1" s="1" t="s">
        <v>10</v>
      </c>
      <c r="CY1" s="1" t="s">
        <v>10</v>
      </c>
      <c r="CZ1" s="1" t="s">
        <v>10</v>
      </c>
      <c r="DA1" s="1" t="s">
        <v>10</v>
      </c>
      <c r="DB1" s="1" t="s">
        <v>10</v>
      </c>
      <c r="DC1" s="1" t="s">
        <v>10</v>
      </c>
      <c r="DD1" s="1" t="s">
        <v>10</v>
      </c>
      <c r="DE1" s="1" t="s">
        <v>10</v>
      </c>
      <c r="DF1" s="1" t="s">
        <v>10</v>
      </c>
      <c r="DG1" s="1" t="s">
        <v>10</v>
      </c>
      <c r="DH1" s="1" t="s">
        <v>10</v>
      </c>
      <c r="DI1" s="1" t="s">
        <v>10</v>
      </c>
      <c r="DJ1" s="1" t="s">
        <v>10</v>
      </c>
      <c r="DK1" s="1" t="s">
        <v>10</v>
      </c>
      <c r="DL1" s="1" t="s">
        <v>10</v>
      </c>
      <c r="DM1" s="1" t="s">
        <v>10</v>
      </c>
      <c r="DN1" s="1" t="s">
        <v>10</v>
      </c>
      <c r="DO1" s="1" t="s">
        <v>10</v>
      </c>
      <c r="DP1" s="1" t="s">
        <v>10</v>
      </c>
      <c r="DQ1" s="1" t="s">
        <v>10</v>
      </c>
      <c r="DR1" s="1" t="s">
        <v>10</v>
      </c>
      <c r="DS1" s="1" t="s">
        <v>10</v>
      </c>
      <c r="DT1" s="1" t="s">
        <v>10</v>
      </c>
      <c r="DU1" s="1" t="s">
        <v>10</v>
      </c>
      <c r="DV1" s="1" t="s">
        <v>10</v>
      </c>
      <c r="DW1" s="1" t="s">
        <v>10</v>
      </c>
      <c r="DX1" s="1" t="s">
        <v>10</v>
      </c>
      <c r="DY1" s="1" t="s">
        <v>10</v>
      </c>
      <c r="DZ1" s="1" t="s">
        <v>10</v>
      </c>
      <c r="EA1" s="1" t="s">
        <v>10</v>
      </c>
      <c r="EB1" s="1" t="s">
        <v>10</v>
      </c>
      <c r="EC1" s="1" t="s">
        <v>10</v>
      </c>
      <c r="ED1" s="1" t="s">
        <v>10</v>
      </c>
      <c r="EE1" s="1" t="s">
        <v>10</v>
      </c>
      <c r="EF1" s="1" t="s">
        <v>10</v>
      </c>
      <c r="EG1" s="1" t="s">
        <v>10</v>
      </c>
      <c r="EH1" s="1" t="s">
        <v>10</v>
      </c>
      <c r="EI1" s="1" t="s">
        <v>10</v>
      </c>
      <c r="EJ1" s="1" t="s">
        <v>10</v>
      </c>
      <c r="EK1" s="1" t="s">
        <v>10</v>
      </c>
      <c r="EL1" s="1" t="s">
        <v>10</v>
      </c>
      <c r="EM1" s="1" t="s">
        <v>10</v>
      </c>
      <c r="EN1" s="1" t="s">
        <v>10</v>
      </c>
      <c r="EO1" s="1" t="s">
        <v>10</v>
      </c>
      <c r="EP1" s="1" t="s">
        <v>10</v>
      </c>
      <c r="EQ1" s="1" t="s">
        <v>10</v>
      </c>
      <c r="ER1" s="1" t="s">
        <v>10</v>
      </c>
      <c r="ES1" s="1" t="s">
        <v>10</v>
      </c>
      <c r="ET1" s="1" t="s">
        <v>10</v>
      </c>
      <c r="EU1" s="1" t="s">
        <v>10</v>
      </c>
      <c r="EV1" s="1" t="s">
        <v>10</v>
      </c>
      <c r="EW1" s="1" t="s">
        <v>10</v>
      </c>
      <c r="EX1" s="1" t="s">
        <v>10</v>
      </c>
      <c r="EY1" s="1" t="s">
        <v>10</v>
      </c>
      <c r="EZ1" s="1" t="s">
        <v>10</v>
      </c>
      <c r="FA1" s="1" t="s">
        <v>10</v>
      </c>
      <c r="FB1" s="1" t="s">
        <v>10</v>
      </c>
      <c r="FC1" s="1" t="s">
        <v>10</v>
      </c>
      <c r="FD1" s="1" t="s">
        <v>10</v>
      </c>
      <c r="FE1" s="1" t="s">
        <v>10</v>
      </c>
      <c r="FF1" s="1" t="s">
        <v>10</v>
      </c>
      <c r="FG1" s="1" t="s">
        <v>10</v>
      </c>
      <c r="FH1" s="1" t="s">
        <v>10</v>
      </c>
      <c r="FI1" s="1" t="s">
        <v>10</v>
      </c>
      <c r="FJ1" s="1" t="s">
        <v>10</v>
      </c>
      <c r="FK1" s="1" t="s">
        <v>10</v>
      </c>
      <c r="FL1" s="1" t="s">
        <v>10</v>
      </c>
      <c r="FM1" s="1" t="s">
        <v>10</v>
      </c>
      <c r="FN1" s="1" t="s">
        <v>10</v>
      </c>
      <c r="FO1" s="1" t="s">
        <v>10</v>
      </c>
      <c r="FP1" s="1" t="s">
        <v>10</v>
      </c>
      <c r="FQ1" s="1" t="s">
        <v>10</v>
      </c>
      <c r="FR1" s="1" t="s">
        <v>10</v>
      </c>
      <c r="FS1" s="1" t="s">
        <v>10</v>
      </c>
      <c r="FT1" s="1" t="s">
        <v>10</v>
      </c>
      <c r="FU1" s="1" t="s">
        <v>10</v>
      </c>
      <c r="FV1" s="1" t="s">
        <v>10</v>
      </c>
      <c r="FW1" s="1" t="s">
        <v>10</v>
      </c>
      <c r="FX1" s="1" t="s">
        <v>10</v>
      </c>
      <c r="FY1" s="1" t="s">
        <v>10</v>
      </c>
      <c r="FZ1" s="1" t="s">
        <v>10</v>
      </c>
      <c r="GA1" s="1" t="s">
        <v>10</v>
      </c>
      <c r="GB1" s="1" t="s">
        <v>10</v>
      </c>
      <c r="GC1" s="1" t="s">
        <v>10</v>
      </c>
      <c r="GD1" s="1" t="s">
        <v>10</v>
      </c>
      <c r="GE1" s="1" t="s">
        <v>10</v>
      </c>
      <c r="GF1" s="1" t="s">
        <v>10</v>
      </c>
      <c r="GG1" s="1" t="s">
        <v>10</v>
      </c>
      <c r="GH1" s="1" t="s">
        <v>10</v>
      </c>
      <c r="GI1" s="1" t="s">
        <v>10</v>
      </c>
      <c r="GJ1" s="1" t="s">
        <v>10</v>
      </c>
      <c r="GK1" s="1" t="s">
        <v>10</v>
      </c>
      <c r="GL1" s="1" t="s">
        <v>10</v>
      </c>
      <c r="GM1" s="1" t="s">
        <v>10</v>
      </c>
      <c r="GN1" s="1" t="s">
        <v>10</v>
      </c>
      <c r="GO1" s="1" t="s">
        <v>10</v>
      </c>
      <c r="GP1" s="1" t="s">
        <v>10</v>
      </c>
      <c r="GQ1" s="1" t="s">
        <v>10</v>
      </c>
      <c r="GR1" s="1" t="s">
        <v>10</v>
      </c>
      <c r="GS1" s="1" t="s">
        <v>10</v>
      </c>
      <c r="GT1" s="1" t="s">
        <v>10</v>
      </c>
      <c r="GU1" s="1" t="s">
        <v>10</v>
      </c>
      <c r="GV1" s="1" t="s">
        <v>10</v>
      </c>
      <c r="GW1" s="1" t="s">
        <v>10</v>
      </c>
      <c r="GX1" s="1" t="s">
        <v>10</v>
      </c>
      <c r="GY1" s="1" t="s">
        <v>10</v>
      </c>
      <c r="GZ1" s="1" t="s">
        <v>10</v>
      </c>
      <c r="HA1" s="1" t="s">
        <v>10</v>
      </c>
      <c r="HB1" s="1" t="s">
        <v>10</v>
      </c>
      <c r="HC1" s="1" t="s">
        <v>10</v>
      </c>
      <c r="HD1" s="1" t="s">
        <v>10</v>
      </c>
      <c r="HE1" s="1" t="s">
        <v>10</v>
      </c>
      <c r="HF1" s="1" t="s">
        <v>10</v>
      </c>
      <c r="HG1" s="1" t="s">
        <v>10</v>
      </c>
      <c r="HH1" s="1" t="s">
        <v>10</v>
      </c>
      <c r="HI1" s="1" t="s">
        <v>10</v>
      </c>
      <c r="HJ1" s="1" t="s">
        <v>10</v>
      </c>
      <c r="HK1" s="1" t="s">
        <v>10</v>
      </c>
      <c r="HL1" s="1" t="s">
        <v>10</v>
      </c>
      <c r="HM1" s="1" t="s">
        <v>10</v>
      </c>
      <c r="HN1" s="1" t="s">
        <v>10</v>
      </c>
      <c r="HO1" s="1" t="s">
        <v>10</v>
      </c>
      <c r="HP1" s="1" t="s">
        <v>10</v>
      </c>
      <c r="HQ1" s="1" t="s">
        <v>10</v>
      </c>
      <c r="HR1" s="1" t="s">
        <v>10</v>
      </c>
      <c r="HS1" s="1" t="s">
        <v>10</v>
      </c>
      <c r="HT1" s="1" t="s">
        <v>10</v>
      </c>
      <c r="HU1" s="1" t="s">
        <v>10</v>
      </c>
      <c r="HV1" s="1" t="s">
        <v>10</v>
      </c>
      <c r="HW1" s="1" t="s">
        <v>10</v>
      </c>
      <c r="HX1" s="1" t="s">
        <v>10</v>
      </c>
      <c r="HY1" s="1" t="s">
        <v>10</v>
      </c>
      <c r="HZ1" s="1" t="s">
        <v>10</v>
      </c>
      <c r="IA1" s="1" t="s">
        <v>10</v>
      </c>
      <c r="IB1" s="1" t="s">
        <v>10</v>
      </c>
      <c r="IC1" s="1" t="s">
        <v>10</v>
      </c>
      <c r="ID1" s="1" t="s">
        <v>10</v>
      </c>
      <c r="IE1" s="1" t="s">
        <v>10</v>
      </c>
      <c r="IF1" s="1" t="s">
        <v>10</v>
      </c>
      <c r="IG1" s="1" t="s">
        <v>10</v>
      </c>
      <c r="IH1" s="1" t="s">
        <v>10</v>
      </c>
      <c r="II1" s="1" t="s">
        <v>10</v>
      </c>
      <c r="IJ1" s="1" t="s">
        <v>10</v>
      </c>
      <c r="IK1" s="1" t="s">
        <v>10</v>
      </c>
      <c r="IL1" s="1" t="s">
        <v>10</v>
      </c>
      <c r="IM1" s="1" t="s">
        <v>10</v>
      </c>
      <c r="IN1" s="1" t="s">
        <v>10</v>
      </c>
      <c r="IO1" s="1" t="s">
        <v>10</v>
      </c>
      <c r="IP1" s="1" t="s">
        <v>10</v>
      </c>
      <c r="IQ1" s="1" t="s">
        <v>10</v>
      </c>
      <c r="IR1" s="1" t="s">
        <v>10</v>
      </c>
      <c r="IS1" s="1" t="s">
        <v>10</v>
      </c>
      <c r="IT1" s="1" t="s">
        <v>10</v>
      </c>
      <c r="IU1" s="1" t="s">
        <v>10</v>
      </c>
      <c r="IV1" s="1" t="s">
        <v>10</v>
      </c>
      <c r="IW1" s="1" t="s">
        <v>10</v>
      </c>
      <c r="IX1" s="1" t="s">
        <v>10</v>
      </c>
      <c r="IY1" s="1" t="s">
        <v>10</v>
      </c>
      <c r="IZ1" s="1" t="s">
        <v>10</v>
      </c>
      <c r="JA1" s="1" t="s">
        <v>10</v>
      </c>
      <c r="JB1" s="1" t="s">
        <v>10</v>
      </c>
      <c r="JC1" s="1" t="s">
        <v>10</v>
      </c>
      <c r="JD1" s="1" t="s">
        <v>10</v>
      </c>
      <c r="JE1" s="1" t="s">
        <v>10</v>
      </c>
      <c r="JF1" s="1" t="s">
        <v>10</v>
      </c>
      <c r="JG1" s="1" t="s">
        <v>10</v>
      </c>
      <c r="JH1" s="1" t="s">
        <v>10</v>
      </c>
      <c r="JI1" s="1" t="s">
        <v>10</v>
      </c>
      <c r="JJ1" s="1" t="s">
        <v>10</v>
      </c>
      <c r="JK1" s="1" t="s">
        <v>10</v>
      </c>
      <c r="JL1" s="1" t="s">
        <v>10</v>
      </c>
      <c r="JM1" s="1" t="s">
        <v>10</v>
      </c>
      <c r="JN1" s="1" t="s">
        <v>10</v>
      </c>
      <c r="JO1" s="1" t="s">
        <v>10</v>
      </c>
      <c r="JP1" s="1" t="s">
        <v>10</v>
      </c>
      <c r="JQ1" s="1" t="s">
        <v>10</v>
      </c>
      <c r="JR1" s="1" t="s">
        <v>10</v>
      </c>
      <c r="JS1" s="1" t="s">
        <v>10</v>
      </c>
      <c r="JT1" s="1" t="s">
        <v>10</v>
      </c>
      <c r="JU1" s="1" t="s">
        <v>10</v>
      </c>
      <c r="JV1" s="1" t="s">
        <v>10</v>
      </c>
      <c r="JW1" s="1" t="s">
        <v>10</v>
      </c>
      <c r="JX1" s="1" t="s">
        <v>10</v>
      </c>
      <c r="JY1" s="1" t="s">
        <v>10</v>
      </c>
      <c r="JZ1" s="1" t="s">
        <v>10</v>
      </c>
      <c r="KA1" s="1" t="s">
        <v>10</v>
      </c>
      <c r="KB1" s="1" t="s">
        <v>10</v>
      </c>
      <c r="KC1" s="1" t="s">
        <v>10</v>
      </c>
      <c r="KD1" s="1" t="s">
        <v>10</v>
      </c>
      <c r="KE1" s="1" t="s">
        <v>10</v>
      </c>
      <c r="KF1" s="1" t="s">
        <v>10</v>
      </c>
      <c r="KG1" s="1" t="s">
        <v>10</v>
      </c>
      <c r="KH1" s="1" t="s">
        <v>10</v>
      </c>
      <c r="KI1" s="1" t="s">
        <v>10</v>
      </c>
      <c r="KJ1" s="1" t="s">
        <v>10</v>
      </c>
      <c r="KK1" s="1" t="s">
        <v>10</v>
      </c>
      <c r="KL1" s="1" t="s">
        <v>10</v>
      </c>
      <c r="KM1" s="1" t="s">
        <v>10</v>
      </c>
      <c r="KN1" s="1" t="s">
        <v>10</v>
      </c>
      <c r="KO1" s="1" t="s">
        <v>10</v>
      </c>
    </row>
    <row r="2" spans="1:307" s="1" customFormat="1" ht="10" customHeight="1"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/>
      <c r="I2" s="2" t="s">
        <v>7</v>
      </c>
      <c r="J2" s="2" t="s">
        <v>17</v>
      </c>
      <c r="K2" s="2" t="s">
        <v>8</v>
      </c>
      <c r="L2" s="2" t="s">
        <v>18</v>
      </c>
      <c r="M2" s="2" t="s">
        <v>9</v>
      </c>
      <c r="N2" s="2" t="s">
        <v>19</v>
      </c>
      <c r="O2" s="2" t="s">
        <v>10</v>
      </c>
      <c r="P2" s="2" t="s">
        <v>10</v>
      </c>
      <c r="Q2" s="2" t="s">
        <v>10</v>
      </c>
      <c r="R2" s="2" t="s">
        <v>10</v>
      </c>
      <c r="S2" s="2" t="s">
        <v>10</v>
      </c>
      <c r="T2" s="2" t="s">
        <v>10</v>
      </c>
      <c r="U2" s="2" t="s">
        <v>10</v>
      </c>
      <c r="V2" s="2" t="s">
        <v>10</v>
      </c>
      <c r="W2" s="2" t="s">
        <v>10</v>
      </c>
      <c r="X2" s="2" t="s">
        <v>10</v>
      </c>
      <c r="Y2" s="2" t="s">
        <v>10</v>
      </c>
      <c r="Z2" s="2" t="s">
        <v>10</v>
      </c>
      <c r="AA2" s="2" t="s">
        <v>10</v>
      </c>
      <c r="AB2" s="2" t="s">
        <v>10</v>
      </c>
      <c r="AC2" s="2" t="s">
        <v>10</v>
      </c>
      <c r="AD2" s="2" t="s">
        <v>10</v>
      </c>
      <c r="AE2" s="2" t="s">
        <v>10</v>
      </c>
      <c r="AF2" s="2" t="s">
        <v>10</v>
      </c>
      <c r="AG2" s="2" t="s">
        <v>10</v>
      </c>
      <c r="AH2" s="2" t="s">
        <v>10</v>
      </c>
      <c r="AI2" s="2" t="s">
        <v>10</v>
      </c>
      <c r="AJ2" s="2" t="s">
        <v>10</v>
      </c>
      <c r="AK2" s="2" t="s">
        <v>10</v>
      </c>
      <c r="AL2" s="2" t="s">
        <v>10</v>
      </c>
      <c r="AM2" s="2" t="s">
        <v>10</v>
      </c>
      <c r="AN2" s="2" t="s">
        <v>10</v>
      </c>
      <c r="AO2" s="2" t="s">
        <v>10</v>
      </c>
      <c r="AP2" s="2" t="s">
        <v>10</v>
      </c>
      <c r="AQ2" s="2" t="s">
        <v>10</v>
      </c>
      <c r="AR2" s="2" t="s">
        <v>10</v>
      </c>
      <c r="AS2" s="2" t="s">
        <v>10</v>
      </c>
      <c r="AT2" s="2" t="s">
        <v>10</v>
      </c>
      <c r="AU2" s="2" t="s">
        <v>10</v>
      </c>
      <c r="AV2" s="2" t="s">
        <v>10</v>
      </c>
      <c r="AW2" s="2" t="s">
        <v>10</v>
      </c>
      <c r="AX2" s="2" t="s">
        <v>10</v>
      </c>
      <c r="AY2" s="2" t="s">
        <v>10</v>
      </c>
      <c r="AZ2" s="2" t="s">
        <v>10</v>
      </c>
      <c r="BA2" s="2" t="s">
        <v>10</v>
      </c>
      <c r="BB2" s="2" t="s">
        <v>10</v>
      </c>
      <c r="BC2" s="2" t="s">
        <v>10</v>
      </c>
      <c r="BD2" s="2" t="s">
        <v>10</v>
      </c>
      <c r="BE2" s="2" t="s">
        <v>10</v>
      </c>
      <c r="BF2" s="2" t="s">
        <v>10</v>
      </c>
      <c r="BG2" s="2" t="s">
        <v>10</v>
      </c>
      <c r="BH2" s="2" t="s">
        <v>10</v>
      </c>
      <c r="BI2" s="2" t="s">
        <v>10</v>
      </c>
      <c r="BJ2" s="2" t="s">
        <v>10</v>
      </c>
      <c r="BK2" s="2" t="s">
        <v>10</v>
      </c>
      <c r="BL2" s="2" t="s">
        <v>10</v>
      </c>
      <c r="BM2" s="2" t="s">
        <v>10</v>
      </c>
      <c r="BN2" s="2" t="s">
        <v>10</v>
      </c>
      <c r="BO2" s="2" t="s">
        <v>10</v>
      </c>
      <c r="BP2" s="2" t="s">
        <v>10</v>
      </c>
      <c r="BQ2" s="2" t="s">
        <v>10</v>
      </c>
      <c r="BR2" s="2" t="s">
        <v>10</v>
      </c>
      <c r="BS2" s="2" t="s">
        <v>10</v>
      </c>
      <c r="BT2" s="2" t="s">
        <v>10</v>
      </c>
      <c r="BU2" s="2" t="s">
        <v>10</v>
      </c>
      <c r="BV2" s="2" t="s">
        <v>10</v>
      </c>
      <c r="BW2" s="2" t="s">
        <v>10</v>
      </c>
      <c r="BX2" s="2" t="s">
        <v>10</v>
      </c>
      <c r="BY2" s="2" t="s">
        <v>10</v>
      </c>
      <c r="BZ2" s="2" t="s">
        <v>10</v>
      </c>
      <c r="CA2" s="2" t="s">
        <v>10</v>
      </c>
      <c r="CB2" s="2" t="s">
        <v>10</v>
      </c>
      <c r="CC2" s="2" t="s">
        <v>10</v>
      </c>
      <c r="CD2" s="2" t="s">
        <v>10</v>
      </c>
      <c r="CE2" s="2" t="s">
        <v>10</v>
      </c>
      <c r="CF2" s="2" t="s">
        <v>10</v>
      </c>
      <c r="CG2" s="2" t="s">
        <v>10</v>
      </c>
      <c r="CH2" s="2" t="s">
        <v>10</v>
      </c>
      <c r="CI2" s="2" t="s">
        <v>10</v>
      </c>
      <c r="CJ2" s="2" t="s">
        <v>10</v>
      </c>
      <c r="CK2" s="2" t="s">
        <v>10</v>
      </c>
      <c r="CL2" s="2" t="s">
        <v>10</v>
      </c>
      <c r="CM2" s="2" t="s">
        <v>10</v>
      </c>
      <c r="CN2" s="2" t="s">
        <v>10</v>
      </c>
      <c r="CO2" s="2" t="s">
        <v>10</v>
      </c>
      <c r="CP2" s="2" t="s">
        <v>10</v>
      </c>
      <c r="CQ2" s="2" t="s">
        <v>10</v>
      </c>
      <c r="CR2" s="2" t="s">
        <v>10</v>
      </c>
      <c r="CS2" s="2" t="s">
        <v>10</v>
      </c>
      <c r="CT2" s="2" t="s">
        <v>10</v>
      </c>
      <c r="CU2" s="2" t="s">
        <v>10</v>
      </c>
      <c r="CV2" s="2" t="s">
        <v>10</v>
      </c>
      <c r="CW2" s="2" t="s">
        <v>10</v>
      </c>
      <c r="CX2" s="2" t="s">
        <v>10</v>
      </c>
      <c r="CY2" s="2" t="s">
        <v>10</v>
      </c>
      <c r="CZ2" s="2" t="s">
        <v>10</v>
      </c>
      <c r="DA2" s="2" t="s">
        <v>10</v>
      </c>
      <c r="DB2" s="2" t="s">
        <v>10</v>
      </c>
      <c r="DC2" s="2" t="s">
        <v>10</v>
      </c>
      <c r="DD2" s="2" t="s">
        <v>10</v>
      </c>
      <c r="DE2" s="2" t="s">
        <v>10</v>
      </c>
      <c r="DF2" s="2" t="s">
        <v>10</v>
      </c>
      <c r="DG2" s="2" t="s">
        <v>10</v>
      </c>
      <c r="DH2" s="2" t="s">
        <v>10</v>
      </c>
      <c r="DI2" s="2" t="s">
        <v>10</v>
      </c>
      <c r="DJ2" s="2" t="s">
        <v>10</v>
      </c>
      <c r="DK2" s="2" t="s">
        <v>10</v>
      </c>
      <c r="DL2" s="2" t="s">
        <v>10</v>
      </c>
      <c r="DM2" s="2" t="s">
        <v>10</v>
      </c>
      <c r="DN2" s="2" t="s">
        <v>10</v>
      </c>
      <c r="DO2" s="2" t="s">
        <v>10</v>
      </c>
      <c r="DP2" s="2" t="s">
        <v>10</v>
      </c>
      <c r="DQ2" s="2" t="s">
        <v>10</v>
      </c>
      <c r="DR2" s="2" t="s">
        <v>10</v>
      </c>
      <c r="DS2" s="2" t="s">
        <v>10</v>
      </c>
      <c r="DT2" s="2" t="s">
        <v>10</v>
      </c>
      <c r="DU2" s="2" t="s">
        <v>10</v>
      </c>
      <c r="DV2" s="2" t="s">
        <v>10</v>
      </c>
      <c r="DW2" s="2" t="s">
        <v>10</v>
      </c>
      <c r="DX2" s="2" t="s">
        <v>10</v>
      </c>
      <c r="DY2" s="2" t="s">
        <v>10</v>
      </c>
      <c r="DZ2" s="2" t="s">
        <v>10</v>
      </c>
      <c r="EA2" s="2" t="s">
        <v>10</v>
      </c>
      <c r="EB2" s="2" t="s">
        <v>10</v>
      </c>
      <c r="EC2" s="2" t="s">
        <v>10</v>
      </c>
      <c r="ED2" s="2" t="s">
        <v>10</v>
      </c>
      <c r="EE2" s="2" t="s">
        <v>10</v>
      </c>
      <c r="EF2" s="2" t="s">
        <v>10</v>
      </c>
      <c r="EG2" s="2" t="s">
        <v>10</v>
      </c>
      <c r="EH2" s="2" t="s">
        <v>10</v>
      </c>
      <c r="EI2" s="2" t="s">
        <v>10</v>
      </c>
      <c r="EJ2" s="2" t="s">
        <v>10</v>
      </c>
      <c r="EK2" s="2" t="s">
        <v>10</v>
      </c>
      <c r="EL2" s="2" t="s">
        <v>10</v>
      </c>
      <c r="EM2" s="2" t="s">
        <v>10</v>
      </c>
      <c r="EN2" s="2" t="s">
        <v>10</v>
      </c>
      <c r="EO2" s="2" t="s">
        <v>10</v>
      </c>
      <c r="EP2" s="2" t="s">
        <v>10</v>
      </c>
      <c r="EQ2" s="2" t="s">
        <v>10</v>
      </c>
      <c r="ER2" s="2" t="s">
        <v>10</v>
      </c>
      <c r="ES2" s="2" t="s">
        <v>10</v>
      </c>
      <c r="ET2" s="2" t="s">
        <v>10</v>
      </c>
      <c r="EU2" s="2" t="s">
        <v>10</v>
      </c>
      <c r="EV2" s="2" t="s">
        <v>10</v>
      </c>
      <c r="EW2" s="2" t="s">
        <v>10</v>
      </c>
      <c r="EX2" s="2" t="s">
        <v>10</v>
      </c>
      <c r="EY2" s="2" t="s">
        <v>10</v>
      </c>
      <c r="EZ2" s="2" t="s">
        <v>10</v>
      </c>
      <c r="FA2" s="2" t="s">
        <v>10</v>
      </c>
      <c r="FB2" s="2" t="s">
        <v>10</v>
      </c>
      <c r="FC2" s="2" t="s">
        <v>10</v>
      </c>
      <c r="FD2" s="2" t="s">
        <v>10</v>
      </c>
      <c r="FE2" s="2" t="s">
        <v>10</v>
      </c>
      <c r="FF2" s="2" t="s">
        <v>10</v>
      </c>
      <c r="FG2" s="2" t="s">
        <v>10</v>
      </c>
      <c r="FH2" s="2" t="s">
        <v>10</v>
      </c>
      <c r="FI2" s="2" t="s">
        <v>10</v>
      </c>
      <c r="FJ2" s="2" t="s">
        <v>10</v>
      </c>
      <c r="FK2" s="2" t="s">
        <v>10</v>
      </c>
      <c r="FL2" s="2" t="s">
        <v>10</v>
      </c>
      <c r="FM2" s="2" t="s">
        <v>10</v>
      </c>
      <c r="FN2" s="2" t="s">
        <v>10</v>
      </c>
      <c r="FO2" s="2" t="s">
        <v>10</v>
      </c>
      <c r="FP2" s="2" t="s">
        <v>10</v>
      </c>
      <c r="FQ2" s="2" t="s">
        <v>10</v>
      </c>
      <c r="FR2" s="2" t="s">
        <v>10</v>
      </c>
      <c r="FS2" s="2" t="s">
        <v>10</v>
      </c>
      <c r="FT2" s="2" t="s">
        <v>10</v>
      </c>
      <c r="FU2" s="2" t="s">
        <v>10</v>
      </c>
      <c r="FV2" s="2" t="s">
        <v>10</v>
      </c>
      <c r="FW2" s="2" t="s">
        <v>10</v>
      </c>
      <c r="FX2" s="2" t="s">
        <v>10</v>
      </c>
      <c r="FY2" s="2" t="s">
        <v>10</v>
      </c>
      <c r="FZ2" s="2" t="s">
        <v>10</v>
      </c>
      <c r="GA2" s="2" t="s">
        <v>10</v>
      </c>
      <c r="GB2" s="2" t="s">
        <v>10</v>
      </c>
      <c r="GC2" s="2" t="s">
        <v>10</v>
      </c>
      <c r="GD2" s="2" t="s">
        <v>10</v>
      </c>
      <c r="GE2" s="2" t="s">
        <v>10</v>
      </c>
      <c r="GF2" s="2" t="s">
        <v>10</v>
      </c>
      <c r="GG2" s="2" t="s">
        <v>10</v>
      </c>
      <c r="GH2" s="2" t="s">
        <v>10</v>
      </c>
      <c r="GI2" s="2" t="s">
        <v>10</v>
      </c>
      <c r="GJ2" s="2" t="s">
        <v>10</v>
      </c>
      <c r="GK2" s="2" t="s">
        <v>10</v>
      </c>
      <c r="GL2" s="2" t="s">
        <v>10</v>
      </c>
      <c r="GM2" s="2" t="s">
        <v>10</v>
      </c>
      <c r="GN2" s="2" t="s">
        <v>10</v>
      </c>
      <c r="GO2" s="2" t="s">
        <v>10</v>
      </c>
      <c r="GP2" s="2" t="s">
        <v>10</v>
      </c>
      <c r="GQ2" s="2" t="s">
        <v>10</v>
      </c>
      <c r="GR2" s="2" t="s">
        <v>10</v>
      </c>
      <c r="GS2" s="2" t="s">
        <v>10</v>
      </c>
      <c r="GT2" s="2" t="s">
        <v>10</v>
      </c>
      <c r="GU2" s="2" t="s">
        <v>10</v>
      </c>
      <c r="GV2" s="2" t="s">
        <v>10</v>
      </c>
      <c r="GW2" s="2" t="s">
        <v>10</v>
      </c>
      <c r="GX2" s="2" t="s">
        <v>10</v>
      </c>
      <c r="GY2" s="2" t="s">
        <v>10</v>
      </c>
      <c r="GZ2" s="2" t="s">
        <v>10</v>
      </c>
      <c r="HA2" s="2" t="s">
        <v>10</v>
      </c>
      <c r="HB2" s="2" t="s">
        <v>10</v>
      </c>
      <c r="HC2" s="2" t="s">
        <v>10</v>
      </c>
      <c r="HD2" s="2" t="s">
        <v>10</v>
      </c>
      <c r="HE2" s="2" t="s">
        <v>10</v>
      </c>
      <c r="HF2" s="2" t="s">
        <v>10</v>
      </c>
      <c r="HG2" s="2" t="s">
        <v>10</v>
      </c>
      <c r="HH2" s="2" t="s">
        <v>10</v>
      </c>
      <c r="HI2" s="2" t="s">
        <v>10</v>
      </c>
      <c r="HJ2" s="2" t="s">
        <v>10</v>
      </c>
      <c r="HK2" s="2" t="s">
        <v>10</v>
      </c>
      <c r="HL2" s="2" t="s">
        <v>10</v>
      </c>
      <c r="HM2" s="2" t="s">
        <v>10</v>
      </c>
      <c r="HN2" s="2" t="s">
        <v>10</v>
      </c>
      <c r="HO2" s="2" t="s">
        <v>10</v>
      </c>
      <c r="HP2" s="2" t="s">
        <v>10</v>
      </c>
      <c r="HQ2" s="2" t="s">
        <v>10</v>
      </c>
      <c r="HR2" s="2" t="s">
        <v>10</v>
      </c>
      <c r="HS2" s="2" t="s">
        <v>10</v>
      </c>
      <c r="HT2" s="2" t="s">
        <v>10</v>
      </c>
      <c r="HU2" s="2" t="s">
        <v>10</v>
      </c>
      <c r="HV2" s="2" t="s">
        <v>10</v>
      </c>
      <c r="HW2" s="2" t="s">
        <v>10</v>
      </c>
      <c r="HX2" s="2" t="s">
        <v>10</v>
      </c>
      <c r="HY2" s="2" t="s">
        <v>10</v>
      </c>
      <c r="HZ2" s="2" t="s">
        <v>10</v>
      </c>
      <c r="IA2" s="2" t="s">
        <v>10</v>
      </c>
      <c r="IB2" s="2" t="s">
        <v>10</v>
      </c>
      <c r="IC2" s="2" t="s">
        <v>10</v>
      </c>
      <c r="ID2" s="2" t="s">
        <v>10</v>
      </c>
      <c r="IE2" s="2" t="s">
        <v>10</v>
      </c>
      <c r="IF2" s="2" t="s">
        <v>10</v>
      </c>
      <c r="IG2" s="2" t="s">
        <v>10</v>
      </c>
      <c r="IH2" s="2" t="s">
        <v>10</v>
      </c>
      <c r="II2" s="2" t="s">
        <v>10</v>
      </c>
      <c r="IJ2" s="2" t="s">
        <v>10</v>
      </c>
      <c r="IK2" s="2" t="s">
        <v>10</v>
      </c>
      <c r="IL2" s="2" t="s">
        <v>10</v>
      </c>
      <c r="IM2" s="2" t="s">
        <v>10</v>
      </c>
      <c r="IN2" s="2" t="s">
        <v>10</v>
      </c>
      <c r="IO2" s="2" t="s">
        <v>10</v>
      </c>
      <c r="IP2" s="2" t="s">
        <v>10</v>
      </c>
      <c r="IQ2" s="2" t="s">
        <v>10</v>
      </c>
      <c r="IR2" s="2" t="s">
        <v>10</v>
      </c>
      <c r="IS2" s="2" t="s">
        <v>10</v>
      </c>
      <c r="IT2" s="2" t="s">
        <v>10</v>
      </c>
      <c r="IU2" s="2" t="s">
        <v>10</v>
      </c>
      <c r="IV2" s="2" t="s">
        <v>10</v>
      </c>
      <c r="IW2" s="2" t="s">
        <v>10</v>
      </c>
      <c r="IX2" s="2" t="s">
        <v>10</v>
      </c>
      <c r="IY2" s="2" t="s">
        <v>10</v>
      </c>
      <c r="IZ2" s="2" t="s">
        <v>10</v>
      </c>
      <c r="JA2" s="2" t="s">
        <v>10</v>
      </c>
      <c r="JB2" s="2" t="s">
        <v>10</v>
      </c>
      <c r="JC2" s="2" t="s">
        <v>10</v>
      </c>
      <c r="JD2" s="2" t="s">
        <v>10</v>
      </c>
      <c r="JE2" s="2" t="s">
        <v>10</v>
      </c>
      <c r="JF2" s="2" t="s">
        <v>10</v>
      </c>
      <c r="JG2" s="2" t="s">
        <v>10</v>
      </c>
      <c r="JH2" s="2" t="s">
        <v>10</v>
      </c>
      <c r="JI2" s="2" t="s">
        <v>10</v>
      </c>
      <c r="JJ2" s="2" t="s">
        <v>10</v>
      </c>
      <c r="JK2" s="2" t="s">
        <v>10</v>
      </c>
      <c r="JL2" s="2" t="s">
        <v>10</v>
      </c>
      <c r="JM2" s="2" t="s">
        <v>10</v>
      </c>
      <c r="JN2" s="2" t="s">
        <v>10</v>
      </c>
      <c r="JO2" s="2" t="s">
        <v>10</v>
      </c>
      <c r="JP2" s="2" t="s">
        <v>10</v>
      </c>
      <c r="JQ2" s="2" t="s">
        <v>10</v>
      </c>
      <c r="JR2" s="2" t="s">
        <v>10</v>
      </c>
      <c r="JS2" s="2" t="s">
        <v>10</v>
      </c>
      <c r="JT2" s="2" t="s">
        <v>10</v>
      </c>
      <c r="JU2" s="2" t="s">
        <v>10</v>
      </c>
      <c r="JV2" s="2" t="s">
        <v>10</v>
      </c>
      <c r="JW2" s="2" t="s">
        <v>10</v>
      </c>
      <c r="JX2" s="2" t="s">
        <v>10</v>
      </c>
      <c r="JY2" s="2" t="s">
        <v>10</v>
      </c>
      <c r="JZ2" s="2" t="s">
        <v>10</v>
      </c>
      <c r="KA2" s="2" t="s">
        <v>10</v>
      </c>
      <c r="KB2" s="2" t="s">
        <v>10</v>
      </c>
      <c r="KC2" s="2" t="s">
        <v>10</v>
      </c>
      <c r="KD2" s="2" t="s">
        <v>10</v>
      </c>
      <c r="KE2" s="2" t="s">
        <v>10</v>
      </c>
      <c r="KF2" s="2" t="s">
        <v>10</v>
      </c>
      <c r="KG2" s="2" t="s">
        <v>10</v>
      </c>
      <c r="KH2" s="2" t="s">
        <v>10</v>
      </c>
      <c r="KI2" s="2" t="s">
        <v>10</v>
      </c>
      <c r="KJ2" s="2" t="s">
        <v>10</v>
      </c>
      <c r="KK2" s="2" t="s">
        <v>10</v>
      </c>
      <c r="KL2" s="2" t="s">
        <v>10</v>
      </c>
      <c r="KM2" s="2" t="s">
        <v>10</v>
      </c>
      <c r="KN2" s="2" t="s">
        <v>10</v>
      </c>
      <c r="KO2" s="2" t="s">
        <v>10</v>
      </c>
    </row>
    <row r="3" spans="1:307" s="4" customFormat="1" ht="10" customHeight="1">
      <c r="A3" s="3" t="s">
        <v>20</v>
      </c>
      <c r="B3" s="4">
        <v>45549.372523148151</v>
      </c>
      <c r="C3" s="4">
        <v>45549.418217592596</v>
      </c>
      <c r="D3" s="4">
        <v>45549.463900462964</v>
      </c>
      <c r="E3" s="4">
        <v>45549.509571759256</v>
      </c>
      <c r="F3" s="4">
        <v>45549.555266203701</v>
      </c>
      <c r="G3" s="4">
        <v>45549.600960648146</v>
      </c>
      <c r="I3" s="5" t="s">
        <v>21</v>
      </c>
      <c r="J3" s="4">
        <v>45549.007060185184</v>
      </c>
      <c r="K3" s="5" t="s">
        <v>21</v>
      </c>
      <c r="L3" s="4">
        <v>45549.052731481483</v>
      </c>
      <c r="M3" s="5" t="s">
        <v>22</v>
      </c>
      <c r="N3" s="4">
        <v>45549.098402777781</v>
      </c>
    </row>
    <row r="4" spans="1:307" s="8" customFormat="1" ht="10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</row>
    <row r="5" spans="1:307" s="8" customFormat="1" ht="10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</row>
    <row r="6" spans="1:307" s="8" customFormat="1" ht="10" customHeight="1">
      <c r="B6" s="8" t="s">
        <v>23</v>
      </c>
      <c r="L6" s="8" t="s">
        <v>23</v>
      </c>
    </row>
    <row r="7" spans="1:307" s="11" customFormat="1" ht="10" customHeight="1">
      <c r="A7" s="3" t="s">
        <v>24</v>
      </c>
      <c r="B7" s="9">
        <v>65.939643000000046</v>
      </c>
      <c r="C7" s="9">
        <v>46.710047999999979</v>
      </c>
      <c r="D7" s="9">
        <v>50.871240000000022</v>
      </c>
      <c r="E7" s="9">
        <v>43.544376000000007</v>
      </c>
      <c r="F7" s="9">
        <v>46.881256000000036</v>
      </c>
      <c r="G7" s="9">
        <v>62.403668999999987</v>
      </c>
      <c r="H7" s="9"/>
      <c r="I7" s="10">
        <v>59.14</v>
      </c>
      <c r="J7" s="9">
        <v>59.764899999999997</v>
      </c>
      <c r="K7" s="10">
        <v>54</v>
      </c>
      <c r="L7" s="9">
        <v>53.888399999999997</v>
      </c>
      <c r="M7" s="10">
        <v>66.599999999999994</v>
      </c>
      <c r="N7" s="9">
        <v>66.811099999999996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</row>
    <row r="8" spans="1:307" s="15" customFormat="1" ht="10" customHeight="1">
      <c r="A8" s="12" t="s">
        <v>25</v>
      </c>
      <c r="B8" s="13">
        <v>2.0493000000000018E-2</v>
      </c>
      <c r="C8" s="13">
        <v>7.8809999999999956E-3</v>
      </c>
      <c r="D8" s="13">
        <v>1.4280000000000011E-2</v>
      </c>
      <c r="E8" s="13">
        <v>0.12444400000000003</v>
      </c>
      <c r="F8" s="13">
        <v>9.1160000000000026E-3</v>
      </c>
      <c r="G8" s="13">
        <v>4.3470000000000002E-2</v>
      </c>
      <c r="H8" s="13"/>
      <c r="I8" s="14">
        <v>1.0509999999999999</v>
      </c>
      <c r="J8" s="13">
        <v>1.0449999999999999</v>
      </c>
      <c r="K8" s="14">
        <v>2.2650000000000001</v>
      </c>
      <c r="L8" s="13">
        <v>2.2488000000000001</v>
      </c>
      <c r="M8" s="14">
        <v>0.66</v>
      </c>
      <c r="N8" s="13">
        <v>0.67600000000000005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</row>
    <row r="9" spans="1:307" s="11" customFormat="1" ht="10" customHeight="1">
      <c r="A9" s="3" t="s">
        <v>26</v>
      </c>
      <c r="B9" s="9">
        <v>0.21631500000000017</v>
      </c>
      <c r="C9" s="9">
        <v>0.1842449999999998</v>
      </c>
      <c r="D9" s="9">
        <v>0.13125000000000006</v>
      </c>
      <c r="E9" s="9">
        <v>3.2366040000000011</v>
      </c>
      <c r="F9" s="9">
        <v>0.18719600000000003</v>
      </c>
      <c r="G9" s="9">
        <v>1.337634</v>
      </c>
      <c r="H9" s="9"/>
      <c r="I9" s="10">
        <v>17.03</v>
      </c>
      <c r="J9" s="9">
        <v>16.9892</v>
      </c>
      <c r="K9" s="10">
        <v>13.48</v>
      </c>
      <c r="L9" s="9">
        <v>13.384</v>
      </c>
      <c r="M9" s="10">
        <v>14.9</v>
      </c>
      <c r="N9" s="9">
        <v>14.9358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</row>
    <row r="10" spans="1:307" s="11" customFormat="1" ht="10" customHeight="1">
      <c r="A10" s="3" t="s">
        <v>27</v>
      </c>
      <c r="B10" s="9">
        <v>33.846777000000024</v>
      </c>
      <c r="C10" s="9">
        <v>52.96053299999997</v>
      </c>
      <c r="D10" s="9">
        <v>49.041300000000021</v>
      </c>
      <c r="E10" s="9">
        <v>52.822768000000011</v>
      </c>
      <c r="F10" s="9">
        <v>52.670763999999998</v>
      </c>
      <c r="G10" s="9">
        <v>35.931680999999998</v>
      </c>
      <c r="H10" s="9"/>
      <c r="I10" s="10">
        <v>6.1007118</v>
      </c>
      <c r="J10" s="9">
        <v>6.0494000000000003</v>
      </c>
      <c r="K10" s="10">
        <v>12.390383699999999</v>
      </c>
      <c r="L10" s="9">
        <v>12.324400000000001</v>
      </c>
      <c r="M10" s="10">
        <v>4.4090690000000006</v>
      </c>
      <c r="N10" s="9">
        <v>4.3982999999999999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</row>
    <row r="11" spans="1:307" s="15" customFormat="1" ht="10" customHeight="1">
      <c r="A11" s="12" t="s">
        <v>28</v>
      </c>
      <c r="B11" s="13">
        <v>2.070000000000002E-3</v>
      </c>
      <c r="C11" s="13">
        <v>2.3429999999999987E-3</v>
      </c>
      <c r="D11" s="13">
        <v>2.1000000000000016E-3</v>
      </c>
      <c r="E11" s="13">
        <v>3.3920000000000009E-3</v>
      </c>
      <c r="F11" s="13">
        <v>1.908E-3</v>
      </c>
      <c r="G11" s="13">
        <v>1.0142999999999998E-2</v>
      </c>
      <c r="H11" s="13"/>
      <c r="I11" s="14">
        <v>0.1004</v>
      </c>
      <c r="J11" s="13">
        <v>9.9299999999999999E-2</v>
      </c>
      <c r="K11" s="14">
        <v>0.1966</v>
      </c>
      <c r="L11" s="13">
        <v>0.19639999999999999</v>
      </c>
      <c r="M11" s="14">
        <v>4.1319040000000001E-2</v>
      </c>
      <c r="N11" s="13">
        <v>4.1700000000000001E-2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</row>
    <row r="12" spans="1:307" s="11" customFormat="1" ht="10" customHeight="1">
      <c r="A12" s="3" t="s">
        <v>29</v>
      </c>
      <c r="B12" s="9">
        <v>0</v>
      </c>
      <c r="C12" s="9">
        <v>0</v>
      </c>
      <c r="D12" s="9">
        <v>0</v>
      </c>
      <c r="E12" s="9">
        <v>0.13250000000000003</v>
      </c>
      <c r="F12" s="9">
        <v>0</v>
      </c>
      <c r="G12" s="9">
        <v>0</v>
      </c>
      <c r="H12" s="9"/>
      <c r="I12" s="10">
        <v>1.8</v>
      </c>
      <c r="J12" s="9">
        <v>1.7693000000000001</v>
      </c>
      <c r="K12" s="10">
        <v>3.5990000000000002</v>
      </c>
      <c r="L12" s="9">
        <v>3.5931999999999999</v>
      </c>
      <c r="M12" s="10">
        <v>0.96</v>
      </c>
      <c r="N12" s="9">
        <v>0.95450000000000002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</row>
    <row r="13" spans="1:307" s="11" customFormat="1" ht="10" customHeight="1">
      <c r="A13" s="3" t="s">
        <v>30</v>
      </c>
      <c r="B13" s="9">
        <v>2.3391000000000019E-2</v>
      </c>
      <c r="C13" s="9">
        <v>3.1736999999999974E-2</v>
      </c>
      <c r="D13" s="9">
        <v>2.0790000000000013E-2</v>
      </c>
      <c r="E13" s="9">
        <v>3.9220000000000005E-2</v>
      </c>
      <c r="F13" s="9">
        <v>1.4416E-2</v>
      </c>
      <c r="G13" s="9">
        <v>3.7466999999999993E-2</v>
      </c>
      <c r="H13" s="9"/>
      <c r="I13" s="10">
        <v>5.15</v>
      </c>
      <c r="J13" s="9">
        <v>5.2205000000000004</v>
      </c>
      <c r="K13" s="10">
        <v>7.1139999999999999</v>
      </c>
      <c r="L13" s="9">
        <v>7.0868000000000002</v>
      </c>
      <c r="M13" s="10">
        <v>2.1</v>
      </c>
      <c r="N13" s="9">
        <v>2.1240000000000001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</row>
    <row r="14" spans="1:307" s="11" customFormat="1" ht="10" customHeight="1">
      <c r="A14" s="3" t="s">
        <v>31</v>
      </c>
      <c r="B14" s="9">
        <v>1.8009000000000011E-2</v>
      </c>
      <c r="C14" s="9">
        <v>4.2386999999999987E-2</v>
      </c>
      <c r="D14" s="9">
        <v>2.8140000000000019E-2</v>
      </c>
      <c r="E14" s="9">
        <v>0.10260800000000002</v>
      </c>
      <c r="F14" s="9">
        <v>5.3847999999999993E-2</v>
      </c>
      <c r="G14" s="9">
        <v>0</v>
      </c>
      <c r="H14" s="9"/>
      <c r="I14" s="10">
        <v>4.2039999999999997</v>
      </c>
      <c r="J14" s="9">
        <v>4.1900000000000004</v>
      </c>
      <c r="K14" s="10">
        <v>3.12</v>
      </c>
      <c r="L14" s="9">
        <v>3.1027</v>
      </c>
      <c r="M14" s="10">
        <v>2.78</v>
      </c>
      <c r="N14" s="9">
        <v>2.7871999999999999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</row>
    <row r="15" spans="1:307" s="11" customFormat="1" ht="10" customHeight="1">
      <c r="A15" s="3" t="s">
        <v>32</v>
      </c>
      <c r="B15" s="9">
        <v>9.5220000000000062E-3</v>
      </c>
      <c r="C15" s="9">
        <v>2.9819999999999978E-2</v>
      </c>
      <c r="D15" s="9">
        <v>5.2500000000000029E-3</v>
      </c>
      <c r="E15" s="9">
        <v>1.3568000000000004E-2</v>
      </c>
      <c r="F15" s="9">
        <v>5.0880000000000005E-3</v>
      </c>
      <c r="G15" s="9">
        <v>2.7116999999999999E-2</v>
      </c>
      <c r="H15" s="9"/>
      <c r="I15" s="10">
        <v>2.8980000000000001</v>
      </c>
      <c r="J15" s="9">
        <v>2.8868999999999998</v>
      </c>
      <c r="K15" s="10">
        <v>1.774</v>
      </c>
      <c r="L15" s="9">
        <v>1.7563</v>
      </c>
      <c r="M15" s="10">
        <v>5.38</v>
      </c>
      <c r="N15" s="9">
        <v>5.4221000000000004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</row>
    <row r="16" spans="1:307" s="15" customFormat="1" ht="10" customHeight="1">
      <c r="A16" s="12" t="s">
        <v>33</v>
      </c>
      <c r="B16" s="13">
        <v>4.4505000000000031E-2</v>
      </c>
      <c r="C16" s="13">
        <v>4.2812999999999955E-2</v>
      </c>
      <c r="D16" s="13">
        <v>4.2840000000000031E-2</v>
      </c>
      <c r="E16" s="13">
        <v>7.0808000000000038E-2</v>
      </c>
      <c r="F16" s="13">
        <v>4.3883999999999999E-2</v>
      </c>
      <c r="G16" s="13">
        <v>5.050799999999999E-2</v>
      </c>
      <c r="H16" s="13"/>
      <c r="I16" s="14">
        <v>0.48299999999999998</v>
      </c>
      <c r="J16" s="13">
        <v>0.4788</v>
      </c>
      <c r="K16" s="14">
        <v>0.35930000000000001</v>
      </c>
      <c r="L16" s="13">
        <v>0.35020000000000001</v>
      </c>
      <c r="M16" s="14">
        <v>0.28999999999999998</v>
      </c>
      <c r="N16" s="13">
        <v>0.28710000000000002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</row>
    <row r="17" spans="1:307" s="11" customFormat="1" ht="10" customHeight="1">
      <c r="A17" s="3" t="s">
        <v>34</v>
      </c>
      <c r="B17" s="9">
        <f>SUM(B7:B16)</f>
        <v>100.12072500000009</v>
      </c>
      <c r="C17" s="9">
        <f t="shared" ref="C17:BN17" si="0">SUM(C7:C16)</f>
        <v>100.01180699999995</v>
      </c>
      <c r="D17" s="9">
        <f t="shared" si="0"/>
        <v>100.15719000000004</v>
      </c>
      <c r="E17" s="9">
        <f t="shared" si="0"/>
        <v>100.09028800000002</v>
      </c>
      <c r="F17" s="9">
        <f t="shared" si="0"/>
        <v>99.867476000000039</v>
      </c>
      <c r="G17" s="9">
        <f t="shared" si="0"/>
        <v>99.841688999999988</v>
      </c>
      <c r="H17" s="9"/>
      <c r="I17" s="10">
        <f t="shared" si="0"/>
        <v>97.957111799999993</v>
      </c>
      <c r="J17" s="9">
        <f t="shared" si="0"/>
        <v>98.493300000000005</v>
      </c>
      <c r="K17" s="10">
        <f t="shared" si="0"/>
        <v>98.298283700000027</v>
      </c>
      <c r="L17" s="9">
        <f t="shared" si="0"/>
        <v>97.931199999999976</v>
      </c>
      <c r="M17" s="10">
        <f t="shared" si="0"/>
        <v>98.120388039999995</v>
      </c>
      <c r="N17" s="9">
        <f t="shared" si="0"/>
        <v>98.437799999999996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</row>
    <row r="18" spans="1:307" s="11" customFormat="1" ht="10" customHeight="1">
      <c r="A18" s="12" t="s">
        <v>35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/>
      <c r="I18" s="10"/>
      <c r="J18" s="9"/>
      <c r="K18" s="10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</row>
    <row r="19" spans="1:307" s="11" customFormat="1" ht="10" customHeight="1">
      <c r="A19" s="12"/>
      <c r="B19" s="9"/>
      <c r="C19" s="9"/>
      <c r="D19" s="9"/>
      <c r="E19" s="9"/>
      <c r="F19" s="9"/>
      <c r="G19" s="9"/>
      <c r="H19" s="9"/>
      <c r="I19" s="10"/>
      <c r="J19" s="9"/>
      <c r="K19" s="10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</row>
    <row r="20" spans="1:307" s="6" customFormat="1" ht="10" customHeight="1">
      <c r="B20" s="6" t="s">
        <v>36</v>
      </c>
      <c r="L20" s="6" t="s">
        <v>36</v>
      </c>
    </row>
    <row r="21" spans="1:307" s="11" customFormat="1" ht="10" customHeight="1">
      <c r="A21" s="3" t="s">
        <v>24</v>
      </c>
      <c r="B21" s="9">
        <f>B7/B$17*100</f>
        <v>65.860133354008354</v>
      </c>
      <c r="C21" s="9">
        <f>C7/C$17*100</f>
        <v>46.70453359571836</v>
      </c>
      <c r="D21" s="9">
        <f>D7/D$17*100</f>
        <v>50.79140099677317</v>
      </c>
      <c r="E21" s="9">
        <f>E7/E$17*100</f>
        <v>43.505096118816247</v>
      </c>
      <c r="F21" s="9">
        <f>F7/F$17*100</f>
        <v>46.943467360685091</v>
      </c>
      <c r="G21" s="9">
        <f>G7/G$17*100</f>
        <v>62.502617518820216</v>
      </c>
      <c r="H21" s="9"/>
      <c r="I21" s="10">
        <f>I7/I$17*100</f>
        <v>60.373360252542682</v>
      </c>
      <c r="J21" s="9">
        <f>J7/J$17*100</f>
        <v>60.67915279516474</v>
      </c>
      <c r="K21" s="10">
        <f>K7/K$17*100</f>
        <v>54.934835042292796</v>
      </c>
      <c r="L21" s="9">
        <f>L7/L$17*100</f>
        <v>55.026794320911023</v>
      </c>
      <c r="M21" s="10">
        <f>M7/M$17*100</f>
        <v>67.875801686444277</v>
      </c>
      <c r="N21" s="9">
        <f>N7/N$17*100</f>
        <v>67.871386804662436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</row>
    <row r="22" spans="1:307" s="15" customFormat="1" ht="10" customHeight="1">
      <c r="A22" s="12" t="s">
        <v>25</v>
      </c>
      <c r="B22" s="9">
        <f>B8/B$17*100</f>
        <v>2.0468289657311213E-2</v>
      </c>
      <c r="C22" s="9">
        <f>C8/C$17*100</f>
        <v>7.8800696001823066E-3</v>
      </c>
      <c r="D22" s="9">
        <f>D8/D$17*100</f>
        <v>1.4257588496642134E-2</v>
      </c>
      <c r="E22" s="9">
        <f>E8/E$17*100</f>
        <v>0.12433174335555915</v>
      </c>
      <c r="F22" s="9">
        <f>F8/F$17*100</f>
        <v>9.1280969191611487E-3</v>
      </c>
      <c r="G22" s="9">
        <f>G8/G$17*100</f>
        <v>4.3538926910581421E-2</v>
      </c>
      <c r="H22" s="9"/>
      <c r="I22" s="10">
        <f>I8/I$17*100</f>
        <v>1.072918525962502</v>
      </c>
      <c r="J22" s="9">
        <f>J8/J$17*100</f>
        <v>1.0609858741660598</v>
      </c>
      <c r="K22" s="10">
        <f>K8/K$17*100</f>
        <v>2.3042111364961699</v>
      </c>
      <c r="L22" s="9">
        <f>L8/L$17*100</f>
        <v>2.296305978074404</v>
      </c>
      <c r="M22" s="10">
        <f>M8/M$17*100</f>
        <v>0.67264307977557414</v>
      </c>
      <c r="N22" s="9">
        <f>N8/N$17*100</f>
        <v>0.68672806584462476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</row>
    <row r="23" spans="1:307" s="11" customFormat="1" ht="10" customHeight="1">
      <c r="A23" s="3" t="s">
        <v>26</v>
      </c>
      <c r="B23" s="9">
        <f>B9/B$17*100</f>
        <v>0.21605416860495164</v>
      </c>
      <c r="C23" s="9">
        <f>C9/C$17*100</f>
        <v>0.1842232487610187</v>
      </c>
      <c r="D23" s="9">
        <f>D9/D$17*100</f>
        <v>0.13104401191766663</v>
      </c>
      <c r="E23" s="9">
        <f>E9/E$17*100</f>
        <v>3.2336843710550625</v>
      </c>
      <c r="F23" s="9">
        <f>F9/F$17*100</f>
        <v>0.18744440882835564</v>
      </c>
      <c r="G23" s="9">
        <f>G9/G$17*100</f>
        <v>1.3397549795056052</v>
      </c>
      <c r="H23" s="9"/>
      <c r="I23" s="10">
        <f>I9/I$17*100</f>
        <v>17.385159369306766</v>
      </c>
      <c r="J23" s="9">
        <f>J9/J$17*100</f>
        <v>17.249092070222037</v>
      </c>
      <c r="K23" s="10">
        <f>K9/K$17*100</f>
        <v>13.71336252537235</v>
      </c>
      <c r="L23" s="9">
        <f>L9/L$17*100</f>
        <v>13.666737464669076</v>
      </c>
      <c r="M23" s="10">
        <f>M9/M$17*100</f>
        <v>15.185427104024324</v>
      </c>
      <c r="N23" s="9">
        <f>N9/N$17*100</f>
        <v>15.172829949470632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</row>
    <row r="24" spans="1:307" s="11" customFormat="1" ht="10" customHeight="1">
      <c r="A24" s="3" t="s">
        <v>27</v>
      </c>
      <c r="B24" s="9">
        <f>B10/B$17*100</f>
        <v>33.805964749056692</v>
      </c>
      <c r="C24" s="9">
        <f>C10/C$17*100</f>
        <v>52.954280688079159</v>
      </c>
      <c r="D24" s="9">
        <f>D10/D$17*100</f>
        <v>48.964332965012296</v>
      </c>
      <c r="E24" s="9">
        <f>E10/E$17*100</f>
        <v>52.77511840109802</v>
      </c>
      <c r="F24" s="9">
        <f>F10/F$17*100</f>
        <v>52.740658029647193</v>
      </c>
      <c r="G24" s="9">
        <f>G10/G$17*100</f>
        <v>35.988654999616443</v>
      </c>
      <c r="H24" s="9"/>
      <c r="I24" s="10">
        <f>I10/I$17*100</f>
        <v>6.2279416858021328</v>
      </c>
      <c r="J24" s="9">
        <f>J10/J$17*100</f>
        <v>6.1419406193111614</v>
      </c>
      <c r="K24" s="10">
        <f>K10/K$17*100</f>
        <v>12.604883049448395</v>
      </c>
      <c r="L24" s="9">
        <f>L10/L$17*100</f>
        <v>12.584753377881619</v>
      </c>
      <c r="M24" s="10">
        <f>M10/M$17*100</f>
        <v>4.493529925913653</v>
      </c>
      <c r="N24" s="9">
        <f>N10/N$17*100</f>
        <v>4.4681006686455813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</row>
    <row r="25" spans="1:307" s="15" customFormat="1" ht="10" customHeight="1">
      <c r="A25" s="12" t="s">
        <v>28</v>
      </c>
      <c r="B25" s="9">
        <f>B11/B$17*100</f>
        <v>2.0675040057890112E-3</v>
      </c>
      <c r="C25" s="9">
        <f>C11/C$17*100</f>
        <v>2.3427233946487938E-3</v>
      </c>
      <c r="D25" s="9">
        <f>D11/D$17*100</f>
        <v>2.0967041906826667E-3</v>
      </c>
      <c r="E25" s="9">
        <f>E11/E$17*100</f>
        <v>3.3889401936779322E-3</v>
      </c>
      <c r="F25" s="9">
        <f>F11/F$17*100</f>
        <v>1.9105319133127978E-3</v>
      </c>
      <c r="G25" s="9">
        <f>G11/G$17*100</f>
        <v>1.0159082945802329E-2</v>
      </c>
      <c r="H25" s="9"/>
      <c r="I25" s="10">
        <f>I11/I$17*100</f>
        <v>0.10249383444970046</v>
      </c>
      <c r="J25" s="9">
        <f>J11/J$17*100</f>
        <v>0.1008190404829567</v>
      </c>
      <c r="K25" s="10">
        <f>K11/K$17*100</f>
        <v>0.20000349202434747</v>
      </c>
      <c r="L25" s="9">
        <f>L11/L$17*100</f>
        <v>0.20054895681866458</v>
      </c>
      <c r="M25" s="10">
        <f>M11/M$17*100</f>
        <v>4.2110555028742634E-2</v>
      </c>
      <c r="N25" s="9">
        <f>N11/N$17*100</f>
        <v>4.2361775659350377E-2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</row>
    <row r="26" spans="1:307" s="10" customFormat="1" ht="10" customHeight="1">
      <c r="A26" s="3" t="s">
        <v>29</v>
      </c>
      <c r="B26" s="9">
        <f>B12/B$17*100</f>
        <v>0</v>
      </c>
      <c r="C26" s="9">
        <f>C12/C$17*100</f>
        <v>0</v>
      </c>
      <c r="D26" s="9">
        <f>D12/D$17*100</f>
        <v>0</v>
      </c>
      <c r="E26" s="9">
        <f>E12/E$17*100</f>
        <v>0.13238047631554423</v>
      </c>
      <c r="F26" s="9">
        <f>F12/F$17*100</f>
        <v>0</v>
      </c>
      <c r="G26" s="9">
        <f>G12/G$17*100</f>
        <v>0</v>
      </c>
      <c r="H26" s="9"/>
      <c r="I26" s="10">
        <f>I12/I$17*100</f>
        <v>1.8375388646360642</v>
      </c>
      <c r="J26" s="9">
        <f>J12/J$17*100</f>
        <v>1.7963658441741723</v>
      </c>
      <c r="K26" s="10">
        <f>K12/K$17*100</f>
        <v>3.6613050243928109</v>
      </c>
      <c r="L26" s="9">
        <f>L12/L$17*100</f>
        <v>3.6691064747496211</v>
      </c>
      <c r="M26" s="10">
        <f>M12/M$17*100</f>
        <v>0.97838993421901677</v>
      </c>
      <c r="N26" s="9">
        <f>N12/N$17*100</f>
        <v>0.96964783853357139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</row>
    <row r="27" spans="1:307" s="11" customFormat="1" ht="10" customHeight="1">
      <c r="A27" s="3" t="s">
        <v>30</v>
      </c>
      <c r="B27" s="9">
        <f>B13/B$17*100</f>
        <v>2.3362795265415827E-2</v>
      </c>
      <c r="C27" s="9">
        <f>C13/C$17*100</f>
        <v>3.1733253254788193E-2</v>
      </c>
      <c r="D27" s="9">
        <f>D13/D$17*100</f>
        <v>2.07573714877584E-2</v>
      </c>
      <c r="E27" s="9">
        <f>E13/E$17*100</f>
        <v>3.9184620989401085E-2</v>
      </c>
      <c r="F27" s="9">
        <f>F13/F$17*100</f>
        <v>1.4435130011696695E-2</v>
      </c>
      <c r="G27" s="9">
        <f>G13/G$17*100</f>
        <v>3.7526408432453501E-2</v>
      </c>
      <c r="H27" s="9"/>
      <c r="I27" s="10">
        <f>I13/I$17*100</f>
        <v>5.2574028627087399</v>
      </c>
      <c r="J27" s="9">
        <f>J13/J$17*100</f>
        <v>5.3003605321377192</v>
      </c>
      <c r="K27" s="10">
        <f>K13/K$17*100</f>
        <v>7.2371558609420541</v>
      </c>
      <c r="L27" s="9">
        <f>L13/L$17*100</f>
        <v>7.2365088960413049</v>
      </c>
      <c r="M27" s="10">
        <f>M13/M$17*100</f>
        <v>2.1402279811040996</v>
      </c>
      <c r="N27" s="9">
        <f>N13/N$17*100</f>
        <v>2.1577077098431698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</row>
    <row r="28" spans="1:307" s="11" customFormat="1" ht="10" customHeight="1">
      <c r="A28" s="3" t="s">
        <v>31</v>
      </c>
      <c r="B28" s="9">
        <f>B14/B$17*100</f>
        <v>1.7987284850364393E-2</v>
      </c>
      <c r="C28" s="9">
        <f>C14/C$17*100</f>
        <v>4.2381995957737277E-2</v>
      </c>
      <c r="D28" s="9">
        <f>D14/D$17*100</f>
        <v>2.8095836155147734E-2</v>
      </c>
      <c r="E28" s="9">
        <f>E14/E$17*100</f>
        <v>0.10251544085875745</v>
      </c>
      <c r="F28" s="9">
        <f>F14/F$17*100</f>
        <v>5.3919456220161179E-2</v>
      </c>
      <c r="G28" s="9">
        <f>G14/G$17*100</f>
        <v>0</v>
      </c>
      <c r="H28" s="9"/>
      <c r="I28" s="10">
        <f>I14/I$17*100</f>
        <v>4.2916741038500081</v>
      </c>
      <c r="J28" s="9">
        <f>J14/J$17*100</f>
        <v>4.2540964715366423</v>
      </c>
      <c r="K28" s="10">
        <f>K14/K$17*100</f>
        <v>3.1740126913324729</v>
      </c>
      <c r="L28" s="9">
        <f>L14/L$17*100</f>
        <v>3.1682446452203186</v>
      </c>
      <c r="M28" s="10">
        <f>M14/M$17*100</f>
        <v>2.8332541845092361</v>
      </c>
      <c r="N28" s="9">
        <f>N14/N$17*100</f>
        <v>2.831432640713222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</row>
    <row r="29" spans="1:307" s="11" customFormat="1" ht="10" customHeight="1">
      <c r="A29" s="3" t="s">
        <v>32</v>
      </c>
      <c r="B29" s="9">
        <f>B15/B$17*100</f>
        <v>9.5105184266294496E-3</v>
      </c>
      <c r="C29" s="9">
        <f>C15/C$17*100</f>
        <v>2.9816479568257372E-2</v>
      </c>
      <c r="D29" s="9">
        <f>D15/D$17*100</f>
        <v>5.2417604767066653E-3</v>
      </c>
      <c r="E29" s="9">
        <f>E15/E$17*100</f>
        <v>1.3555760774711729E-2</v>
      </c>
      <c r="F29" s="9">
        <f>F15/F$17*100</f>
        <v>5.0947517688341281E-3</v>
      </c>
      <c r="G29" s="9">
        <f>G15/G$17*100</f>
        <v>2.7159997263267451E-2</v>
      </c>
      <c r="H29" s="9"/>
      <c r="I29" s="10">
        <f>I15/I$17*100</f>
        <v>2.9584375720640637</v>
      </c>
      <c r="J29" s="9">
        <f>J15/J$17*100</f>
        <v>2.931062315913874</v>
      </c>
      <c r="K29" s="10">
        <f>K15/K$17*100</f>
        <v>1.8047110623153224</v>
      </c>
      <c r="L29" s="9">
        <f>L15/L$17*100</f>
        <v>1.793401898475665</v>
      </c>
      <c r="M29" s="10">
        <f>M15/M$17*100</f>
        <v>5.4830602563524069</v>
      </c>
      <c r="N29" s="9">
        <f>N15/N$17*100</f>
        <v>5.5081482926274257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</row>
    <row r="30" spans="1:307" s="15" customFormat="1" ht="10" customHeight="1">
      <c r="A30" s="12" t="s">
        <v>33</v>
      </c>
      <c r="B30" s="9">
        <f>B16/B$17*100</f>
        <v>4.4451336124463732E-2</v>
      </c>
      <c r="C30" s="9">
        <f>C16/C$17*100</f>
        <v>4.2807945665855211E-2</v>
      </c>
      <c r="D30" s="9">
        <f>D16/D$17*100</f>
        <v>4.2772765489926395E-2</v>
      </c>
      <c r="E30" s="9">
        <f>E16/E$17*100</f>
        <v>7.074412654302685E-2</v>
      </c>
      <c r="F30" s="9">
        <f>F16/F$17*100</f>
        <v>4.3942234006194354E-2</v>
      </c>
      <c r="G30" s="9">
        <f>G16/G$17*100</f>
        <v>5.0588086505627919E-2</v>
      </c>
      <c r="H30" s="9"/>
      <c r="I30" s="10">
        <f>I16/I$17*100</f>
        <v>0.49307292867734392</v>
      </c>
      <c r="J30" s="9">
        <f>J16/J$17*100</f>
        <v>0.48612443689063117</v>
      </c>
      <c r="K30" s="10">
        <f>K16/K$17*100</f>
        <v>0.36552011538325557</v>
      </c>
      <c r="L30" s="9">
        <f>L16/L$17*100</f>
        <v>0.35759798715833169</v>
      </c>
      <c r="M30" s="10">
        <f>M16/M$17*100</f>
        <v>0.29555529262866131</v>
      </c>
      <c r="N30" s="9">
        <f>N16/N$17*100</f>
        <v>0.29165625399998785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</row>
    <row r="31" spans="1:307" s="16" customFormat="1" ht="10" customHeight="1">
      <c r="A31" s="3" t="s">
        <v>37</v>
      </c>
      <c r="B31" s="9">
        <f>B17/B$17*100</f>
        <v>100</v>
      </c>
      <c r="C31" s="9">
        <f>C17/C$17*100</f>
        <v>100</v>
      </c>
      <c r="D31" s="9">
        <f>D17/D$17*100</f>
        <v>100</v>
      </c>
      <c r="E31" s="9">
        <f>E17/E$17*100</f>
        <v>100</v>
      </c>
      <c r="F31" s="9">
        <f>F17/F$17*100</f>
        <v>100</v>
      </c>
      <c r="G31" s="9">
        <f>G17/G$17*100</f>
        <v>100</v>
      </c>
      <c r="H31" s="9"/>
      <c r="I31" s="10">
        <f>I17/I$17*100</f>
        <v>100</v>
      </c>
      <c r="J31" s="9">
        <f>J17/J$17*100</f>
        <v>100</v>
      </c>
      <c r="K31" s="10">
        <f>K17/K$17*100</f>
        <v>100</v>
      </c>
      <c r="L31" s="9">
        <f>L17/L$17*100</f>
        <v>100</v>
      </c>
      <c r="M31" s="10">
        <f>M17/M$17*100</f>
        <v>100</v>
      </c>
      <c r="N31" s="9">
        <f>N17/N$17*100</f>
        <v>100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</row>
    <row r="32" spans="1:307" s="6" customFormat="1" ht="10" customHeight="1">
      <c r="B32" s="17"/>
      <c r="C32" s="17"/>
      <c r="D32" s="17"/>
      <c r="E32" s="17"/>
      <c r="F32" s="17"/>
      <c r="G32" s="17"/>
      <c r="H32" s="17"/>
      <c r="I32" s="18"/>
      <c r="J32" s="17"/>
      <c r="K32" s="18"/>
      <c r="L32" s="17"/>
      <c r="M32" s="18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</row>
    <row r="33" spans="1:307" s="6" customFormat="1" ht="10" customHeight="1">
      <c r="B33" s="6" t="s">
        <v>38</v>
      </c>
      <c r="L33" s="6" t="s">
        <v>38</v>
      </c>
    </row>
    <row r="34" spans="1:307" ht="10" customHeight="1">
      <c r="A34" s="19" t="s">
        <v>39</v>
      </c>
      <c r="B34" s="20">
        <v>17.283829320000031</v>
      </c>
      <c r="C34" s="20">
        <v>18.063705689999978</v>
      </c>
      <c r="D34" s="20">
        <v>20.701216200000029</v>
      </c>
      <c r="E34" s="20">
        <v>26.397256320000015</v>
      </c>
      <c r="F34" s="20">
        <v>18.327251600000004</v>
      </c>
      <c r="G34" s="20">
        <v>38.810173319999997</v>
      </c>
      <c r="H34" s="20"/>
      <c r="I34" s="21">
        <v>18.87</v>
      </c>
      <c r="J34" s="20">
        <v>18.765757999999998</v>
      </c>
      <c r="K34" s="21">
        <v>12.57</v>
      </c>
      <c r="L34" s="20">
        <v>11.092506000000002</v>
      </c>
      <c r="M34" s="21">
        <v>17</v>
      </c>
      <c r="N34" s="20">
        <v>16.224920000000001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</row>
    <row r="35" spans="1:307" ht="10" customHeight="1">
      <c r="A35" s="6" t="s">
        <v>40</v>
      </c>
      <c r="B35" s="20">
        <v>22.91935992000003</v>
      </c>
      <c r="C35" s="20">
        <v>14.909284559999987</v>
      </c>
      <c r="D35" s="20">
        <v>18.507463200000018</v>
      </c>
      <c r="E35" s="20">
        <v>46.161512000000016</v>
      </c>
      <c r="F35" s="20">
        <v>17.947347840000003</v>
      </c>
      <c r="G35" s="20">
        <v>40.33402152</v>
      </c>
      <c r="H35" s="20"/>
      <c r="I35" s="21">
        <v>16.22</v>
      </c>
      <c r="J35" s="20">
        <v>16.430456000000003</v>
      </c>
      <c r="K35" s="21">
        <v>15.85</v>
      </c>
      <c r="L35" s="20">
        <v>14.1904</v>
      </c>
      <c r="M35" s="21">
        <v>20</v>
      </c>
      <c r="N35" s="20">
        <v>20.951112000000002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</row>
    <row r="36" spans="1:307" ht="10" customHeight="1">
      <c r="A36" s="6" t="s">
        <v>41</v>
      </c>
      <c r="B36" s="20">
        <v>0</v>
      </c>
      <c r="C36" s="20">
        <v>0</v>
      </c>
      <c r="D36" s="20">
        <v>0</v>
      </c>
      <c r="E36" s="20">
        <v>0.72080000000000022</v>
      </c>
      <c r="F36" s="20">
        <v>0</v>
      </c>
      <c r="G36" s="20">
        <v>1.9872000000000001</v>
      </c>
      <c r="H36" s="20"/>
      <c r="I36" s="21">
        <v>13.11</v>
      </c>
      <c r="J36" s="20">
        <v>13.43</v>
      </c>
      <c r="K36" s="21">
        <v>33.53</v>
      </c>
      <c r="L36" s="20">
        <v>33.43</v>
      </c>
      <c r="M36" s="21">
        <v>6.3</v>
      </c>
      <c r="N36" s="20">
        <v>6.7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</row>
    <row r="37" spans="1:307" ht="10" customHeight="1">
      <c r="A37" s="6" t="s">
        <v>42</v>
      </c>
      <c r="B37" s="20">
        <v>30.346200000000028</v>
      </c>
      <c r="C37" s="20">
        <v>24.409799999999986</v>
      </c>
      <c r="D37" s="20">
        <v>23.457000000000008</v>
      </c>
      <c r="E37" s="20">
        <v>145.41080000000005</v>
      </c>
      <c r="F37" s="20">
        <v>29.552800000000012</v>
      </c>
      <c r="G37" s="20">
        <v>45.933299999999996</v>
      </c>
      <c r="H37" s="20"/>
      <c r="I37" s="21">
        <v>118.5</v>
      </c>
      <c r="J37" s="20">
        <v>117.93</v>
      </c>
      <c r="K37" s="21">
        <v>417.6</v>
      </c>
      <c r="L37" s="20">
        <v>398.89</v>
      </c>
      <c r="M37" s="21">
        <v>52</v>
      </c>
      <c r="N37" s="20">
        <v>53.37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</row>
    <row r="38" spans="1:307" ht="10" customHeight="1">
      <c r="A38" s="6" t="s">
        <v>43</v>
      </c>
      <c r="B38" s="20">
        <v>0</v>
      </c>
      <c r="C38" s="20">
        <v>8.6903999999999968</v>
      </c>
      <c r="D38" s="20">
        <v>0</v>
      </c>
      <c r="E38" s="20">
        <v>12.932000000000004</v>
      </c>
      <c r="F38" s="20">
        <v>0</v>
      </c>
      <c r="G38" s="20">
        <v>0</v>
      </c>
      <c r="H38" s="20"/>
      <c r="I38" s="21">
        <v>1134</v>
      </c>
      <c r="J38" s="20">
        <v>1124.31</v>
      </c>
      <c r="K38" s="21">
        <v>683.9</v>
      </c>
      <c r="L38" s="20">
        <v>675.61</v>
      </c>
      <c r="M38" s="21">
        <v>1340</v>
      </c>
      <c r="N38" s="20">
        <v>1323.4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</row>
    <row r="39" spans="1:307" ht="10" customHeight="1">
      <c r="A39" s="6" t="s">
        <v>44</v>
      </c>
      <c r="B39" s="20">
        <v>2.2770000000000019</v>
      </c>
      <c r="C39" s="20">
        <v>2.7050999999999985</v>
      </c>
      <c r="D39" s="20">
        <v>1.7850000000000008</v>
      </c>
      <c r="E39" s="20">
        <v>3.2012000000000009</v>
      </c>
      <c r="F39" s="20">
        <v>2.4592000000000005</v>
      </c>
      <c r="G39" s="20">
        <v>1.9250999999999998</v>
      </c>
      <c r="H39" s="20"/>
      <c r="I39" s="21">
        <v>67.790000000000006</v>
      </c>
      <c r="J39" s="20">
        <v>68.34</v>
      </c>
      <c r="K39" s="21">
        <v>46.02</v>
      </c>
      <c r="L39" s="20">
        <v>46.88</v>
      </c>
      <c r="M39" s="21">
        <v>245</v>
      </c>
      <c r="N39" s="20">
        <v>245.13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</row>
    <row r="40" spans="1:307" ht="10" customHeight="1">
      <c r="A40" s="6" t="s">
        <v>45</v>
      </c>
      <c r="B40" s="20">
        <v>21.797100000000015</v>
      </c>
      <c r="C40" s="20">
        <v>14.292299999999992</v>
      </c>
      <c r="D40" s="20">
        <v>25.704000000000022</v>
      </c>
      <c r="E40" s="20">
        <v>124.67720000000004</v>
      </c>
      <c r="F40" s="20">
        <v>22.726400000000009</v>
      </c>
      <c r="G40" s="20">
        <v>9.8324999999999996</v>
      </c>
      <c r="H40" s="20"/>
      <c r="I40" s="21">
        <v>659.5</v>
      </c>
      <c r="J40" s="20">
        <v>657.96</v>
      </c>
      <c r="K40" s="21">
        <v>337.4</v>
      </c>
      <c r="L40" s="20">
        <v>328.21</v>
      </c>
      <c r="M40" s="21">
        <v>240</v>
      </c>
      <c r="N40" s="20">
        <v>241.79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</row>
    <row r="41" spans="1:307" ht="10" customHeight="1">
      <c r="A41" s="6" t="s">
        <v>46</v>
      </c>
      <c r="B41" s="20">
        <v>8.3895136460554784</v>
      </c>
      <c r="C41" s="20">
        <v>5.0484833354964458</v>
      </c>
      <c r="D41" s="20">
        <v>7.8646880813325044</v>
      </c>
      <c r="E41" s="20">
        <v>33.498543571995242</v>
      </c>
      <c r="F41" s="20">
        <v>4.415717107217553</v>
      </c>
      <c r="G41" s="20">
        <v>10.449723326226058</v>
      </c>
      <c r="H41" s="20"/>
      <c r="I41" s="21">
        <v>232</v>
      </c>
      <c r="J41" s="20">
        <v>233.50128999999998</v>
      </c>
      <c r="K41" s="21">
        <v>186.5</v>
      </c>
      <c r="L41" s="20">
        <v>179.47358999999997</v>
      </c>
      <c r="M41" s="21">
        <v>550</v>
      </c>
      <c r="N41" s="20">
        <v>569.23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</row>
    <row r="42" spans="1:307" ht="10" customHeight="1">
      <c r="A42" s="6" t="s">
        <v>47</v>
      </c>
      <c r="B42" s="20">
        <v>8.0109000000000066</v>
      </c>
      <c r="C42" s="20">
        <v>11.629799999999992</v>
      </c>
      <c r="D42" s="20">
        <v>9.2400000000000073</v>
      </c>
      <c r="E42" s="20">
        <v>30.867200000000011</v>
      </c>
      <c r="F42" s="20">
        <v>10.599999999999998</v>
      </c>
      <c r="G42" s="20">
        <v>7.1208</v>
      </c>
      <c r="H42" s="20"/>
      <c r="I42" s="21">
        <v>19.14</v>
      </c>
      <c r="J42" s="20">
        <v>21.07</v>
      </c>
      <c r="K42" s="21">
        <v>36.07</v>
      </c>
      <c r="L42" s="20">
        <v>36.880000000000003</v>
      </c>
      <c r="M42" s="21">
        <v>28</v>
      </c>
      <c r="N42" s="20">
        <v>26.17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</row>
    <row r="43" spans="1:307" s="26" customFormat="1" ht="10" customHeight="1">
      <c r="A43" s="23" t="s">
        <v>48</v>
      </c>
      <c r="B43" s="24">
        <v>0</v>
      </c>
      <c r="C43" s="24">
        <v>0.53249999999999975</v>
      </c>
      <c r="D43" s="24">
        <v>1.2180000000000006</v>
      </c>
      <c r="E43" s="24">
        <v>4.4732000000000021</v>
      </c>
      <c r="F43" s="24">
        <v>0.23320000000000005</v>
      </c>
      <c r="G43" s="24">
        <v>0.76589999999999991</v>
      </c>
      <c r="H43" s="24"/>
      <c r="I43" s="25">
        <v>14.12</v>
      </c>
      <c r="J43" s="24">
        <v>13.97</v>
      </c>
      <c r="K43" s="25">
        <v>12.44</v>
      </c>
      <c r="L43" s="24">
        <v>13.1</v>
      </c>
      <c r="M43" s="25">
        <v>27</v>
      </c>
      <c r="N43" s="24">
        <v>26.5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  <c r="KE43" s="24"/>
      <c r="KF43" s="24"/>
      <c r="KG43" s="24"/>
      <c r="KH43" s="24"/>
      <c r="KI43" s="24"/>
      <c r="KJ43" s="24"/>
      <c r="KK43" s="24"/>
      <c r="KL43" s="24"/>
      <c r="KM43" s="24"/>
      <c r="KN43" s="24"/>
      <c r="KO43" s="24"/>
      <c r="KP43" s="24"/>
      <c r="KQ43" s="24"/>
      <c r="KR43" s="24"/>
      <c r="KS43" s="24"/>
      <c r="KT43" s="24"/>
      <c r="KU43" s="24"/>
    </row>
    <row r="44" spans="1:307" ht="10" customHeight="1">
      <c r="A44" s="6" t="s">
        <v>49</v>
      </c>
      <c r="B44" s="20">
        <v>0</v>
      </c>
      <c r="C44" s="20">
        <v>2.3216999999999985</v>
      </c>
      <c r="D44" s="20">
        <v>0</v>
      </c>
      <c r="E44" s="20">
        <v>2.5652000000000004</v>
      </c>
      <c r="F44" s="20">
        <v>2.2472000000000003</v>
      </c>
      <c r="G44" s="20">
        <v>4.2227999999999994</v>
      </c>
      <c r="H44" s="20"/>
      <c r="I44" s="21">
        <v>20.420000000000002</v>
      </c>
      <c r="J44" s="20">
        <v>19.77</v>
      </c>
      <c r="K44" s="21">
        <v>22.07</v>
      </c>
      <c r="L44" s="20">
        <v>21.64</v>
      </c>
      <c r="M44" s="21">
        <v>22</v>
      </c>
      <c r="N44" s="20">
        <v>22.18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</row>
    <row r="45" spans="1:307" ht="10" customHeight="1">
      <c r="A45" s="6" t="s">
        <v>50</v>
      </c>
      <c r="B45" s="20">
        <v>5.6097000000000019</v>
      </c>
      <c r="C45" s="20">
        <v>9.4358999999999913</v>
      </c>
      <c r="D45" s="20">
        <v>12.327000000000011</v>
      </c>
      <c r="E45" s="20">
        <v>12.3172</v>
      </c>
      <c r="F45" s="20">
        <v>10.218400000000001</v>
      </c>
      <c r="G45" s="20">
        <v>18.050399999999996</v>
      </c>
      <c r="H45" s="20"/>
      <c r="I45" s="21">
        <v>51.51</v>
      </c>
      <c r="J45" s="20">
        <v>50.7</v>
      </c>
      <c r="K45" s="21">
        <v>19.66</v>
      </c>
      <c r="L45" s="20">
        <v>20.04</v>
      </c>
      <c r="M45" s="21">
        <v>43</v>
      </c>
      <c r="N45" s="20">
        <v>42.43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</row>
    <row r="46" spans="1:307" ht="10" customHeight="1">
      <c r="A46" s="6" t="s">
        <v>51</v>
      </c>
      <c r="B46" s="20">
        <v>3.6432000000000015</v>
      </c>
      <c r="C46" s="20">
        <v>0.40469999999999973</v>
      </c>
      <c r="D46" s="20">
        <v>1.8900000000000008</v>
      </c>
      <c r="E46" s="20">
        <v>2.7348000000000012</v>
      </c>
      <c r="F46" s="20">
        <v>0</v>
      </c>
      <c r="G46" s="20">
        <v>16.394399999999997</v>
      </c>
      <c r="H46" s="20"/>
      <c r="I46" s="21">
        <v>86.7</v>
      </c>
      <c r="J46" s="20">
        <v>88.88</v>
      </c>
      <c r="K46" s="21">
        <v>129.5</v>
      </c>
      <c r="L46" s="20">
        <v>129.41</v>
      </c>
      <c r="M46" s="21">
        <v>120</v>
      </c>
      <c r="N46" s="20">
        <v>111.46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</row>
    <row r="47" spans="1:307" ht="10" customHeight="1">
      <c r="A47" s="6" t="s">
        <v>52</v>
      </c>
      <c r="B47" s="20">
        <v>2.5047000000000015</v>
      </c>
      <c r="C47" s="20">
        <v>0.85199999999999965</v>
      </c>
      <c r="D47" s="20">
        <v>4.0530000000000017</v>
      </c>
      <c r="E47" s="20">
        <v>6.4447999999999999</v>
      </c>
      <c r="F47" s="20">
        <v>5.9996</v>
      </c>
      <c r="G47" s="20">
        <v>4.4711999999999987</v>
      </c>
      <c r="H47" s="20"/>
      <c r="I47" s="21">
        <v>13.14</v>
      </c>
      <c r="J47" s="20">
        <v>14.06</v>
      </c>
      <c r="K47" s="21">
        <v>10.59</v>
      </c>
      <c r="L47" s="20">
        <v>10.199999999999999</v>
      </c>
      <c r="M47" s="21">
        <v>42</v>
      </c>
      <c r="N47" s="20">
        <v>42.17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</row>
    <row r="48" spans="1:307" ht="10" customHeight="1">
      <c r="A48" s="6" t="s">
        <v>53</v>
      </c>
      <c r="B48" s="20">
        <v>21.38310000000002</v>
      </c>
      <c r="C48" s="20">
        <v>3.9404999999999979</v>
      </c>
      <c r="D48" s="20">
        <v>6.7620000000000031</v>
      </c>
      <c r="E48" s="20">
        <v>51.749200000000002</v>
      </c>
      <c r="F48" s="20">
        <v>9.2219999999999995</v>
      </c>
      <c r="G48" s="20">
        <v>0</v>
      </c>
      <c r="H48" s="20"/>
      <c r="I48" s="21">
        <v>38.21</v>
      </c>
      <c r="J48" s="20">
        <v>38.49</v>
      </c>
      <c r="K48" s="21">
        <v>25.08</v>
      </c>
      <c r="L48" s="20">
        <v>21.92</v>
      </c>
      <c r="M48" s="21">
        <v>180</v>
      </c>
      <c r="N48" s="20">
        <v>182.75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</row>
    <row r="49" spans="1:307" ht="10" customHeight="1">
      <c r="A49" s="6" t="s">
        <v>54</v>
      </c>
      <c r="B49" s="20">
        <v>59.574600000000039</v>
      </c>
      <c r="C49" s="20">
        <v>3.1523999999999979</v>
      </c>
      <c r="D49" s="20">
        <v>11.823000000000008</v>
      </c>
      <c r="E49" s="20">
        <v>97.392800000000008</v>
      </c>
      <c r="F49" s="20">
        <v>8.0772000000000013</v>
      </c>
      <c r="G49" s="20">
        <v>0</v>
      </c>
      <c r="H49" s="20"/>
      <c r="I49" s="21">
        <v>69.430000000000007</v>
      </c>
      <c r="J49" s="20">
        <v>66.23</v>
      </c>
      <c r="K49" s="21">
        <v>53.12</v>
      </c>
      <c r="L49" s="20">
        <v>48.66</v>
      </c>
      <c r="M49" s="21">
        <v>410</v>
      </c>
      <c r="N49" s="20">
        <v>434.66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</row>
    <row r="50" spans="1:307" ht="10" customHeight="1">
      <c r="A50" s="6" t="s">
        <v>55</v>
      </c>
      <c r="B50" s="20">
        <v>1.2834000000000012</v>
      </c>
      <c r="C50" s="20">
        <v>0</v>
      </c>
      <c r="D50" s="20">
        <v>1.5120000000000007</v>
      </c>
      <c r="E50" s="20">
        <v>1.3780000000000003</v>
      </c>
      <c r="F50" s="20">
        <v>0.89040000000000008</v>
      </c>
      <c r="G50" s="20">
        <v>6.2099999999999989E-2</v>
      </c>
      <c r="H50" s="20"/>
      <c r="I50" s="21">
        <v>6.1740000000000004</v>
      </c>
      <c r="J50" s="20">
        <v>5.33</v>
      </c>
      <c r="K50" s="21">
        <v>5.8280000000000003</v>
      </c>
      <c r="L50" s="20">
        <v>4.8499999999999996</v>
      </c>
      <c r="M50" s="21">
        <v>105</v>
      </c>
      <c r="N50" s="20">
        <v>106.61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</row>
    <row r="51" spans="1:307" s="6" customFormat="1" ht="10" customHeight="1">
      <c r="A51" s="6" t="s">
        <v>56</v>
      </c>
      <c r="B51" s="20">
        <v>22.70790000000002</v>
      </c>
      <c r="C51" s="20">
        <v>8.0513999999999921</v>
      </c>
      <c r="D51" s="20">
        <v>4.3050000000000024</v>
      </c>
      <c r="E51" s="20">
        <v>32.372399999999999</v>
      </c>
      <c r="F51" s="20">
        <v>8.48</v>
      </c>
      <c r="G51" s="20">
        <v>0.93149999999999988</v>
      </c>
      <c r="H51" s="20"/>
      <c r="I51" s="21">
        <v>30.49</v>
      </c>
      <c r="J51" s="20">
        <v>26.79</v>
      </c>
      <c r="K51" s="21">
        <v>28.26</v>
      </c>
      <c r="L51" s="20">
        <v>25.79</v>
      </c>
      <c r="M51" s="21">
        <v>200</v>
      </c>
      <c r="N51" s="20">
        <v>202.62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</row>
    <row r="52" spans="1:307" s="6" customFormat="1" ht="10" customHeight="1">
      <c r="A52" s="27" t="s">
        <v>57</v>
      </c>
      <c r="B52" s="20">
        <v>2.566800000000002</v>
      </c>
      <c r="C52" s="20">
        <v>0.97979999999999956</v>
      </c>
      <c r="D52" s="20">
        <v>0.60900000000000043</v>
      </c>
      <c r="E52" s="20">
        <v>1.3356000000000003</v>
      </c>
      <c r="F52" s="20">
        <v>0.27560000000000001</v>
      </c>
      <c r="G52" s="20">
        <v>1.0349999999999999</v>
      </c>
      <c r="H52" s="20"/>
      <c r="I52" s="21">
        <v>1.885</v>
      </c>
      <c r="J52" s="20">
        <v>1.6</v>
      </c>
      <c r="K52" s="21">
        <v>1.6830000000000001</v>
      </c>
      <c r="L52" s="20">
        <v>2.13</v>
      </c>
      <c r="M52" s="21">
        <v>2.4</v>
      </c>
      <c r="N52" s="20">
        <v>3.55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</row>
    <row r="53" spans="1:307" s="6" customFormat="1" ht="10" customHeight="1">
      <c r="A53" s="28" t="s">
        <v>58</v>
      </c>
      <c r="B53" s="20">
        <f>SUM(B34:B52)</f>
        <v>230.29730288605566</v>
      </c>
      <c r="C53" s="20">
        <f>SUM(C34:C52)</f>
        <v>129.41977358549639</v>
      </c>
      <c r="D53" s="20">
        <f>SUM(D34:D52)</f>
        <v>151.75836748133264</v>
      </c>
      <c r="E53" s="20">
        <f>SUM(E34:E52)</f>
        <v>636.62971189199538</v>
      </c>
      <c r="F53" s="20">
        <f>SUM(F34:F52)</f>
        <v>151.67231654721758</v>
      </c>
      <c r="G53" s="20">
        <f>SUM(G34:G52)</f>
        <v>202.32611816622602</v>
      </c>
      <c r="H53" s="20"/>
      <c r="I53" s="21">
        <f>SUM(I34:I52)</f>
        <v>2611.2089999999994</v>
      </c>
      <c r="J53" s="20">
        <f>SUM(J34:J52)</f>
        <v>2597.5575039999994</v>
      </c>
      <c r="K53" s="21">
        <f>SUM(K34:K52)</f>
        <v>2077.6709999999998</v>
      </c>
      <c r="L53" s="20">
        <f>SUM(L34:L52)</f>
        <v>2022.3964960000005</v>
      </c>
      <c r="M53" s="21">
        <f>SUM(M34:M52)</f>
        <v>3649.7000000000003</v>
      </c>
      <c r="N53" s="20">
        <f>SUM(N34:N52)</f>
        <v>3677.8960320000001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</row>
    <row r="54" spans="1:307" s="6" customFormat="1" ht="10" customHeight="1">
      <c r="A54" s="28" t="s">
        <v>59</v>
      </c>
      <c r="B54" s="29">
        <f>B53/10000</f>
        <v>2.3029730288605565E-2</v>
      </c>
      <c r="C54" s="29">
        <f t="shared" ref="C54:BN54" si="1">C53/10000</f>
        <v>1.2941977358549638E-2</v>
      </c>
      <c r="D54" s="29">
        <f t="shared" si="1"/>
        <v>1.5175836748133264E-2</v>
      </c>
      <c r="E54" s="29">
        <f t="shared" si="1"/>
        <v>6.3662971189199544E-2</v>
      </c>
      <c r="F54" s="29">
        <f t="shared" si="1"/>
        <v>1.5167231654721757E-2</v>
      </c>
      <c r="G54" s="29">
        <f t="shared" si="1"/>
        <v>2.0232611816622604E-2</v>
      </c>
      <c r="H54" s="29"/>
      <c r="I54" s="30">
        <f t="shared" si="1"/>
        <v>0.26112089999999993</v>
      </c>
      <c r="J54" s="29">
        <f t="shared" si="1"/>
        <v>0.25975575039999993</v>
      </c>
      <c r="K54" s="30">
        <f t="shared" si="1"/>
        <v>0.20776709999999998</v>
      </c>
      <c r="L54" s="29">
        <f t="shared" si="1"/>
        <v>0.20223964960000004</v>
      </c>
      <c r="M54" s="30">
        <f t="shared" si="1"/>
        <v>0.36497000000000002</v>
      </c>
      <c r="N54" s="29">
        <f t="shared" si="1"/>
        <v>0.36778960320000004</v>
      </c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29"/>
      <c r="JY54" s="29"/>
      <c r="JZ54" s="29"/>
      <c r="KA54" s="29"/>
      <c r="KB54" s="29"/>
      <c r="KC54" s="29"/>
      <c r="KD54" s="29"/>
      <c r="KE54" s="29"/>
      <c r="KF54" s="29"/>
      <c r="KG54" s="29"/>
      <c r="KH54" s="29"/>
      <c r="KI54" s="29"/>
      <c r="KJ54" s="29"/>
      <c r="KK54" s="29"/>
      <c r="KL54" s="29"/>
      <c r="KM54" s="29"/>
      <c r="KN54" s="29"/>
      <c r="KO54" s="29"/>
      <c r="KP54" s="29"/>
      <c r="KQ54" s="29"/>
      <c r="KR54" s="29"/>
      <c r="KS54" s="29"/>
      <c r="KT54" s="29"/>
      <c r="KU54" s="29"/>
    </row>
    <row r="55" spans="1:307" s="6" customFormat="1" ht="10" customHeight="1">
      <c r="A55" s="28" t="s">
        <v>60</v>
      </c>
      <c r="B55" s="29">
        <f>B17+B54</f>
        <v>100.14375473028869</v>
      </c>
      <c r="C55" s="29">
        <f>C17+C54</f>
        <v>100.0247489773585</v>
      </c>
      <c r="D55" s="29">
        <f>D17+D54</f>
        <v>100.17236583674817</v>
      </c>
      <c r="E55" s="29">
        <f>E17+E54</f>
        <v>100.15395097118922</v>
      </c>
      <c r="F55" s="29">
        <f>F17+F54</f>
        <v>99.882643231654754</v>
      </c>
      <c r="G55" s="29">
        <f>G17+G54</f>
        <v>99.861921611816612</v>
      </c>
      <c r="H55" s="29"/>
      <c r="I55" s="30">
        <f>I17+I54</f>
        <v>98.218232699999987</v>
      </c>
      <c r="J55" s="29">
        <f>J17+J54</f>
        <v>98.753055750400009</v>
      </c>
      <c r="K55" s="30">
        <f>K17+K54</f>
        <v>98.506050800000025</v>
      </c>
      <c r="L55" s="29">
        <f>L17+L54</f>
        <v>98.133439649599978</v>
      </c>
      <c r="M55" s="30">
        <f>M17+M54</f>
        <v>98.485358039999994</v>
      </c>
      <c r="N55" s="29">
        <f>N17+N54</f>
        <v>98.805589603199991</v>
      </c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29"/>
      <c r="JC55" s="29"/>
      <c r="JD55" s="29"/>
      <c r="JE55" s="29"/>
      <c r="JF55" s="29"/>
      <c r="JG55" s="29"/>
      <c r="JH55" s="29"/>
      <c r="JI55" s="29"/>
      <c r="JJ55" s="29"/>
      <c r="JK55" s="29"/>
      <c r="JL55" s="29"/>
      <c r="JM55" s="29"/>
      <c r="JN55" s="29"/>
      <c r="JO55" s="29"/>
      <c r="JP55" s="29"/>
      <c r="JQ55" s="29"/>
      <c r="JR55" s="29"/>
      <c r="JS55" s="29"/>
      <c r="JT55" s="29"/>
      <c r="JU55" s="29"/>
      <c r="JV55" s="29"/>
      <c r="JW55" s="29"/>
      <c r="JX55" s="29"/>
      <c r="JY55" s="29"/>
      <c r="JZ55" s="29"/>
      <c r="KA55" s="29"/>
      <c r="KB55" s="29"/>
      <c r="KC55" s="29"/>
      <c r="KD55" s="29"/>
      <c r="KE55" s="29"/>
      <c r="KF55" s="29"/>
      <c r="KG55" s="29"/>
      <c r="KH55" s="29"/>
      <c r="KI55" s="29"/>
      <c r="KJ55" s="29"/>
      <c r="KK55" s="29"/>
      <c r="KL55" s="29"/>
      <c r="KM55" s="29"/>
      <c r="KN55" s="29"/>
      <c r="KO55" s="29"/>
      <c r="KP55" s="29"/>
      <c r="KQ55" s="29"/>
      <c r="KR55" s="29"/>
      <c r="KS55" s="29"/>
      <c r="KT55" s="29"/>
      <c r="KU55" s="29"/>
    </row>
    <row r="56" spans="1:307" s="6" customFormat="1" ht="10" customHeight="1">
      <c r="A56" s="28" t="s">
        <v>61</v>
      </c>
      <c r="B56" s="29">
        <f>B17+B81</f>
        <v>100.15004962371599</v>
      </c>
      <c r="C56" s="29">
        <f>C17+C81</f>
        <v>100.02859914819649</v>
      </c>
      <c r="D56" s="29">
        <f>D17+D81</f>
        <v>100.17682765231712</v>
      </c>
      <c r="E56" s="29">
        <f>E17+E81</f>
        <v>100.17256158640723</v>
      </c>
      <c r="F56" s="29">
        <f>F17+F81</f>
        <v>99.887134145523135</v>
      </c>
      <c r="G56" s="29">
        <f>G17+G81</f>
        <v>99.868962901735216</v>
      </c>
      <c r="H56" s="29"/>
      <c r="I56" s="30">
        <f>I17+I81</f>
        <v>98.268016715281419</v>
      </c>
      <c r="J56" s="29">
        <f>J17+J81</f>
        <v>98.802672406880745</v>
      </c>
      <c r="K56" s="30">
        <f>K17+K81</f>
        <v>98.557924960541143</v>
      </c>
      <c r="L56" s="29">
        <f>L17+L81</f>
        <v>98.183640210876149</v>
      </c>
      <c r="M56" s="30">
        <f>M17+M81</f>
        <v>98.555440440136408</v>
      </c>
      <c r="N56" s="29">
        <f>N17+N81</f>
        <v>98.876699229605066</v>
      </c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  <c r="IW56" s="29"/>
      <c r="IX56" s="29"/>
      <c r="IY56" s="29"/>
      <c r="IZ56" s="29"/>
      <c r="JA56" s="29"/>
      <c r="JB56" s="29"/>
      <c r="JC56" s="29"/>
      <c r="JD56" s="29"/>
      <c r="JE56" s="29"/>
      <c r="JF56" s="29"/>
      <c r="JG56" s="29"/>
      <c r="JH56" s="29"/>
      <c r="JI56" s="29"/>
      <c r="JJ56" s="29"/>
      <c r="JK56" s="29"/>
      <c r="JL56" s="29"/>
      <c r="JM56" s="29"/>
      <c r="JN56" s="29"/>
      <c r="JO56" s="29"/>
      <c r="JP56" s="29"/>
      <c r="JQ56" s="29"/>
      <c r="JR56" s="29"/>
      <c r="JS56" s="29"/>
      <c r="JT56" s="29"/>
      <c r="JU56" s="29"/>
      <c r="JV56" s="29"/>
      <c r="JW56" s="29"/>
      <c r="JX56" s="29"/>
      <c r="JY56" s="29"/>
      <c r="JZ56" s="29"/>
      <c r="KA56" s="29"/>
      <c r="KB56" s="29"/>
      <c r="KC56" s="29"/>
      <c r="KD56" s="29"/>
      <c r="KE56" s="29"/>
      <c r="KF56" s="29"/>
      <c r="KG56" s="29"/>
      <c r="KH56" s="29"/>
      <c r="KI56" s="29"/>
      <c r="KJ56" s="29"/>
      <c r="KK56" s="29"/>
      <c r="KL56" s="29"/>
      <c r="KM56" s="29"/>
      <c r="KN56" s="29"/>
      <c r="KO56" s="29"/>
      <c r="KP56" s="29"/>
      <c r="KQ56" s="29"/>
      <c r="KR56" s="29"/>
      <c r="KS56" s="29"/>
      <c r="KT56" s="29"/>
      <c r="KU56" s="29"/>
    </row>
    <row r="57" spans="1:307" ht="10" customHeight="1">
      <c r="A57" s="28" t="s">
        <v>62</v>
      </c>
      <c r="B57" s="29">
        <f>B56+B18</f>
        <v>100.15004962371599</v>
      </c>
      <c r="C57" s="29">
        <f>C56+C18</f>
        <v>100.02859914819649</v>
      </c>
      <c r="D57" s="29">
        <f>D56+D18</f>
        <v>100.17682765231712</v>
      </c>
      <c r="E57" s="29">
        <f>E56+E18</f>
        <v>100.17256158640723</v>
      </c>
      <c r="F57" s="29">
        <f>F56+F18</f>
        <v>99.887134145523135</v>
      </c>
      <c r="G57" s="29">
        <f>G56+G18</f>
        <v>99.868962901735216</v>
      </c>
      <c r="H57" s="29"/>
      <c r="I57" s="30">
        <f>I56+I18</f>
        <v>98.268016715281419</v>
      </c>
      <c r="J57" s="29">
        <f>J56+J18</f>
        <v>98.802672406880745</v>
      </c>
      <c r="K57" s="30">
        <f>K56+K18</f>
        <v>98.557924960541143</v>
      </c>
      <c r="L57" s="29">
        <f>L56+L18</f>
        <v>98.183640210876149</v>
      </c>
      <c r="M57" s="30">
        <f>M56+M18</f>
        <v>98.555440440136408</v>
      </c>
      <c r="N57" s="29">
        <f>N56+N18</f>
        <v>98.876699229605066</v>
      </c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  <c r="IW57" s="29"/>
      <c r="IX57" s="29"/>
      <c r="IY57" s="29"/>
      <c r="IZ57" s="29"/>
      <c r="JA57" s="29"/>
      <c r="JB57" s="29"/>
      <c r="JC57" s="29"/>
      <c r="JD57" s="29"/>
      <c r="JE57" s="29"/>
      <c r="JF57" s="29"/>
      <c r="JG57" s="29"/>
      <c r="JH57" s="29"/>
      <c r="JI57" s="29"/>
      <c r="JJ57" s="29"/>
      <c r="JK57" s="29"/>
      <c r="JL57" s="29"/>
      <c r="JM57" s="29"/>
      <c r="JN57" s="29"/>
      <c r="JO57" s="29"/>
      <c r="JP57" s="29"/>
      <c r="JQ57" s="29"/>
      <c r="JR57" s="29"/>
      <c r="JS57" s="29"/>
      <c r="JT57" s="29"/>
      <c r="JU57" s="29"/>
      <c r="JV57" s="29"/>
      <c r="JW57" s="29"/>
      <c r="JX57" s="29"/>
      <c r="JY57" s="29"/>
      <c r="JZ57" s="29"/>
      <c r="KA57" s="29"/>
      <c r="KB57" s="29"/>
      <c r="KC57" s="29"/>
      <c r="KD57" s="29"/>
      <c r="KE57" s="29"/>
      <c r="KF57" s="29"/>
      <c r="KG57" s="29"/>
      <c r="KH57" s="29"/>
      <c r="KI57" s="29"/>
      <c r="KJ57" s="29"/>
      <c r="KK57" s="29"/>
      <c r="KL57" s="29"/>
      <c r="KM57" s="29"/>
      <c r="KN57" s="29"/>
      <c r="KO57" s="29"/>
      <c r="KP57" s="29"/>
      <c r="KQ57" s="29"/>
      <c r="KR57" s="29"/>
      <c r="KS57" s="29"/>
      <c r="KT57" s="29"/>
      <c r="KU57" s="29"/>
    </row>
    <row r="58" spans="1:307" s="6" customFormat="1" ht="10" customHeight="1">
      <c r="A58" s="28" t="s">
        <v>63</v>
      </c>
      <c r="B58" s="29">
        <f>B10*0.111+B57</f>
        <v>103.90704187071599</v>
      </c>
      <c r="C58" s="29">
        <f>C10*0.111+C57</f>
        <v>105.90721831119649</v>
      </c>
      <c r="D58" s="29">
        <f>D10*0.111+D57</f>
        <v>105.62041195231711</v>
      </c>
      <c r="E58" s="29">
        <f>E10*0.111+E57</f>
        <v>106.03588883440723</v>
      </c>
      <c r="F58" s="29">
        <f>F10*0.111+F57</f>
        <v>105.73358894952314</v>
      </c>
      <c r="G58" s="29">
        <f>G10*0.111+G57</f>
        <v>103.85737949273522</v>
      </c>
      <c r="H58" s="29"/>
      <c r="I58" s="30">
        <f>I10*0.111+I57</f>
        <v>98.945195725081419</v>
      </c>
      <c r="J58" s="29">
        <f>J10*0.111+J57</f>
        <v>99.474155806880745</v>
      </c>
      <c r="K58" s="30">
        <f>K10*0.111+K57</f>
        <v>99.933257551241141</v>
      </c>
      <c r="L58" s="29">
        <f>L10*0.111+L57</f>
        <v>99.551648610876143</v>
      </c>
      <c r="M58" s="30">
        <f>M10*0.111+M57</f>
        <v>99.044847099136405</v>
      </c>
      <c r="N58" s="29">
        <f>N10*0.111+N57</f>
        <v>99.364910529605069</v>
      </c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  <c r="IP58" s="29"/>
      <c r="IQ58" s="29"/>
      <c r="IR58" s="29"/>
      <c r="IS58" s="29"/>
      <c r="IT58" s="29"/>
      <c r="IU58" s="29"/>
      <c r="IV58" s="29"/>
      <c r="IW58" s="29"/>
      <c r="IX58" s="29"/>
      <c r="IY58" s="29"/>
      <c r="IZ58" s="29"/>
      <c r="JA58" s="29"/>
      <c r="JB58" s="29"/>
      <c r="JC58" s="29"/>
      <c r="JD58" s="29"/>
      <c r="JE58" s="29"/>
      <c r="JF58" s="29"/>
      <c r="JG58" s="29"/>
      <c r="JH58" s="29"/>
      <c r="JI58" s="29"/>
      <c r="JJ58" s="29"/>
      <c r="JK58" s="29"/>
      <c r="JL58" s="29"/>
      <c r="JM58" s="29"/>
      <c r="JN58" s="29"/>
      <c r="JO58" s="29"/>
      <c r="JP58" s="29"/>
      <c r="JQ58" s="29"/>
      <c r="JR58" s="29"/>
      <c r="JS58" s="29"/>
      <c r="JT58" s="29"/>
      <c r="JU58" s="29"/>
      <c r="JV58" s="29"/>
      <c r="JW58" s="29"/>
      <c r="JX58" s="29"/>
      <c r="JY58" s="29"/>
      <c r="JZ58" s="29"/>
      <c r="KA58" s="29"/>
      <c r="KB58" s="29"/>
      <c r="KC58" s="29"/>
      <c r="KD58" s="29"/>
      <c r="KE58" s="29"/>
      <c r="KF58" s="29"/>
      <c r="KG58" s="29"/>
      <c r="KH58" s="29"/>
      <c r="KI58" s="29"/>
      <c r="KJ58" s="29"/>
      <c r="KK58" s="29"/>
      <c r="KL58" s="29"/>
      <c r="KM58" s="29"/>
      <c r="KN58" s="29"/>
      <c r="KO58" s="29"/>
      <c r="KP58" s="29"/>
      <c r="KQ58" s="29"/>
      <c r="KR58" s="29"/>
      <c r="KS58" s="29"/>
      <c r="KT58" s="29"/>
      <c r="KU58" s="29"/>
    </row>
    <row r="59" spans="1:307" s="31" customFormat="1" ht="10" customHeight="1">
      <c r="B59" s="6" t="s">
        <v>64</v>
      </c>
      <c r="C59" s="6"/>
      <c r="D59" s="6"/>
      <c r="E59" s="6"/>
      <c r="F59" s="6"/>
      <c r="G59" s="6"/>
      <c r="H59" s="6"/>
      <c r="I59" s="6"/>
      <c r="J59" s="6"/>
      <c r="K59" s="6"/>
      <c r="L59" s="6" t="s">
        <v>64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</row>
    <row r="60" spans="1:307" s="31" customFormat="1" ht="10" customHeight="1">
      <c r="B60" s="6" t="s">
        <v>65</v>
      </c>
      <c r="C60" s="6"/>
      <c r="D60" s="6"/>
      <c r="E60" s="6"/>
      <c r="F60" s="6"/>
      <c r="G60" s="6"/>
      <c r="H60" s="6"/>
      <c r="I60" s="6"/>
      <c r="J60" s="6"/>
      <c r="K60" s="6"/>
      <c r="L60" s="6" t="s">
        <v>65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</row>
    <row r="61" spans="1:307" ht="10" customHeight="1">
      <c r="A61" s="32" t="s">
        <v>66</v>
      </c>
      <c r="B61" s="33">
        <f>B34*((58.71+16)/58.71)</f>
        <v>21.994121759448173</v>
      </c>
      <c r="C61" s="33">
        <f>C34*((58.71+16)/58.71)</f>
        <v>22.986534697664766</v>
      </c>
      <c r="D61" s="33">
        <f>D34*((58.71+16)/58.71)</f>
        <v>26.342835331323492</v>
      </c>
      <c r="E61" s="33">
        <f>E34*((58.71+16)/58.71)</f>
        <v>33.591194339417498</v>
      </c>
      <c r="F61" s="33">
        <f>F34*((58.71+16)/58.71)</f>
        <v>23.321903713779601</v>
      </c>
      <c r="G61" s="33">
        <f>G34*((58.71+16)/58.71)</f>
        <v>49.38695364907511</v>
      </c>
      <c r="H61" s="33"/>
      <c r="I61" s="34">
        <f>I34*((58.71+16)/58.71)</f>
        <v>24.012565150740933</v>
      </c>
      <c r="J61" s="33">
        <f>J34*((58.71+16)/58.71)</f>
        <v>23.879914498041217</v>
      </c>
      <c r="K61" s="34">
        <f>K34*((58.71+16)/58.71)</f>
        <v>15.995651507409301</v>
      </c>
      <c r="L61" s="33">
        <f>L34*((58.71+16)/58.71)</f>
        <v>14.115502014307618</v>
      </c>
      <c r="M61" s="34">
        <f>M34*((58.71+16)/58.71)</f>
        <v>21.632941577244083</v>
      </c>
      <c r="N61" s="33">
        <f>N34*((58.71+16)/58.71)</f>
        <v>20.646632144438769</v>
      </c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</row>
    <row r="62" spans="1:307" ht="10" customHeight="1">
      <c r="A62" s="28" t="s">
        <v>67</v>
      </c>
      <c r="B62" s="33">
        <f>B35*((51.996*2+16*3)/(51.996*2))</f>
        <v>33.498339804606552</v>
      </c>
      <c r="C62" s="33">
        <f>C35*((51.996*2+16*3)/(51.996*2))</f>
        <v>21.79102218289405</v>
      </c>
      <c r="D62" s="33">
        <f>D35*((51.996*2+16*3)/(51.996*2))</f>
        <v>27.050026412554839</v>
      </c>
      <c r="E62" s="33">
        <f>E35*((51.996*2+16*3)/(51.996*2))</f>
        <v>67.468464227094415</v>
      </c>
      <c r="F62" s="33">
        <f>F35*((51.996*2+16*3)/(51.996*2))</f>
        <v>26.231376383734137</v>
      </c>
      <c r="G62" s="33">
        <f>G35*((51.996*2+16*3)/(51.996*2))</f>
        <v>58.951155847255947</v>
      </c>
      <c r="H62" s="33"/>
      <c r="I62" s="34">
        <f>I35*((51.996*2+16*3)/(51.996*2))</f>
        <v>23.706729748442186</v>
      </c>
      <c r="J62" s="33">
        <f>J35*((51.996*2+16*3)/(51.996*2))</f>
        <v>24.014326759289183</v>
      </c>
      <c r="K62" s="34">
        <f>K35*((51.996*2+16*3)/(51.996*2))</f>
        <v>23.165947380567737</v>
      </c>
      <c r="L62" s="33">
        <f>L35*((51.996*2+16*3)/(51.996*2))</f>
        <v>20.740319224555737</v>
      </c>
      <c r="M62" s="34">
        <f>M35*((51.996*2+16*3)/(51.996*2))</f>
        <v>29.231479344564967</v>
      </c>
      <c r="N62" s="33">
        <f>N35*((51.996*2+16*3)/(51.996*2))</f>
        <v>30.621599883683366</v>
      </c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  <c r="JZ62" s="33"/>
      <c r="KA62" s="33"/>
      <c r="KB62" s="33"/>
      <c r="KC62" s="33"/>
      <c r="KD62" s="33"/>
      <c r="KE62" s="33"/>
      <c r="KF62" s="33"/>
      <c r="KG62" s="33"/>
      <c r="KH62" s="33"/>
      <c r="KI62" s="33"/>
      <c r="KJ62" s="33"/>
      <c r="KK62" s="33"/>
      <c r="KL62" s="33"/>
      <c r="KM62" s="33"/>
      <c r="KN62" s="33"/>
      <c r="KO62" s="33"/>
      <c r="KP62" s="33"/>
      <c r="KQ62" s="33"/>
      <c r="KR62" s="33"/>
      <c r="KS62" s="33"/>
      <c r="KT62" s="33"/>
      <c r="KU62" s="33"/>
    </row>
    <row r="63" spans="1:307" ht="10" customHeight="1">
      <c r="A63" s="28" t="s">
        <v>68</v>
      </c>
      <c r="B63" s="33">
        <f>B36*((44.956*2+16*3)/(44.956*2))</f>
        <v>0</v>
      </c>
      <c r="C63" s="33">
        <f>C36*((44.956*2+16*3)/(44.956*2))</f>
        <v>0</v>
      </c>
      <c r="D63" s="33">
        <f>D36*((44.956*2+16*3)/(44.956*2))</f>
        <v>0</v>
      </c>
      <c r="E63" s="33">
        <f>E36*((44.956*2+16*3)/(44.956*2))</f>
        <v>1.1056029184091114</v>
      </c>
      <c r="F63" s="33">
        <f>F36*((44.956*2+16*3)/(44.956*2))</f>
        <v>0</v>
      </c>
      <c r="G63" s="33">
        <f>G36*((44.956*2+16*3)/(44.956*2))</f>
        <v>3.0480773022510901</v>
      </c>
      <c r="H63" s="33"/>
      <c r="I63" s="34">
        <f>I36*((44.956*2+16*3)/(44.956*2))</f>
        <v>20.108843313462049</v>
      </c>
      <c r="J63" s="33">
        <f>J36*((44.956*2+16*3)/(44.956*2))</f>
        <v>20.599677017528251</v>
      </c>
      <c r="K63" s="34">
        <f>K36*((44.956*2+16*3)/(44.956*2))</f>
        <v>51.430169054186315</v>
      </c>
      <c r="L63" s="33">
        <f>L36*((44.956*2+16*3)/(44.956*2))</f>
        <v>51.276783521665628</v>
      </c>
      <c r="M63" s="34">
        <f>M36*((44.956*2+16*3)/(44.956*2))</f>
        <v>9.6632885488032745</v>
      </c>
      <c r="N63" s="33">
        <f>N36*((44.956*2+16*3)/(44.956*2))</f>
        <v>10.276830678886022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  <c r="JB63" s="33"/>
      <c r="JC63" s="33"/>
      <c r="JD63" s="33"/>
      <c r="JE63" s="33"/>
      <c r="JF63" s="33"/>
      <c r="JG63" s="33"/>
      <c r="JH63" s="33"/>
      <c r="JI63" s="33"/>
      <c r="JJ63" s="33"/>
      <c r="JK63" s="33"/>
      <c r="JL63" s="33"/>
      <c r="JM63" s="33"/>
      <c r="JN63" s="33"/>
      <c r="JO63" s="33"/>
      <c r="JP63" s="33"/>
      <c r="JQ63" s="33"/>
      <c r="JR63" s="33"/>
      <c r="JS63" s="33"/>
      <c r="JT63" s="33"/>
      <c r="JU63" s="33"/>
      <c r="JV63" s="33"/>
      <c r="JW63" s="33"/>
      <c r="JX63" s="33"/>
      <c r="JY63" s="33"/>
      <c r="JZ63" s="33"/>
      <c r="KA63" s="33"/>
      <c r="KB63" s="33"/>
      <c r="KC63" s="33"/>
      <c r="KD63" s="33"/>
      <c r="KE63" s="33"/>
      <c r="KF63" s="33"/>
      <c r="KG63" s="33"/>
      <c r="KH63" s="33"/>
      <c r="KI63" s="33"/>
      <c r="KJ63" s="33"/>
      <c r="KK63" s="33"/>
      <c r="KL63" s="33"/>
      <c r="KM63" s="33"/>
      <c r="KN63" s="33"/>
      <c r="KO63" s="33"/>
      <c r="KP63" s="33"/>
      <c r="KQ63" s="33"/>
      <c r="KR63" s="33"/>
      <c r="KS63" s="33"/>
      <c r="KT63" s="33"/>
      <c r="KU63" s="33"/>
    </row>
    <row r="64" spans="1:307" ht="10" customHeight="1">
      <c r="A64" s="28" t="s">
        <v>69</v>
      </c>
      <c r="B64" s="33">
        <f>B37*((50.942*2+16*3)/(50.942*2))</f>
        <v>44.643023838875635</v>
      </c>
      <c r="C64" s="33">
        <f>C37*((50.942*2+16*3)/(50.942*2))</f>
        <v>35.909843186368796</v>
      </c>
      <c r="D64" s="33">
        <f>D37*((50.942*2+16*3)/(50.942*2))</f>
        <v>34.508156216874106</v>
      </c>
      <c r="E64" s="33">
        <f>E37*((50.942*2+16*3)/(50.942*2))</f>
        <v>213.91732114169065</v>
      </c>
      <c r="F64" s="33">
        <f>F37*((50.942*2+16*3)/(50.942*2))</f>
        <v>43.475834038710715</v>
      </c>
      <c r="G64" s="33">
        <f>G37*((50.942*2+16*3)/(50.942*2))</f>
        <v>67.573581104000638</v>
      </c>
      <c r="H64" s="33"/>
      <c r="I64" s="34">
        <f>I37*((50.942*2+16*3)/(50.942*2))</f>
        <v>174.32819677280045</v>
      </c>
      <c r="J64" s="33">
        <f>J37*((50.942*2+16*3)/(50.942*2))</f>
        <v>173.48965607946295</v>
      </c>
      <c r="K64" s="34">
        <f>K37*((50.942*2+16*3)/(50.942*2))</f>
        <v>614.34139217148925</v>
      </c>
      <c r="L64" s="33">
        <f>L37*((50.942*2+16*3)/(50.942*2))</f>
        <v>586.81666169369089</v>
      </c>
      <c r="M64" s="34">
        <f>M37*((50.942*2+16*3)/(50.942*2))</f>
        <v>76.498449216756327</v>
      </c>
      <c r="N64" s="33">
        <f>N37*((50.942*2+16*3)/(50.942*2))</f>
        <v>78.513889128813162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  <c r="JB64" s="33"/>
      <c r="JC64" s="33"/>
      <c r="JD64" s="33"/>
      <c r="JE64" s="33"/>
      <c r="JF64" s="33"/>
      <c r="JG64" s="33"/>
      <c r="JH64" s="33"/>
      <c r="JI64" s="33"/>
      <c r="JJ64" s="33"/>
      <c r="JK64" s="33"/>
      <c r="JL64" s="33"/>
      <c r="JM64" s="33"/>
      <c r="JN64" s="33"/>
      <c r="JO64" s="33"/>
      <c r="JP64" s="33"/>
      <c r="JQ64" s="33"/>
      <c r="JR64" s="33"/>
      <c r="JS64" s="33"/>
      <c r="JT64" s="33"/>
      <c r="JU64" s="33"/>
      <c r="JV64" s="33"/>
      <c r="JW64" s="33"/>
      <c r="JX64" s="33"/>
      <c r="JY64" s="33"/>
      <c r="JZ64" s="33"/>
      <c r="KA64" s="33"/>
      <c r="KB64" s="33"/>
      <c r="KC64" s="33"/>
      <c r="KD64" s="33"/>
      <c r="KE64" s="33"/>
      <c r="KF64" s="33"/>
      <c r="KG64" s="33"/>
      <c r="KH64" s="33"/>
      <c r="KI64" s="33"/>
      <c r="KJ64" s="33"/>
      <c r="KK64" s="33"/>
      <c r="KL64" s="33"/>
      <c r="KM64" s="33"/>
      <c r="KN64" s="33"/>
      <c r="KO64" s="33"/>
      <c r="KP64" s="33"/>
      <c r="KQ64" s="33"/>
      <c r="KR64" s="33"/>
      <c r="KS64" s="33"/>
      <c r="KT64" s="33"/>
      <c r="KU64" s="33"/>
    </row>
    <row r="65" spans="1:307" ht="10" customHeight="1">
      <c r="A65" s="28" t="s">
        <v>70</v>
      </c>
      <c r="B65" s="33">
        <f>B38*((137.34+16)/137.34)</f>
        <v>0</v>
      </c>
      <c r="C65" s="33">
        <f>C38*((137.34+16)/137.34)</f>
        <v>9.7028246395805997</v>
      </c>
      <c r="D65" s="33">
        <f>D38*((137.34+16)/137.34)</f>
        <v>0</v>
      </c>
      <c r="E65" s="33">
        <f>E38*((137.34+16)/137.34)</f>
        <v>14.438567642347463</v>
      </c>
      <c r="F65" s="33">
        <f>F38*((137.34+16)/137.34)</f>
        <v>0</v>
      </c>
      <c r="G65" s="33">
        <f>G38*((137.34+16)/137.34)</f>
        <v>0</v>
      </c>
      <c r="H65" s="33"/>
      <c r="I65" s="34">
        <f>I38*((137.34+16)/137.34)</f>
        <v>1266.1100917431193</v>
      </c>
      <c r="J65" s="33">
        <f>J38*((137.34+16)/137.34)</f>
        <v>1255.2912145041503</v>
      </c>
      <c r="K65" s="34">
        <f>K38*((137.34+16)/137.34)</f>
        <v>763.57380224260953</v>
      </c>
      <c r="L65" s="33">
        <f>L38*((137.34+16)/137.34)</f>
        <v>754.31802388233586</v>
      </c>
      <c r="M65" s="34">
        <f>M38*((137.34+16)/137.34)</f>
        <v>1496.1089267511286</v>
      </c>
      <c r="N65" s="33">
        <f>N38*((137.34+16)/137.34)</f>
        <v>1477.5750400465997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  <c r="JB65" s="33"/>
      <c r="JC65" s="33"/>
      <c r="JD65" s="33"/>
      <c r="JE65" s="33"/>
      <c r="JF65" s="33"/>
      <c r="JG65" s="33"/>
      <c r="JH65" s="33"/>
      <c r="JI65" s="33"/>
      <c r="JJ65" s="33"/>
      <c r="JK65" s="33"/>
      <c r="JL65" s="33"/>
      <c r="JM65" s="33"/>
      <c r="JN65" s="33"/>
      <c r="JO65" s="33"/>
      <c r="JP65" s="33"/>
      <c r="JQ65" s="33"/>
      <c r="JR65" s="33"/>
      <c r="JS65" s="33"/>
      <c r="JT65" s="33"/>
      <c r="JU65" s="33"/>
      <c r="JV65" s="33"/>
      <c r="JW65" s="33"/>
      <c r="JX65" s="33"/>
      <c r="JY65" s="33"/>
      <c r="JZ65" s="33"/>
      <c r="KA65" s="33"/>
      <c r="KB65" s="33"/>
      <c r="KC65" s="33"/>
      <c r="KD65" s="33"/>
      <c r="KE65" s="33"/>
      <c r="KF65" s="33"/>
      <c r="KG65" s="33"/>
      <c r="KH65" s="33"/>
      <c r="KI65" s="33"/>
      <c r="KJ65" s="33"/>
      <c r="KK65" s="33"/>
      <c r="KL65" s="33"/>
      <c r="KM65" s="33"/>
      <c r="KN65" s="33"/>
      <c r="KO65" s="33"/>
      <c r="KP65" s="33"/>
      <c r="KQ65" s="33"/>
      <c r="KR65" s="33"/>
      <c r="KS65" s="33"/>
      <c r="KT65" s="33"/>
      <c r="KU65" s="33"/>
    </row>
    <row r="66" spans="1:307" ht="10" customHeight="1">
      <c r="A66" s="28" t="s">
        <v>71</v>
      </c>
      <c r="B66" s="33">
        <f>B39*((85.47*2+16)/(85.47*2))</f>
        <v>2.4901274131274151</v>
      </c>
      <c r="C66" s="33">
        <f>C39*((85.47*2+16)/(85.47*2))</f>
        <v>2.9582976131976113</v>
      </c>
      <c r="D66" s="33">
        <f>D39*((85.47*2+16)/(85.47*2))</f>
        <v>1.9520761670761679</v>
      </c>
      <c r="E66" s="33">
        <f>E39*((85.47*2+16)/(85.47*2))</f>
        <v>3.5008326196326207</v>
      </c>
      <c r="F66" s="33">
        <f>F39*((85.47*2+16)/(85.47*2))</f>
        <v>2.6893813501813506</v>
      </c>
      <c r="G66" s="33">
        <f>G39*((85.47*2+16)/(85.47*2))</f>
        <v>2.1052895401895397</v>
      </c>
      <c r="H66" s="33"/>
      <c r="I66" s="34">
        <f>I39*((85.47*2+16)/(85.47*2))</f>
        <v>74.13515034515035</v>
      </c>
      <c r="J66" s="33">
        <f>J39*((85.47*2+16)/(85.47*2))</f>
        <v>74.736630396630403</v>
      </c>
      <c r="K66" s="34">
        <f>K39*((85.47*2+16)/(85.47*2))</f>
        <v>50.32747630747631</v>
      </c>
      <c r="L66" s="33">
        <f>L39*((85.47*2+16)/(85.47*2))</f>
        <v>51.267972387972392</v>
      </c>
      <c r="M66" s="34">
        <f>M39*((85.47*2+16)/(85.47*2))</f>
        <v>267.9320229320229</v>
      </c>
      <c r="N66" s="33">
        <f>N39*((85.47*2+16)/(85.47*2))</f>
        <v>268.07419094419095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  <c r="JB66" s="33"/>
      <c r="JC66" s="33"/>
      <c r="JD66" s="33"/>
      <c r="JE66" s="33"/>
      <c r="JF66" s="33"/>
      <c r="JG66" s="33"/>
      <c r="JH66" s="33"/>
      <c r="JI66" s="33"/>
      <c r="JJ66" s="33"/>
      <c r="JK66" s="33"/>
      <c r="JL66" s="33"/>
      <c r="JM66" s="33"/>
      <c r="JN66" s="33"/>
      <c r="JO66" s="33"/>
      <c r="JP66" s="33"/>
      <c r="JQ66" s="33"/>
      <c r="JR66" s="33"/>
      <c r="JS66" s="33"/>
      <c r="JT66" s="33"/>
      <c r="JU66" s="33"/>
      <c r="JV66" s="33"/>
      <c r="JW66" s="33"/>
      <c r="JX66" s="33"/>
      <c r="JY66" s="33"/>
      <c r="JZ66" s="33"/>
      <c r="KA66" s="33"/>
      <c r="KB66" s="33"/>
      <c r="KC66" s="33"/>
      <c r="KD66" s="33"/>
      <c r="KE66" s="33"/>
      <c r="KF66" s="33"/>
      <c r="KG66" s="33"/>
      <c r="KH66" s="33"/>
      <c r="KI66" s="33"/>
      <c r="KJ66" s="33"/>
      <c r="KK66" s="33"/>
      <c r="KL66" s="33"/>
      <c r="KM66" s="33"/>
      <c r="KN66" s="33"/>
      <c r="KO66" s="33"/>
      <c r="KP66" s="33"/>
      <c r="KQ66" s="33"/>
      <c r="KR66" s="33"/>
      <c r="KS66" s="33"/>
      <c r="KT66" s="33"/>
      <c r="KU66" s="33"/>
    </row>
    <row r="67" spans="1:307" ht="10" customHeight="1">
      <c r="A67" s="28" t="s">
        <v>72</v>
      </c>
      <c r="B67" s="33">
        <f>B40*((87.62+16)/87.62)</f>
        <v>25.777396735905064</v>
      </c>
      <c r="C67" s="33">
        <f>C40*((87.62+16)/87.62)</f>
        <v>16.90216989271855</v>
      </c>
      <c r="D67" s="33">
        <f>D40*((87.62+16)/87.62)</f>
        <v>30.397722894316395</v>
      </c>
      <c r="E67" s="33">
        <f>E40*((87.62+16)/87.62)</f>
        <v>147.44409340333263</v>
      </c>
      <c r="F67" s="33">
        <f>F40*((87.62+16)/87.62)</f>
        <v>26.876393152248358</v>
      </c>
      <c r="G67" s="33">
        <f>G40*((87.62+16)/87.62)</f>
        <v>11.627980483907784</v>
      </c>
      <c r="H67" s="33"/>
      <c r="I67" s="34">
        <f>I40*((87.62+16)/87.62)</f>
        <v>779.92912577037214</v>
      </c>
      <c r="J67" s="33">
        <f>J40*((87.62+16)/87.62)</f>
        <v>778.10791143574534</v>
      </c>
      <c r="K67" s="34">
        <f>K40*((87.62+16)/87.62)</f>
        <v>399.01150422278016</v>
      </c>
      <c r="L67" s="33">
        <f>L40*((87.62+16)/87.62)</f>
        <v>388.14334855055921</v>
      </c>
      <c r="M67" s="34">
        <f>M40*((87.62+16)/87.62)</f>
        <v>283.82561059118922</v>
      </c>
      <c r="N67" s="33">
        <f>N40*((87.62+16)/87.62)</f>
        <v>285.94247660351516</v>
      </c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  <c r="JB67" s="33"/>
      <c r="JC67" s="33"/>
      <c r="JD67" s="33"/>
      <c r="JE67" s="33"/>
      <c r="JF67" s="33"/>
      <c r="JG67" s="33"/>
      <c r="JH67" s="33"/>
      <c r="JI67" s="33"/>
      <c r="JJ67" s="33"/>
      <c r="JK67" s="33"/>
      <c r="JL67" s="33"/>
      <c r="JM67" s="33"/>
      <c r="JN67" s="33"/>
      <c r="JO67" s="33"/>
      <c r="JP67" s="33"/>
      <c r="JQ67" s="33"/>
      <c r="JR67" s="33"/>
      <c r="JS67" s="33"/>
      <c r="JT67" s="33"/>
      <c r="JU67" s="33"/>
      <c r="JV67" s="33"/>
      <c r="JW67" s="33"/>
      <c r="JX67" s="33"/>
      <c r="JY67" s="33"/>
      <c r="JZ67" s="33"/>
      <c r="KA67" s="33"/>
      <c r="KB67" s="33"/>
      <c r="KC67" s="33"/>
      <c r="KD67" s="33"/>
      <c r="KE67" s="33"/>
      <c r="KF67" s="33"/>
      <c r="KG67" s="33"/>
      <c r="KH67" s="33"/>
      <c r="KI67" s="33"/>
      <c r="KJ67" s="33"/>
      <c r="KK67" s="33"/>
      <c r="KL67" s="33"/>
      <c r="KM67" s="33"/>
      <c r="KN67" s="33"/>
      <c r="KO67" s="33"/>
      <c r="KP67" s="33"/>
      <c r="KQ67" s="33"/>
      <c r="KR67" s="33"/>
      <c r="KS67" s="33"/>
      <c r="KT67" s="33"/>
      <c r="KU67" s="33"/>
    </row>
    <row r="68" spans="1:307" ht="10" customHeight="1">
      <c r="A68" s="28" t="s">
        <v>73</v>
      </c>
      <c r="B68" s="33">
        <f>B41*((91.22+16*2)/91.22)</f>
        <v>11.332557240374436</v>
      </c>
      <c r="C68" s="33">
        <f>C41*((91.22+16*2)/91.22)</f>
        <v>6.8194926178455608</v>
      </c>
      <c r="D68" s="33">
        <f>D41*((91.22+16*2)/91.22)</f>
        <v>10.623622729464934</v>
      </c>
      <c r="E68" s="33">
        <f>E41*((91.22+16*2)/91.22)</f>
        <v>45.249841470524601</v>
      </c>
      <c r="F68" s="33">
        <f>F41*((91.22+16*2)/91.22)</f>
        <v>5.9647518302055129</v>
      </c>
      <c r="G68" s="33">
        <f>G41*((91.22+16*2)/91.22)</f>
        <v>14.115489018390429</v>
      </c>
      <c r="H68" s="33"/>
      <c r="I68" s="34">
        <f>I41*((91.22+16*2)/91.22)</f>
        <v>313.3856610392458</v>
      </c>
      <c r="J68" s="33">
        <f>J41*((91.22+16*2)/91.22)</f>
        <v>315.41360396623548</v>
      </c>
      <c r="K68" s="34">
        <f>K41*((91.22+16*2)/91.22)</f>
        <v>251.92424906818681</v>
      </c>
      <c r="L68" s="33">
        <f>L41*((91.22+16*2)/91.22)</f>
        <v>242.43297259153692</v>
      </c>
      <c r="M68" s="34">
        <f>M41*((91.22+16*2)/91.22)</f>
        <v>742.94014470510854</v>
      </c>
      <c r="N68" s="33">
        <f>N41*((91.22+16*2)/91.22)</f>
        <v>768.91603376452542</v>
      </c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  <c r="JB68" s="33"/>
      <c r="JC68" s="33"/>
      <c r="JD68" s="33"/>
      <c r="JE68" s="33"/>
      <c r="JF68" s="33"/>
      <c r="JG68" s="33"/>
      <c r="JH68" s="33"/>
      <c r="JI68" s="33"/>
      <c r="JJ68" s="33"/>
      <c r="JK68" s="33"/>
      <c r="JL68" s="33"/>
      <c r="JM68" s="33"/>
      <c r="JN68" s="33"/>
      <c r="JO68" s="33"/>
      <c r="JP68" s="33"/>
      <c r="JQ68" s="33"/>
      <c r="JR68" s="33"/>
      <c r="JS68" s="33"/>
      <c r="JT68" s="33"/>
      <c r="JU68" s="33"/>
      <c r="JV68" s="33"/>
      <c r="JW68" s="33"/>
      <c r="JX68" s="33"/>
      <c r="JY68" s="33"/>
      <c r="JZ68" s="33"/>
      <c r="KA68" s="33"/>
      <c r="KB68" s="33"/>
      <c r="KC68" s="33"/>
      <c r="KD68" s="33"/>
      <c r="KE68" s="33"/>
      <c r="KF68" s="33"/>
      <c r="KG68" s="33"/>
      <c r="KH68" s="33"/>
      <c r="KI68" s="33"/>
      <c r="KJ68" s="33"/>
      <c r="KK68" s="33"/>
      <c r="KL68" s="33"/>
      <c r="KM68" s="33"/>
      <c r="KN68" s="33"/>
      <c r="KO68" s="33"/>
      <c r="KP68" s="33"/>
      <c r="KQ68" s="33"/>
      <c r="KR68" s="33"/>
      <c r="KS68" s="33"/>
      <c r="KT68" s="33"/>
      <c r="KU68" s="33"/>
    </row>
    <row r="69" spans="1:307" ht="10" customHeight="1">
      <c r="A69" s="28" t="s">
        <v>74</v>
      </c>
      <c r="B69" s="33">
        <f>B42*((88.905*2+16*3)/(88.905*2))</f>
        <v>10.173451037624439</v>
      </c>
      <c r="C69" s="33">
        <f>C42*((88.905*2+16*3)/(88.905*2))</f>
        <v>14.769276969799213</v>
      </c>
      <c r="D69" s="33">
        <f>D42*((88.905*2+16*3)/(88.905*2))</f>
        <v>11.734347899443234</v>
      </c>
      <c r="E69" s="33">
        <f>E42*((88.905*2+16*3)/(88.905*2))</f>
        <v>39.199833710140048</v>
      </c>
      <c r="F69" s="33">
        <f>F42*((88.905*2+16*3)/(88.905*2))</f>
        <v>13.46148135650413</v>
      </c>
      <c r="G69" s="33">
        <f>G42*((88.905*2+16*3)/(88.905*2))</f>
        <v>9.0430675889994934</v>
      </c>
      <c r="H69" s="33"/>
      <c r="I69" s="34">
        <f>I42*((88.905*2+16*3)/(88.905*2))</f>
        <v>24.30686350598954</v>
      </c>
      <c r="J69" s="33">
        <f>J42*((88.905*2+16*3)/(88.905*2))</f>
        <v>26.757869073730387</v>
      </c>
      <c r="K69" s="34">
        <f>K42*((88.905*2+16*3)/(88.905*2))</f>
        <v>45.807135144255099</v>
      </c>
      <c r="L69" s="33">
        <f>L42*((88.905*2+16*3)/(88.905*2))</f>
        <v>46.835795512063441</v>
      </c>
      <c r="M69" s="34">
        <f>M42*((88.905*2+16*3)/(88.905*2))</f>
        <v>35.558629998312803</v>
      </c>
      <c r="N69" s="33">
        <f>N42*((88.905*2+16*3)/(88.905*2))</f>
        <v>33.234619537708788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  <c r="JY69" s="33"/>
      <c r="JZ69" s="33"/>
      <c r="KA69" s="33"/>
      <c r="KB69" s="33"/>
      <c r="KC69" s="33"/>
      <c r="KD69" s="33"/>
      <c r="KE69" s="33"/>
      <c r="KF69" s="33"/>
      <c r="KG69" s="33"/>
      <c r="KH69" s="33"/>
      <c r="KI69" s="33"/>
      <c r="KJ69" s="33"/>
      <c r="KK69" s="33"/>
      <c r="KL69" s="33"/>
      <c r="KM69" s="33"/>
      <c r="KN69" s="33"/>
      <c r="KO69" s="33"/>
      <c r="KP69" s="33"/>
      <c r="KQ69" s="33"/>
      <c r="KR69" s="33"/>
      <c r="KS69" s="33"/>
      <c r="KT69" s="33"/>
      <c r="KU69" s="33"/>
    </row>
    <row r="70" spans="1:307" ht="10" customHeight="1">
      <c r="A70" s="35" t="s">
        <v>75</v>
      </c>
      <c r="B70" s="33">
        <f>B43*((92.906*2+16*5)/(92.906*2))</f>
        <v>0</v>
      </c>
      <c r="C70" s="33">
        <f>C43*((92.906*2+16*5)/(92.906*2))</f>
        <v>0.76176398725593564</v>
      </c>
      <c r="D70" s="33">
        <f>D43*((92.906*2+16*5)/(92.906*2))</f>
        <v>1.7424010074699166</v>
      </c>
      <c r="E70" s="33">
        <f>E43*((92.906*2+16*5)/(92.906*2))</f>
        <v>6.3991036014896805</v>
      </c>
      <c r="F70" s="33">
        <f>F43*((92.906*2+16*5)/(92.906*2))</f>
        <v>0.33360255742363254</v>
      </c>
      <c r="G70" s="33">
        <f>G43*((92.906*2+16*5)/(92.906*2))</f>
        <v>1.0956526532193829</v>
      </c>
      <c r="H70" s="33"/>
      <c r="I70" s="34">
        <f>I43*((92.906*2+16*5)/(92.906*2))</f>
        <v>20.199262910899186</v>
      </c>
      <c r="J70" s="33">
        <f>J43*((92.906*2+16*5)/(92.906*2))</f>
        <v>19.98468150603836</v>
      </c>
      <c r="K70" s="34">
        <f>K43*((92.906*2+16*5)/(92.906*2))</f>
        <v>17.795951176457923</v>
      </c>
      <c r="L70" s="33">
        <f>L43*((92.906*2+16*5)/(92.906*2))</f>
        <v>18.740109357845562</v>
      </c>
      <c r="M70" s="34">
        <f>M43*((92.906*2+16*5)/(92.906*2))</f>
        <v>38.624652874948872</v>
      </c>
      <c r="N70" s="33">
        <f>N43*((92.906*2+16*5)/(92.906*2))</f>
        <v>37.909381525412776</v>
      </c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  <c r="JB70" s="33"/>
      <c r="JC70" s="33"/>
      <c r="JD70" s="33"/>
      <c r="JE70" s="33"/>
      <c r="JF70" s="33"/>
      <c r="JG70" s="33"/>
      <c r="JH70" s="33"/>
      <c r="JI70" s="33"/>
      <c r="JJ70" s="33"/>
      <c r="JK70" s="33"/>
      <c r="JL70" s="33"/>
      <c r="JM70" s="33"/>
      <c r="JN70" s="33"/>
      <c r="JO70" s="33"/>
      <c r="JP70" s="33"/>
      <c r="JQ70" s="33"/>
      <c r="JR70" s="33"/>
      <c r="JS70" s="33"/>
      <c r="JT70" s="33"/>
      <c r="JU70" s="33"/>
      <c r="JV70" s="33"/>
      <c r="JW70" s="33"/>
      <c r="JX70" s="33"/>
      <c r="JY70" s="33"/>
      <c r="JZ70" s="33"/>
      <c r="KA70" s="33"/>
      <c r="KB70" s="33"/>
      <c r="KC70" s="33"/>
      <c r="KD70" s="33"/>
      <c r="KE70" s="33"/>
      <c r="KF70" s="33"/>
      <c r="KG70" s="33"/>
      <c r="KH70" s="33"/>
      <c r="KI70" s="33"/>
      <c r="KJ70" s="33"/>
      <c r="KK70" s="33"/>
      <c r="KL70" s="33"/>
      <c r="KM70" s="33"/>
      <c r="KN70" s="33"/>
      <c r="KO70" s="33"/>
      <c r="KP70" s="33"/>
      <c r="KQ70" s="33"/>
      <c r="KR70" s="33"/>
      <c r="KS70" s="33"/>
      <c r="KT70" s="33"/>
      <c r="KU70" s="33"/>
    </row>
    <row r="71" spans="1:307" ht="10" customHeight="1">
      <c r="A71" s="28" t="s">
        <v>76</v>
      </c>
      <c r="B71" s="33">
        <f>B44*((69.72*2+16*3)/(69.72*2))</f>
        <v>0</v>
      </c>
      <c r="C71" s="33">
        <f>C44*((69.72*2+16*3)/(69.72*2))</f>
        <v>3.1209082616178985</v>
      </c>
      <c r="D71" s="33">
        <f>D44*((69.72*2+16*3)/(69.72*2))</f>
        <v>0</v>
      </c>
      <c r="E71" s="33">
        <f>E44*((69.72*2+16*3)/(69.72*2))</f>
        <v>3.4482292598967303</v>
      </c>
      <c r="F71" s="33">
        <f>F44*((69.72*2+16*3)/(69.72*2))</f>
        <v>3.0207628227194498</v>
      </c>
      <c r="G71" s="33">
        <f>G44*((69.72*2+16*3)/(69.72*2))</f>
        <v>5.6764316695352832</v>
      </c>
      <c r="H71" s="33"/>
      <c r="I71" s="34">
        <f>I44*((69.72*2+16*3)/(69.72*2))</f>
        <v>27.449259896729782</v>
      </c>
      <c r="J71" s="33">
        <f>J44*((69.72*2+16*3)/(69.72*2))</f>
        <v>26.575507745266783</v>
      </c>
      <c r="K71" s="34">
        <f>K44*((69.72*2+16*3)/(69.72*2))</f>
        <v>29.66724612736661</v>
      </c>
      <c r="L71" s="33">
        <f>L44*((69.72*2+16*3)/(69.72*2))</f>
        <v>29.089225473321861</v>
      </c>
      <c r="M71" s="34">
        <f>M44*((69.72*2+16*3)/(69.72*2))</f>
        <v>29.573149741824444</v>
      </c>
      <c r="N71" s="33">
        <f>N44*((69.72*2+16*3)/(69.72*2))</f>
        <v>29.815111876075733</v>
      </c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  <c r="JB71" s="33"/>
      <c r="JC71" s="33"/>
      <c r="JD71" s="33"/>
      <c r="JE71" s="33"/>
      <c r="JF71" s="33"/>
      <c r="JG71" s="33"/>
      <c r="JH71" s="33"/>
      <c r="JI71" s="33"/>
      <c r="JJ71" s="33"/>
      <c r="JK71" s="33"/>
      <c r="JL71" s="33"/>
      <c r="JM71" s="33"/>
      <c r="JN71" s="33"/>
      <c r="JO71" s="33"/>
      <c r="JP71" s="33"/>
      <c r="JQ71" s="33"/>
      <c r="JR71" s="33"/>
      <c r="JS71" s="33"/>
      <c r="JT71" s="33"/>
      <c r="JU71" s="33"/>
      <c r="JV71" s="33"/>
      <c r="JW71" s="33"/>
      <c r="JX71" s="33"/>
      <c r="JY71" s="33"/>
      <c r="JZ71" s="33"/>
      <c r="KA71" s="33"/>
      <c r="KB71" s="33"/>
      <c r="KC71" s="33"/>
      <c r="KD71" s="33"/>
      <c r="KE71" s="33"/>
      <c r="KF71" s="33"/>
      <c r="KG71" s="33"/>
      <c r="KH71" s="33"/>
      <c r="KI71" s="33"/>
      <c r="KJ71" s="33"/>
      <c r="KK71" s="33"/>
      <c r="KL71" s="33"/>
      <c r="KM71" s="33"/>
      <c r="KN71" s="33"/>
      <c r="KO71" s="33"/>
      <c r="KP71" s="33"/>
      <c r="KQ71" s="33"/>
      <c r="KR71" s="33"/>
      <c r="KS71" s="33"/>
      <c r="KT71" s="33"/>
      <c r="KU71" s="33"/>
    </row>
    <row r="72" spans="1:307" ht="10" customHeight="1">
      <c r="A72" s="28" t="s">
        <v>77</v>
      </c>
      <c r="B72" s="33">
        <f>B45*((63.546+16)/63.546)</f>
        <v>7.0221445283731496</v>
      </c>
      <c r="C72" s="33">
        <f>C45*((63.546+16)/63.546)</f>
        <v>11.811728533660645</v>
      </c>
      <c r="D72" s="33">
        <f>D45*((63.546+16)/63.546)</f>
        <v>15.430767349636497</v>
      </c>
      <c r="E72" s="33">
        <f>E45*((63.546+16)/63.546)</f>
        <v>15.418499845781009</v>
      </c>
      <c r="F72" s="33">
        <f>F45*((63.546+16)/63.546)</f>
        <v>12.791251162937085</v>
      </c>
      <c r="G72" s="33">
        <f>G45*((63.546+16)/63.546)</f>
        <v>22.595239958455288</v>
      </c>
      <c r="H72" s="33"/>
      <c r="I72" s="34">
        <f>I45*((63.546+16)/63.546)</f>
        <v>64.479502407704658</v>
      </c>
      <c r="J72" s="33">
        <f>J45*((63.546+16)/63.546)</f>
        <v>63.465555660466435</v>
      </c>
      <c r="K72" s="34">
        <f>K45*((63.546+16)/63.546)</f>
        <v>24.61011487741164</v>
      </c>
      <c r="L72" s="33">
        <f>L45*((63.546+16)/63.546)</f>
        <v>25.08579359833821</v>
      </c>
      <c r="M72" s="34">
        <f>M45*((63.546+16)/63.546)</f>
        <v>53.826802631164824</v>
      </c>
      <c r="N72" s="33">
        <f>N45*((63.546+16)/63.546)</f>
        <v>53.113284549774967</v>
      </c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  <c r="JB72" s="33"/>
      <c r="JC72" s="33"/>
      <c r="JD72" s="33"/>
      <c r="JE72" s="33"/>
      <c r="JF72" s="33"/>
      <c r="JG72" s="33"/>
      <c r="JH72" s="33"/>
      <c r="JI72" s="33"/>
      <c r="JJ72" s="33"/>
      <c r="JK72" s="33"/>
      <c r="JL72" s="33"/>
      <c r="JM72" s="33"/>
      <c r="JN72" s="33"/>
      <c r="JO72" s="33"/>
      <c r="JP72" s="33"/>
      <c r="JQ72" s="33"/>
      <c r="JR72" s="33"/>
      <c r="JS72" s="33"/>
      <c r="JT72" s="33"/>
      <c r="JU72" s="33"/>
      <c r="JV72" s="33"/>
      <c r="JW72" s="33"/>
      <c r="JX72" s="33"/>
      <c r="JY72" s="33"/>
      <c r="JZ72" s="33"/>
      <c r="KA72" s="33"/>
      <c r="KB72" s="33"/>
      <c r="KC72" s="33"/>
      <c r="KD72" s="33"/>
      <c r="KE72" s="33"/>
      <c r="KF72" s="33"/>
      <c r="KG72" s="33"/>
      <c r="KH72" s="33"/>
      <c r="KI72" s="33"/>
      <c r="KJ72" s="33"/>
      <c r="KK72" s="33"/>
      <c r="KL72" s="33"/>
      <c r="KM72" s="33"/>
      <c r="KN72" s="33"/>
      <c r="KO72" s="33"/>
      <c r="KP72" s="33"/>
      <c r="KQ72" s="33"/>
      <c r="KR72" s="33"/>
      <c r="KS72" s="33"/>
      <c r="KT72" s="33"/>
      <c r="KU72" s="33"/>
    </row>
    <row r="73" spans="1:307" ht="10" customHeight="1">
      <c r="A73" s="28" t="s">
        <v>78</v>
      </c>
      <c r="B73" s="33">
        <f>B46*((65.37+16)/65.37)</f>
        <v>4.5349117944011033</v>
      </c>
      <c r="C73" s="33">
        <f>C46*((65.37+16)/65.37)</f>
        <v>0.50375461220743423</v>
      </c>
      <c r="D73" s="33">
        <f>D46*((65.37+16)/65.37)</f>
        <v>2.352597521798991</v>
      </c>
      <c r="E73" s="33">
        <f>E46*((65.37+16)/65.37)</f>
        <v>3.404171271225334</v>
      </c>
      <c r="F73" s="33">
        <f>F46*((65.37+16)/65.37)</f>
        <v>0</v>
      </c>
      <c r="G73" s="33">
        <f>G46*((65.37+16)/65.37)</f>
        <v>20.407103074804951</v>
      </c>
      <c r="H73" s="33"/>
      <c r="I73" s="34">
        <f>I46*((65.37+16)/65.37)</f>
        <v>107.92074346030289</v>
      </c>
      <c r="J73" s="33">
        <f>J46*((65.37+16)/65.37)</f>
        <v>110.63432155422976</v>
      </c>
      <c r="K73" s="34">
        <f>K46*((65.37+16)/65.37)</f>
        <v>161.19649686400487</v>
      </c>
      <c r="L73" s="33">
        <f>L46*((65.37+16)/65.37)</f>
        <v>161.08446841058588</v>
      </c>
      <c r="M73" s="34">
        <f>M46*((65.37+16)/65.37)</f>
        <v>149.37127122533272</v>
      </c>
      <c r="N73" s="33">
        <f>N46*((65.37+16)/65.37)</f>
        <v>138.74101575646318</v>
      </c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  <c r="JY73" s="33"/>
      <c r="JZ73" s="33"/>
      <c r="KA73" s="33"/>
      <c r="KB73" s="33"/>
      <c r="KC73" s="33"/>
      <c r="KD73" s="33"/>
      <c r="KE73" s="33"/>
      <c r="KF73" s="33"/>
      <c r="KG73" s="33"/>
      <c r="KH73" s="33"/>
      <c r="KI73" s="33"/>
      <c r="KJ73" s="33"/>
      <c r="KK73" s="33"/>
      <c r="KL73" s="33"/>
      <c r="KM73" s="33"/>
      <c r="KN73" s="33"/>
      <c r="KO73" s="33"/>
      <c r="KP73" s="33"/>
      <c r="KQ73" s="33"/>
      <c r="KR73" s="33"/>
      <c r="KS73" s="33"/>
      <c r="KT73" s="33"/>
      <c r="KU73" s="33"/>
    </row>
    <row r="74" spans="1:307" ht="10" customHeight="1">
      <c r="A74" s="28" t="s">
        <v>79</v>
      </c>
      <c r="B74" s="33">
        <f>B47*((207.19+16)/207.19)</f>
        <v>2.6981224624740592</v>
      </c>
      <c r="C74" s="33">
        <f>C47*((207.19+16)/207.19)</f>
        <v>0.9177946812104828</v>
      </c>
      <c r="D74" s="33">
        <f>D47*((207.19+16)/207.19)</f>
        <v>4.3659880785752225</v>
      </c>
      <c r="E74" s="33">
        <f>E47*((207.19+16)/207.19)</f>
        <v>6.9424919735508475</v>
      </c>
      <c r="F74" s="33">
        <f>F47*((207.19+16)/207.19)</f>
        <v>6.4629119359042431</v>
      </c>
      <c r="G74" s="33">
        <f>G47*((207.19+16)/207.19)</f>
        <v>4.8164830735074071</v>
      </c>
      <c r="H74" s="33"/>
      <c r="I74" s="34">
        <f>I47*((207.19+16)/207.19)</f>
        <v>14.154720787682804</v>
      </c>
      <c r="J74" s="33">
        <f>J47*((207.19+16)/207.19)</f>
        <v>15.145766687581448</v>
      </c>
      <c r="K74" s="34">
        <f>K47*((207.19+16)/207.19)</f>
        <v>11.407800086876779</v>
      </c>
      <c r="L74" s="33">
        <f>L47*((207.19+16)/207.19)</f>
        <v>10.987682803224093</v>
      </c>
      <c r="M74" s="34">
        <f>M47*((207.19+16)/207.19)</f>
        <v>45.243399777981566</v>
      </c>
      <c r="N74" s="33">
        <f>N47*((207.19+16)/207.19)</f>
        <v>45.426527824701971</v>
      </c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  <c r="JB74" s="33"/>
      <c r="JC74" s="33"/>
      <c r="JD74" s="33"/>
      <c r="JE74" s="33"/>
      <c r="JF74" s="33"/>
      <c r="JG74" s="33"/>
      <c r="JH74" s="33"/>
      <c r="JI74" s="33"/>
      <c r="JJ74" s="33"/>
      <c r="JK74" s="33"/>
      <c r="JL74" s="33"/>
      <c r="JM74" s="33"/>
      <c r="JN74" s="33"/>
      <c r="JO74" s="33"/>
      <c r="JP74" s="33"/>
      <c r="JQ74" s="33"/>
      <c r="JR74" s="33"/>
      <c r="JS74" s="33"/>
      <c r="JT74" s="33"/>
      <c r="JU74" s="33"/>
      <c r="JV74" s="33"/>
      <c r="JW74" s="33"/>
      <c r="JX74" s="33"/>
      <c r="JY74" s="33"/>
      <c r="JZ74" s="33"/>
      <c r="KA74" s="33"/>
      <c r="KB74" s="33"/>
      <c r="KC74" s="33"/>
      <c r="KD74" s="33"/>
      <c r="KE74" s="33"/>
      <c r="KF74" s="33"/>
      <c r="KG74" s="33"/>
      <c r="KH74" s="33"/>
      <c r="KI74" s="33"/>
      <c r="KJ74" s="33"/>
      <c r="KK74" s="33"/>
      <c r="KL74" s="33"/>
      <c r="KM74" s="33"/>
      <c r="KN74" s="33"/>
      <c r="KO74" s="33"/>
      <c r="KP74" s="33"/>
      <c r="KQ74" s="33"/>
      <c r="KR74" s="33"/>
      <c r="KS74" s="33"/>
      <c r="KT74" s="33"/>
      <c r="KU74" s="33"/>
    </row>
    <row r="75" spans="1:307" ht="10" customHeight="1">
      <c r="A75" s="35" t="s">
        <v>80</v>
      </c>
      <c r="B75" s="33">
        <f>B48*((138.91*2+16*3)/(138.91*2))</f>
        <v>25.077538125404963</v>
      </c>
      <c r="C75" s="33">
        <f>C48*((138.91*2+16*3)/(138.91*2))</f>
        <v>4.6213149161327456</v>
      </c>
      <c r="D75" s="33">
        <f>D48*((138.91*2+16*3)/(138.91*2))</f>
        <v>7.930296019005115</v>
      </c>
      <c r="E75" s="33">
        <f>E48*((138.91*2+16*3)/(138.91*2))</f>
        <v>60.690102742783097</v>
      </c>
      <c r="F75" s="33">
        <f>F48*((138.91*2+16*3)/(138.91*2))</f>
        <v>10.815319415448851</v>
      </c>
      <c r="G75" s="33">
        <f>G48*((138.91*2+16*3)/(138.91*2))</f>
        <v>0</v>
      </c>
      <c r="H75" s="33"/>
      <c r="I75" s="34">
        <f>I48*((138.91*2+16*3)/(138.91*2))</f>
        <v>44.811684543949319</v>
      </c>
      <c r="J75" s="33">
        <f>J48*((138.91*2+16*3)/(138.91*2))</f>
        <v>45.140061190699015</v>
      </c>
      <c r="K75" s="34">
        <f>K48*((138.91*2+16*3)/(138.91*2))</f>
        <v>29.413165358865452</v>
      </c>
      <c r="L75" s="33">
        <f>L48*((138.91*2+16*3)/(138.91*2))</f>
        <v>25.707200345547481</v>
      </c>
      <c r="M75" s="34">
        <f>M48*((138.91*2+16*3)/(138.91*2))</f>
        <v>211.09927291051761</v>
      </c>
      <c r="N75" s="33">
        <f>N48*((138.91*2+16*3)/(138.91*2))</f>
        <v>214.32440069109495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  <c r="JB75" s="33"/>
      <c r="JC75" s="33"/>
      <c r="JD75" s="33"/>
      <c r="JE75" s="33"/>
      <c r="JF75" s="33"/>
      <c r="JG75" s="33"/>
      <c r="JH75" s="33"/>
      <c r="JI75" s="33"/>
      <c r="JJ75" s="33"/>
      <c r="JK75" s="33"/>
      <c r="JL75" s="33"/>
      <c r="JM75" s="33"/>
      <c r="JN75" s="33"/>
      <c r="JO75" s="33"/>
      <c r="JP75" s="33"/>
      <c r="JQ75" s="33"/>
      <c r="JR75" s="33"/>
      <c r="JS75" s="33"/>
      <c r="JT75" s="33"/>
      <c r="JU75" s="33"/>
      <c r="JV75" s="33"/>
      <c r="JW75" s="33"/>
      <c r="JX75" s="33"/>
      <c r="JY75" s="33"/>
      <c r="JZ75" s="33"/>
      <c r="KA75" s="33"/>
      <c r="KB75" s="33"/>
      <c r="KC75" s="33"/>
      <c r="KD75" s="33"/>
      <c r="KE75" s="33"/>
      <c r="KF75" s="33"/>
      <c r="KG75" s="33"/>
      <c r="KH75" s="33"/>
      <c r="KI75" s="33"/>
      <c r="KJ75" s="33"/>
      <c r="KK75" s="33"/>
      <c r="KL75" s="33"/>
      <c r="KM75" s="33"/>
      <c r="KN75" s="33"/>
      <c r="KO75" s="33"/>
      <c r="KP75" s="33"/>
      <c r="KQ75" s="33"/>
      <c r="KR75" s="33"/>
      <c r="KS75" s="33"/>
      <c r="KT75" s="33"/>
      <c r="KU75" s="33"/>
    </row>
    <row r="76" spans="1:307" ht="10" customHeight="1">
      <c r="A76" s="28" t="s">
        <v>81</v>
      </c>
      <c r="B76" s="33">
        <f>B49*((140.12+16*2)/(140.02))</f>
        <v>73.232253620911337</v>
      </c>
      <c r="C76" s="33">
        <f>C49*((140.12+16*2)/(140.02))</f>
        <v>3.8750970432795286</v>
      </c>
      <c r="D76" s="33">
        <f>D49*((140.12+16*2)/(140.02))</f>
        <v>14.533457791744045</v>
      </c>
      <c r="E76" s="33">
        <f>E49*((140.12+16*2)/(140.02))</f>
        <v>119.72038805884874</v>
      </c>
      <c r="F76" s="33">
        <f>F49*((140.12+16*2)/(140.02))</f>
        <v>9.9289220397086133</v>
      </c>
      <c r="G76" s="33">
        <f>G49*((140.12+16*2)/(140.02))</f>
        <v>0</v>
      </c>
      <c r="H76" s="33"/>
      <c r="I76" s="34">
        <f>I49*((140.12+16*2)/(140.02))</f>
        <v>85.347033280959863</v>
      </c>
      <c r="J76" s="33">
        <f>J49*((140.12+16*2)/(140.02))</f>
        <v>81.413423796600483</v>
      </c>
      <c r="K76" s="34">
        <f>K49*((140.12+16*2)/(140.02))</f>
        <v>65.297917440365651</v>
      </c>
      <c r="L76" s="33">
        <f>L49*((140.12+16*2)/(140.02))</f>
        <v>59.815449221539772</v>
      </c>
      <c r="M76" s="34">
        <f>M49*((140.12+16*2)/(140.02))</f>
        <v>503.99371518354519</v>
      </c>
      <c r="N76" s="33">
        <f>N49*((140.12+16*2)/(140.02))</f>
        <v>534.30709327238969</v>
      </c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  <c r="JB76" s="33"/>
      <c r="JC76" s="33"/>
      <c r="JD76" s="33"/>
      <c r="JE76" s="33"/>
      <c r="JF76" s="33"/>
      <c r="JG76" s="33"/>
      <c r="JH76" s="33"/>
      <c r="JI76" s="33"/>
      <c r="JJ76" s="33"/>
      <c r="JK76" s="33"/>
      <c r="JL76" s="33"/>
      <c r="JM76" s="33"/>
      <c r="JN76" s="33"/>
      <c r="JO76" s="33"/>
      <c r="JP76" s="33"/>
      <c r="JQ76" s="33"/>
      <c r="JR76" s="33"/>
      <c r="JS76" s="33"/>
      <c r="JT76" s="33"/>
      <c r="JU76" s="33"/>
      <c r="JV76" s="33"/>
      <c r="JW76" s="33"/>
      <c r="JX76" s="33"/>
      <c r="JY76" s="33"/>
      <c r="JZ76" s="33"/>
      <c r="KA76" s="33"/>
      <c r="KB76" s="33"/>
      <c r="KC76" s="33"/>
      <c r="KD76" s="33"/>
      <c r="KE76" s="33"/>
      <c r="KF76" s="33"/>
      <c r="KG76" s="33"/>
      <c r="KH76" s="33"/>
      <c r="KI76" s="33"/>
      <c r="KJ76" s="33"/>
      <c r="KK76" s="33"/>
      <c r="KL76" s="33"/>
      <c r="KM76" s="33"/>
      <c r="KN76" s="33"/>
      <c r="KO76" s="33"/>
      <c r="KP76" s="33"/>
      <c r="KQ76" s="33"/>
      <c r="KR76" s="33"/>
      <c r="KS76" s="33"/>
      <c r="KT76" s="33"/>
      <c r="KU76" s="33"/>
    </row>
    <row r="77" spans="1:307" ht="10" customHeight="1">
      <c r="A77" s="35" t="s">
        <v>82</v>
      </c>
      <c r="B77" s="33">
        <f>B50*((232.038+16*2)/(232.038))</f>
        <v>1.460391699635406</v>
      </c>
      <c r="C77" s="33">
        <f>C50*((232.038+16*2)/(232.038))</f>
        <v>0</v>
      </c>
      <c r="D77" s="33">
        <f>D50*((232.038+16*2)/(232.038))</f>
        <v>1.7205175703979529</v>
      </c>
      <c r="E77" s="33">
        <f>E50*((232.038+16*2)/(232.038))</f>
        <v>1.5680378386298801</v>
      </c>
      <c r="F77" s="33">
        <f>F50*((232.038+16*2)/(232.038))</f>
        <v>1.0131936803454609</v>
      </c>
      <c r="G77" s="33">
        <f>G50*((232.038+16*2)/(232.038))</f>
        <v>7.0664114498487307E-2</v>
      </c>
      <c r="H77" s="33"/>
      <c r="I77" s="34">
        <f>I50*((232.038+16*2)/(232.038))</f>
        <v>7.0254467457916387</v>
      </c>
      <c r="J77" s="33">
        <f>J50*((232.038+16*2)/(232.038))</f>
        <v>6.065052017341988</v>
      </c>
      <c r="K77" s="34">
        <f>K50*((232.038+16*2)/(232.038))</f>
        <v>6.6317304234651226</v>
      </c>
      <c r="L77" s="33">
        <f>L50*((232.038+16*2)/(232.038))</f>
        <v>5.5188559632473995</v>
      </c>
      <c r="M77" s="34">
        <f>M50*((232.038+16*2)/(232.038))</f>
        <v>119.48038683319112</v>
      </c>
      <c r="N77" s="33">
        <f>N50*((232.038+16*2)/(232.038))</f>
        <v>121.31241943130006</v>
      </c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  <c r="JY77" s="33"/>
      <c r="JZ77" s="33"/>
      <c r="KA77" s="33"/>
      <c r="KB77" s="33"/>
      <c r="KC77" s="33"/>
      <c r="KD77" s="33"/>
      <c r="KE77" s="33"/>
      <c r="KF77" s="33"/>
      <c r="KG77" s="33"/>
      <c r="KH77" s="33"/>
      <c r="KI77" s="33"/>
      <c r="KJ77" s="33"/>
      <c r="KK77" s="33"/>
      <c r="KL77" s="33"/>
      <c r="KM77" s="33"/>
      <c r="KN77" s="33"/>
      <c r="KO77" s="33"/>
      <c r="KP77" s="33"/>
      <c r="KQ77" s="33"/>
      <c r="KR77" s="33"/>
      <c r="KS77" s="33"/>
      <c r="KT77" s="33"/>
      <c r="KU77" s="33"/>
    </row>
    <row r="78" spans="1:307" ht="10" customHeight="1">
      <c r="A78" s="35" t="s">
        <v>83</v>
      </c>
      <c r="B78" s="33">
        <f>B51*((144.24*2+16*3)/(144.24*2))</f>
        <v>26.486252745424316</v>
      </c>
      <c r="C78" s="33">
        <f>C51*((144.24*2+16*3)/(144.24*2))</f>
        <v>9.3910672212978277</v>
      </c>
      <c r="D78" s="33">
        <f>D51*((144.24*2+16*3)/(144.24*2))</f>
        <v>5.0213061564059931</v>
      </c>
      <c r="E78" s="33">
        <f>E51*((144.24*2+16*3)/(144.24*2))</f>
        <v>37.758822628951748</v>
      </c>
      <c r="F78" s="33">
        <f>F51*((144.24*2+16*3)/(144.24*2))</f>
        <v>9.890981697171382</v>
      </c>
      <c r="G78" s="33">
        <f>G51*((144.24*2+16*3)/(144.24*2))</f>
        <v>1.0864916805324458</v>
      </c>
      <c r="H78" s="33"/>
      <c r="I78" s="34">
        <f>I51*((144.24*2+16*3)/(144.24*2))</f>
        <v>35.563211314475872</v>
      </c>
      <c r="J78" s="33">
        <f>J51*((144.24*2+16*3)/(144.24*2))</f>
        <v>31.247570715474211</v>
      </c>
      <c r="K78" s="34">
        <f>K51*((144.24*2+16*3)/(144.24*2))</f>
        <v>32.962163061564063</v>
      </c>
      <c r="L78" s="33">
        <f>L51*((144.24*2+16*3)/(144.24*2))</f>
        <v>30.08118136439268</v>
      </c>
      <c r="M78" s="34">
        <f>M51*((144.24*2+16*3)/(144.24*2))</f>
        <v>233.27787021630618</v>
      </c>
      <c r="N78" s="33">
        <f>N51*((144.24*2+16*3)/(144.24*2))</f>
        <v>236.33381031613979</v>
      </c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  <c r="JY78" s="33"/>
      <c r="JZ78" s="33"/>
      <c r="KA78" s="33"/>
      <c r="KB78" s="33"/>
      <c r="KC78" s="33"/>
      <c r="KD78" s="33"/>
      <c r="KE78" s="33"/>
      <c r="KF78" s="33"/>
      <c r="KG78" s="33"/>
      <c r="KH78" s="33"/>
      <c r="KI78" s="33"/>
      <c r="KJ78" s="33"/>
      <c r="KK78" s="33"/>
      <c r="KL78" s="33"/>
      <c r="KM78" s="33"/>
      <c r="KN78" s="33"/>
      <c r="KO78" s="33"/>
      <c r="KP78" s="33"/>
      <c r="KQ78" s="33"/>
      <c r="KR78" s="33"/>
      <c r="KS78" s="33"/>
      <c r="KT78" s="33"/>
      <c r="KU78" s="33"/>
    </row>
    <row r="79" spans="1:307" ht="10" customHeight="1">
      <c r="A79" s="35" t="s">
        <v>84</v>
      </c>
      <c r="B79" s="33">
        <f>B52*((238.03*2+16*3)/(238.03*2))</f>
        <v>2.8256043523925576</v>
      </c>
      <c r="C79" s="33">
        <f>C52*((238.03*2+16*3)/(238.03*2))</f>
        <v>1.0785909087089856</v>
      </c>
      <c r="D79" s="33">
        <f>D52*((238.03*2+16*3)/(238.03*2))</f>
        <v>0.67040402470276894</v>
      </c>
      <c r="E79" s="33">
        <f>E52*((238.03*2+16*3)/(238.03*2))</f>
        <v>1.4702653783136581</v>
      </c>
      <c r="F79" s="33">
        <f>F52*((238.03*2+16*3)/(238.03*2))</f>
        <v>0.30338809393773891</v>
      </c>
      <c r="G79" s="33">
        <f>G52*((238.03*2+16*3)/(238.03*2))</f>
        <v>1.1393565937066754</v>
      </c>
      <c r="H79" s="33"/>
      <c r="I79" s="34">
        <f>I52*((238.03*2+16*3)/(238.03*2))</f>
        <v>2.0750600764609501</v>
      </c>
      <c r="J79" s="33">
        <f>J52*((238.03*2+16*3)/(238.03*2))</f>
        <v>1.7613242028315756</v>
      </c>
      <c r="K79" s="34">
        <f>K52*((238.03*2+16*3)/(238.03*2))</f>
        <v>1.8526928958534636</v>
      </c>
      <c r="L79" s="33">
        <f>L52*((238.03*2+16*3)/(238.03*2))</f>
        <v>2.344762845019535</v>
      </c>
      <c r="M79" s="34">
        <f>M52*((238.03*2+16*3)/(238.03*2))</f>
        <v>2.6419863042473635</v>
      </c>
      <c r="N79" s="33">
        <f>N52*((238.03*2+16*3)/(238.03*2))</f>
        <v>3.9079380750325581</v>
      </c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  <c r="JB79" s="33"/>
      <c r="JC79" s="33"/>
      <c r="JD79" s="33"/>
      <c r="JE79" s="33"/>
      <c r="JF79" s="33"/>
      <c r="JG79" s="33"/>
      <c r="JH79" s="33"/>
      <c r="JI79" s="33"/>
      <c r="JJ79" s="33"/>
      <c r="JK79" s="33"/>
      <c r="JL79" s="33"/>
      <c r="JM79" s="33"/>
      <c r="JN79" s="33"/>
      <c r="JO79" s="33"/>
      <c r="JP79" s="33"/>
      <c r="JQ79" s="33"/>
      <c r="JR79" s="33"/>
      <c r="JS79" s="33"/>
      <c r="JT79" s="33"/>
      <c r="JU79" s="33"/>
      <c r="JV79" s="33"/>
      <c r="JW79" s="33"/>
      <c r="JX79" s="33"/>
      <c r="JY79" s="33"/>
      <c r="JZ79" s="33"/>
      <c r="KA79" s="33"/>
      <c r="KB79" s="33"/>
      <c r="KC79" s="33"/>
      <c r="KD79" s="33"/>
      <c r="KE79" s="33"/>
      <c r="KF79" s="33"/>
      <c r="KG79" s="33"/>
      <c r="KH79" s="33"/>
      <c r="KI79" s="33"/>
      <c r="KJ79" s="33"/>
      <c r="KK79" s="33"/>
      <c r="KL79" s="33"/>
      <c r="KM79" s="33"/>
      <c r="KN79" s="33"/>
      <c r="KO79" s="33"/>
      <c r="KP79" s="33"/>
      <c r="KQ79" s="33"/>
      <c r="KR79" s="33"/>
      <c r="KS79" s="33"/>
      <c r="KT79" s="33"/>
      <c r="KU79" s="33"/>
    </row>
    <row r="80" spans="1:307" ht="10" customHeight="1">
      <c r="A80" s="36" t="s">
        <v>58</v>
      </c>
      <c r="B80" s="37">
        <f>SUM(B61:B79)</f>
        <v>293.2462371589786</v>
      </c>
      <c r="C80" s="37">
        <f>SUM(C61:C79)</f>
        <v>167.92148196544062</v>
      </c>
      <c r="D80" s="37">
        <f>SUM(D61:D79)</f>
        <v>196.37652317078965</v>
      </c>
      <c r="E80" s="37">
        <f>SUM(E61:E79)</f>
        <v>822.7358640720596</v>
      </c>
      <c r="F80" s="37">
        <f>SUM(F61:F79)</f>
        <v>196.58145523096024</v>
      </c>
      <c r="G80" s="37">
        <f>SUM(G61:G79)</f>
        <v>272.73901735232994</v>
      </c>
      <c r="H80" s="37"/>
      <c r="I80" s="37">
        <f>SUM(I61:I79)</f>
        <v>3109.0491528142798</v>
      </c>
      <c r="J80" s="37">
        <f>SUM(J61:J79)</f>
        <v>3093.724068807343</v>
      </c>
      <c r="K80" s="37">
        <f>SUM(K61:K79)</f>
        <v>2596.4126054111921</v>
      </c>
      <c r="L80" s="37">
        <f>SUM(L61:L79)</f>
        <v>2524.4021087617498</v>
      </c>
      <c r="M80" s="37">
        <f>SUM(M61:M79)</f>
        <v>4350.5240013641915</v>
      </c>
      <c r="N80" s="37">
        <f>SUM(N61:N79)</f>
        <v>4388.9922960507474</v>
      </c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  <c r="FF80" s="37"/>
      <c r="FG80" s="37"/>
      <c r="FH80" s="37"/>
      <c r="FI80" s="37"/>
      <c r="FJ80" s="37"/>
      <c r="FK80" s="37"/>
      <c r="FL80" s="37"/>
      <c r="FM80" s="37"/>
      <c r="FN80" s="37"/>
      <c r="FO80" s="37"/>
      <c r="FP80" s="37"/>
      <c r="FQ80" s="37"/>
      <c r="FR80" s="37"/>
      <c r="FS80" s="37"/>
      <c r="FT80" s="37"/>
      <c r="FU80" s="37"/>
      <c r="FV80" s="37"/>
      <c r="FW80" s="37"/>
      <c r="FX80" s="37"/>
      <c r="FY80" s="37"/>
      <c r="FZ80" s="37"/>
      <c r="GA80" s="37"/>
      <c r="GB80" s="37"/>
      <c r="GC80" s="37"/>
      <c r="GD80" s="37"/>
      <c r="GE80" s="37"/>
      <c r="GF80" s="37"/>
      <c r="GG80" s="37"/>
      <c r="GH80" s="37"/>
      <c r="GI80" s="37"/>
      <c r="GJ80" s="37"/>
      <c r="GK80" s="37"/>
      <c r="GL80" s="37"/>
      <c r="GM80" s="37"/>
      <c r="GN80" s="37"/>
      <c r="GO80" s="37"/>
      <c r="GP80" s="37"/>
      <c r="GQ80" s="37"/>
      <c r="GR80" s="37"/>
      <c r="GS80" s="37"/>
      <c r="GT80" s="37"/>
      <c r="GU80" s="37"/>
      <c r="GV80" s="37"/>
      <c r="GW80" s="37"/>
      <c r="GX80" s="37"/>
      <c r="GY80" s="37"/>
      <c r="GZ80" s="37"/>
      <c r="HA80" s="37"/>
      <c r="HB80" s="37"/>
      <c r="HC80" s="37"/>
      <c r="HD80" s="37"/>
      <c r="HE80" s="37"/>
      <c r="HF80" s="37"/>
      <c r="HG80" s="37"/>
      <c r="HH80" s="37"/>
      <c r="HI80" s="37"/>
      <c r="HJ80" s="37"/>
      <c r="HK80" s="37"/>
      <c r="HL80" s="37"/>
      <c r="HM80" s="37"/>
      <c r="HN80" s="37"/>
      <c r="HO80" s="37"/>
      <c r="HP80" s="37"/>
      <c r="HQ80" s="37"/>
      <c r="HR80" s="37"/>
      <c r="HS80" s="37"/>
      <c r="HT80" s="37"/>
      <c r="HU80" s="37"/>
      <c r="HV80" s="37"/>
      <c r="HW80" s="37"/>
      <c r="HX80" s="37"/>
      <c r="HY80" s="37"/>
      <c r="HZ80" s="37"/>
      <c r="IA80" s="37"/>
      <c r="IB80" s="37"/>
      <c r="IC80" s="37"/>
      <c r="ID80" s="37"/>
      <c r="IE80" s="37"/>
      <c r="IF80" s="37"/>
      <c r="IG80" s="37"/>
      <c r="IH80" s="37"/>
      <c r="II80" s="37"/>
      <c r="IJ80" s="37"/>
      <c r="IK80" s="37"/>
      <c r="IL80" s="37"/>
      <c r="IM80" s="37"/>
      <c r="IN80" s="37"/>
      <c r="IO80" s="37"/>
      <c r="IP80" s="37"/>
      <c r="IQ80" s="37"/>
      <c r="IR80" s="37"/>
      <c r="IS80" s="37"/>
      <c r="IT80" s="37"/>
      <c r="IU80" s="37"/>
      <c r="IV80" s="37"/>
      <c r="IW80" s="37"/>
      <c r="IX80" s="37"/>
      <c r="IY80" s="37"/>
      <c r="IZ80" s="37"/>
      <c r="JA80" s="37"/>
      <c r="JB80" s="37"/>
      <c r="JC80" s="37"/>
      <c r="JD80" s="37"/>
      <c r="JE80" s="37"/>
      <c r="JF80" s="37"/>
      <c r="JG80" s="37"/>
      <c r="JH80" s="37"/>
      <c r="JI80" s="37"/>
      <c r="JJ80" s="37"/>
      <c r="JK80" s="37"/>
      <c r="JL80" s="37"/>
      <c r="JM80" s="37"/>
      <c r="JN80" s="37"/>
      <c r="JO80" s="37"/>
      <c r="JP80" s="37"/>
      <c r="JQ80" s="37"/>
      <c r="JR80" s="37"/>
      <c r="JS80" s="37"/>
      <c r="JT80" s="37"/>
      <c r="JU80" s="37"/>
      <c r="JV80" s="37"/>
      <c r="JW80" s="37"/>
      <c r="JX80" s="37"/>
      <c r="JY80" s="37"/>
      <c r="JZ80" s="37"/>
      <c r="KA80" s="37"/>
      <c r="KB80" s="37"/>
      <c r="KC80" s="37"/>
      <c r="KD80" s="37"/>
      <c r="KE80" s="37"/>
      <c r="KF80" s="37"/>
      <c r="KG80" s="37"/>
      <c r="KH80" s="37"/>
      <c r="KI80" s="37"/>
      <c r="KJ80" s="37"/>
      <c r="KK80" s="37"/>
      <c r="KL80" s="37"/>
      <c r="KM80" s="37"/>
      <c r="KN80" s="37"/>
      <c r="KO80" s="37"/>
      <c r="KP80" s="37"/>
      <c r="KQ80" s="37"/>
      <c r="KR80" s="37"/>
      <c r="KS80" s="37"/>
      <c r="KT80" s="37"/>
      <c r="KU80" s="37"/>
    </row>
    <row r="81" spans="1:307" ht="10" customHeight="1">
      <c r="A81" s="36" t="s">
        <v>59</v>
      </c>
      <c r="B81" s="38">
        <f>B80/10000</f>
        <v>2.9324623715897859E-2</v>
      </c>
      <c r="C81" s="38">
        <f t="shared" ref="C81:BN81" si="2">C80/10000</f>
        <v>1.6792148196544062E-2</v>
      </c>
      <c r="D81" s="38">
        <f t="shared" si="2"/>
        <v>1.9637652317078966E-2</v>
      </c>
      <c r="E81" s="38">
        <f t="shared" si="2"/>
        <v>8.2273586407205959E-2</v>
      </c>
      <c r="F81" s="38">
        <f t="shared" si="2"/>
        <v>1.9658145523096023E-2</v>
      </c>
      <c r="G81" s="38">
        <f t="shared" si="2"/>
        <v>2.7273901735232992E-2</v>
      </c>
      <c r="H81" s="38"/>
      <c r="I81" s="38">
        <f t="shared" si="2"/>
        <v>0.310904915281428</v>
      </c>
      <c r="J81" s="38">
        <f t="shared" si="2"/>
        <v>0.30937240688073431</v>
      </c>
      <c r="K81" s="38">
        <f t="shared" si="2"/>
        <v>0.25964126054111919</v>
      </c>
      <c r="L81" s="38">
        <f t="shared" si="2"/>
        <v>0.25244021087617496</v>
      </c>
      <c r="M81" s="38">
        <f t="shared" si="2"/>
        <v>0.43505240013641916</v>
      </c>
      <c r="N81" s="38">
        <f t="shared" si="2"/>
        <v>0.43889922960507477</v>
      </c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  <c r="IK81" s="38"/>
      <c r="IL81" s="38"/>
      <c r="IM81" s="38"/>
      <c r="IN81" s="38"/>
      <c r="IO81" s="38"/>
      <c r="IP81" s="38"/>
      <c r="IQ81" s="38"/>
      <c r="IR81" s="38"/>
      <c r="IS81" s="38"/>
      <c r="IT81" s="38"/>
      <c r="IU81" s="38"/>
      <c r="IV81" s="38"/>
      <c r="IW81" s="38"/>
      <c r="IX81" s="38"/>
      <c r="IY81" s="38"/>
      <c r="IZ81" s="38"/>
      <c r="JA81" s="38"/>
      <c r="JB81" s="38"/>
      <c r="JC81" s="38"/>
      <c r="JD81" s="38"/>
      <c r="JE81" s="38"/>
      <c r="JF81" s="38"/>
      <c r="JG81" s="38"/>
      <c r="JH81" s="38"/>
      <c r="JI81" s="38"/>
      <c r="JJ81" s="38"/>
      <c r="JK81" s="38"/>
      <c r="JL81" s="38"/>
      <c r="JM81" s="38"/>
      <c r="JN81" s="38"/>
      <c r="JO81" s="38"/>
      <c r="JP81" s="38"/>
      <c r="JQ81" s="38"/>
      <c r="JR81" s="38"/>
      <c r="JS81" s="38"/>
      <c r="JT81" s="38"/>
      <c r="JU81" s="38"/>
      <c r="JV81" s="38"/>
      <c r="JW81" s="38"/>
      <c r="JX81" s="38"/>
      <c r="JY81" s="38"/>
      <c r="JZ81" s="38"/>
      <c r="KA81" s="38"/>
      <c r="KB81" s="38"/>
      <c r="KC81" s="38"/>
      <c r="KD81" s="38"/>
      <c r="KE81" s="38"/>
      <c r="KF81" s="38"/>
      <c r="KG81" s="38"/>
      <c r="KH81" s="38"/>
      <c r="KI81" s="38"/>
      <c r="KJ81" s="38"/>
      <c r="KK81" s="38"/>
      <c r="KL81" s="38"/>
      <c r="KM81" s="38"/>
      <c r="KN81" s="38"/>
      <c r="KO81" s="38"/>
      <c r="KP81" s="38"/>
      <c r="KQ81" s="38"/>
      <c r="KR81" s="38"/>
      <c r="KS81" s="38"/>
      <c r="KT81" s="38"/>
      <c r="KU81" s="38"/>
    </row>
    <row r="82" spans="1:307" ht="10" customHeight="1">
      <c r="A82" s="39"/>
      <c r="B82" s="39"/>
      <c r="C82" s="39"/>
      <c r="D82" s="39"/>
      <c r="E82" s="39"/>
      <c r="F82" s="39"/>
      <c r="G82" s="39"/>
      <c r="H82" s="39"/>
      <c r="I82" s="38"/>
      <c r="J82" s="39"/>
      <c r="K82" s="38"/>
      <c r="L82" s="39"/>
      <c r="M82" s="38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</row>
    <row r="83" spans="1:307" ht="10" customHeight="1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  <c r="IN83" s="40"/>
      <c r="IO83" s="40"/>
      <c r="IP83" s="40"/>
      <c r="IQ83" s="40"/>
      <c r="IR83" s="40"/>
      <c r="IS83" s="40"/>
      <c r="IT83" s="40"/>
      <c r="IU83" s="40"/>
      <c r="IV83" s="40"/>
      <c r="IW83" s="40"/>
      <c r="IX83" s="40"/>
      <c r="IY83" s="40"/>
      <c r="IZ83" s="40"/>
      <c r="JA83" s="40"/>
      <c r="JB83" s="40"/>
      <c r="JC83" s="40"/>
      <c r="JD83" s="40"/>
      <c r="JE83" s="40"/>
      <c r="JF83" s="40"/>
      <c r="JG83" s="40"/>
      <c r="JH83" s="40"/>
      <c r="JI83" s="40"/>
      <c r="JJ83" s="40"/>
      <c r="JK83" s="40"/>
      <c r="JL83" s="40"/>
      <c r="JM83" s="40"/>
      <c r="JN83" s="40"/>
      <c r="JO83" s="40"/>
      <c r="JP83" s="40"/>
      <c r="JQ83" s="40"/>
      <c r="JR83" s="40"/>
      <c r="JS83" s="40"/>
      <c r="JT83" s="40"/>
      <c r="JU83" s="40"/>
      <c r="JV83" s="40"/>
      <c r="JW83" s="40"/>
      <c r="JX83" s="40"/>
      <c r="JY83" s="40"/>
      <c r="JZ83" s="40"/>
      <c r="KA83" s="40"/>
      <c r="KB83" s="40"/>
      <c r="KC83" s="40"/>
      <c r="KD83" s="40"/>
      <c r="KE83" s="40"/>
      <c r="KF83" s="40"/>
      <c r="KG83" s="40"/>
      <c r="KH83" s="40"/>
      <c r="KI83" s="40"/>
      <c r="KJ83" s="40"/>
      <c r="KK83" s="40"/>
      <c r="KL83" s="40"/>
      <c r="KM83" s="40"/>
      <c r="KN83" s="40"/>
      <c r="KO83" s="40"/>
    </row>
    <row r="84" spans="1:307" ht="10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</row>
    <row r="85" spans="1:307" ht="10" customHeight="1">
      <c r="A85" s="28"/>
      <c r="B85" s="29"/>
      <c r="C85" s="29"/>
      <c r="D85" s="29"/>
      <c r="E85" s="29"/>
      <c r="F85" s="29"/>
      <c r="G85" s="29"/>
      <c r="H85" s="29"/>
      <c r="I85" s="30"/>
      <c r="J85" s="29"/>
      <c r="K85" s="30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29"/>
      <c r="IH85" s="29"/>
      <c r="II85" s="29"/>
      <c r="IJ85" s="29"/>
      <c r="IK85" s="29"/>
      <c r="IL85" s="29"/>
      <c r="IM85" s="29"/>
      <c r="IN85" s="29"/>
      <c r="IO85" s="29"/>
      <c r="IP85" s="29"/>
      <c r="IQ85" s="29"/>
      <c r="IR85" s="29"/>
      <c r="IS85" s="29"/>
      <c r="IT85" s="29"/>
      <c r="IU85" s="29"/>
      <c r="IV85" s="29"/>
      <c r="IW85" s="29"/>
      <c r="IX85" s="29"/>
      <c r="IY85" s="29"/>
      <c r="IZ85" s="29"/>
      <c r="JA85" s="29"/>
      <c r="JB85" s="29"/>
      <c r="JC85" s="29"/>
      <c r="JD85" s="29"/>
      <c r="JE85" s="29"/>
      <c r="JF85" s="29"/>
      <c r="JG85" s="29"/>
      <c r="JH85" s="29"/>
      <c r="JI85" s="29"/>
      <c r="JJ85" s="29"/>
      <c r="JK85" s="29"/>
      <c r="JL85" s="29"/>
      <c r="JM85" s="29"/>
      <c r="JN85" s="29"/>
      <c r="JO85" s="29"/>
      <c r="JP85" s="29"/>
      <c r="JQ85" s="29"/>
      <c r="JR85" s="29"/>
      <c r="JS85" s="29"/>
      <c r="JT85" s="29"/>
      <c r="JU85" s="29"/>
      <c r="JV85" s="29"/>
      <c r="JW85" s="29"/>
      <c r="JX85" s="29"/>
      <c r="JY85" s="29"/>
      <c r="JZ85" s="29"/>
      <c r="KA85" s="29"/>
      <c r="KB85" s="29"/>
      <c r="KC85" s="29"/>
      <c r="KD85" s="29"/>
      <c r="KE85" s="29"/>
      <c r="KF85" s="29"/>
      <c r="KG85" s="29"/>
      <c r="KH85" s="29"/>
      <c r="KI85" s="29"/>
      <c r="KJ85" s="29"/>
      <c r="KK85" s="29"/>
      <c r="KL85" s="29"/>
      <c r="KM85" s="29"/>
      <c r="KN85" s="29"/>
      <c r="KO85" s="29"/>
    </row>
    <row r="86" spans="1:307" ht="10" customHeight="1">
      <c r="A86" s="40"/>
      <c r="B86" s="29"/>
      <c r="C86" s="29"/>
      <c r="D86" s="29"/>
      <c r="E86" s="29"/>
      <c r="F86" s="29"/>
      <c r="G86" s="29"/>
      <c r="H86" s="29"/>
      <c r="I86" s="30"/>
      <c r="J86" s="29"/>
      <c r="K86" s="30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  <c r="GV86" s="29"/>
      <c r="GW86" s="29"/>
      <c r="GX86" s="29"/>
      <c r="GY86" s="29"/>
      <c r="GZ86" s="29"/>
      <c r="HA86" s="29"/>
      <c r="HB86" s="29"/>
      <c r="HC86" s="29"/>
      <c r="HD86" s="29"/>
      <c r="HE86" s="29"/>
      <c r="HF86" s="29"/>
      <c r="HG86" s="29"/>
      <c r="HH86" s="29"/>
      <c r="HI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9"/>
      <c r="ID86" s="29"/>
      <c r="IE86" s="29"/>
      <c r="IF86" s="29"/>
      <c r="IG86" s="29"/>
      <c r="IH86" s="29"/>
      <c r="II86" s="29"/>
      <c r="IJ86" s="29"/>
      <c r="IK86" s="29"/>
      <c r="IL86" s="29"/>
      <c r="IM86" s="29"/>
      <c r="IN86" s="29"/>
      <c r="IO86" s="29"/>
      <c r="IP86" s="29"/>
      <c r="IQ86" s="29"/>
      <c r="IR86" s="29"/>
      <c r="IS86" s="29"/>
      <c r="IT86" s="29"/>
      <c r="IU86" s="29"/>
      <c r="IV86" s="29"/>
      <c r="IW86" s="29"/>
      <c r="IX86" s="29"/>
      <c r="IY86" s="29"/>
      <c r="IZ86" s="29"/>
      <c r="JA86" s="29"/>
      <c r="JB86" s="29"/>
      <c r="JC86" s="29"/>
      <c r="JD86" s="29"/>
      <c r="JE86" s="29"/>
      <c r="JF86" s="29"/>
      <c r="JG86" s="29"/>
      <c r="JH86" s="29"/>
      <c r="JI86" s="29"/>
      <c r="JJ86" s="29"/>
      <c r="JK86" s="29"/>
      <c r="JL86" s="29"/>
      <c r="JM86" s="29"/>
      <c r="JN86" s="29"/>
      <c r="JO86" s="29"/>
      <c r="JP86" s="29"/>
      <c r="JQ86" s="29"/>
      <c r="JR86" s="29"/>
      <c r="JS86" s="29"/>
      <c r="JT86" s="29"/>
      <c r="JU86" s="29"/>
      <c r="JV86" s="29"/>
      <c r="JW86" s="29"/>
      <c r="JX86" s="29"/>
      <c r="JY86" s="29"/>
      <c r="JZ86" s="29"/>
      <c r="KA86" s="29"/>
      <c r="KB86" s="29"/>
      <c r="KC86" s="29"/>
      <c r="KD86" s="29"/>
      <c r="KE86" s="29"/>
      <c r="KF86" s="29"/>
      <c r="KG86" s="29"/>
      <c r="KH86" s="29"/>
      <c r="KI86" s="29"/>
      <c r="KJ86" s="29"/>
      <c r="KK86" s="29"/>
      <c r="KL86" s="29"/>
      <c r="KM86" s="29"/>
      <c r="KN86" s="29"/>
      <c r="KO86" s="29"/>
    </row>
    <row r="87" spans="1:307" ht="10" customHeight="1">
      <c r="A87" s="40"/>
      <c r="B87" s="29"/>
      <c r="C87" s="29"/>
      <c r="D87" s="29"/>
      <c r="E87" s="29"/>
      <c r="F87" s="29"/>
      <c r="G87" s="29"/>
      <c r="H87" s="29"/>
      <c r="I87" s="30"/>
      <c r="J87" s="29"/>
      <c r="K87" s="30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29"/>
      <c r="JC87" s="29"/>
      <c r="JD87" s="29"/>
      <c r="JE87" s="29"/>
      <c r="JF87" s="29"/>
      <c r="JG87" s="29"/>
      <c r="JH87" s="29"/>
      <c r="JI87" s="29"/>
      <c r="JJ87" s="29"/>
      <c r="JK87" s="29"/>
      <c r="JL87" s="29"/>
      <c r="JM87" s="29"/>
      <c r="JN87" s="29"/>
      <c r="JO87" s="29"/>
      <c r="JP87" s="29"/>
      <c r="JQ87" s="29"/>
      <c r="JR87" s="29"/>
      <c r="JS87" s="29"/>
      <c r="JT87" s="29"/>
      <c r="JU87" s="29"/>
      <c r="JV87" s="29"/>
      <c r="JW87" s="29"/>
      <c r="JX87" s="29"/>
      <c r="JY87" s="29"/>
      <c r="JZ87" s="29"/>
      <c r="KA87" s="29"/>
      <c r="KB87" s="29"/>
      <c r="KC87" s="29"/>
      <c r="KD87" s="29"/>
      <c r="KE87" s="29"/>
      <c r="KF87" s="29"/>
      <c r="KG87" s="29"/>
      <c r="KH87" s="29"/>
      <c r="KI87" s="29"/>
      <c r="KJ87" s="29"/>
      <c r="KK87" s="29"/>
      <c r="KL87" s="29"/>
      <c r="KM87" s="29"/>
      <c r="KN87" s="29"/>
      <c r="KO87" s="29"/>
    </row>
    <row r="88" spans="1:307" ht="10" customHeight="1">
      <c r="A88" s="40"/>
      <c r="B88" s="29"/>
      <c r="C88" s="29"/>
      <c r="D88" s="29"/>
      <c r="E88" s="29"/>
      <c r="F88" s="29"/>
      <c r="G88" s="29"/>
      <c r="H88" s="29"/>
      <c r="I88" s="30"/>
      <c r="J88" s="29"/>
      <c r="K88" s="30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</row>
    <row r="89" spans="1:307" ht="10" customHeight="1">
      <c r="A89" s="40"/>
      <c r="B89" s="29"/>
      <c r="C89" s="29"/>
      <c r="D89" s="29"/>
      <c r="E89" s="29"/>
      <c r="F89" s="29"/>
      <c r="G89" s="29"/>
      <c r="H89" s="29"/>
      <c r="I89" s="30"/>
      <c r="J89" s="29"/>
      <c r="K89" s="30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  <c r="IW89" s="29"/>
      <c r="IX89" s="29"/>
      <c r="IY89" s="29"/>
      <c r="IZ89" s="29"/>
      <c r="JA89" s="29"/>
      <c r="JB89" s="29"/>
      <c r="JC89" s="29"/>
      <c r="JD89" s="29"/>
      <c r="JE89" s="29"/>
      <c r="JF89" s="29"/>
      <c r="JG89" s="29"/>
      <c r="JH89" s="29"/>
      <c r="JI89" s="29"/>
      <c r="JJ89" s="29"/>
      <c r="JK89" s="29"/>
      <c r="JL89" s="29"/>
      <c r="JM89" s="29"/>
      <c r="JN89" s="29"/>
      <c r="JO89" s="29"/>
      <c r="JP89" s="29"/>
      <c r="JQ89" s="29"/>
      <c r="JR89" s="29"/>
      <c r="JS89" s="29"/>
      <c r="JT89" s="29"/>
      <c r="JU89" s="29"/>
      <c r="JV89" s="29"/>
      <c r="JW89" s="29"/>
      <c r="JX89" s="29"/>
      <c r="JY89" s="29"/>
      <c r="JZ89" s="29"/>
      <c r="KA89" s="29"/>
      <c r="KB89" s="29"/>
      <c r="KC89" s="29"/>
      <c r="KD89" s="29"/>
      <c r="KE89" s="29"/>
      <c r="KF89" s="29"/>
      <c r="KG89" s="29"/>
      <c r="KH89" s="29"/>
      <c r="KI89" s="29"/>
      <c r="KJ89" s="29"/>
      <c r="KK89" s="29"/>
      <c r="KL89" s="29"/>
      <c r="KM89" s="29"/>
      <c r="KN89" s="29"/>
      <c r="KO89" s="29"/>
    </row>
    <row r="90" spans="1:307" ht="10" customHeight="1">
      <c r="A90" s="40"/>
      <c r="B90" s="29"/>
      <c r="C90" s="29"/>
      <c r="D90" s="29"/>
      <c r="E90" s="29"/>
      <c r="F90" s="29"/>
      <c r="G90" s="29"/>
      <c r="H90" s="29"/>
      <c r="I90" s="30"/>
      <c r="J90" s="29"/>
      <c r="K90" s="30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29"/>
      <c r="HA90" s="29"/>
      <c r="HB90" s="29"/>
      <c r="HC90" s="29"/>
      <c r="HD90" s="29"/>
      <c r="HE90" s="29"/>
      <c r="HF90" s="29"/>
      <c r="HG90" s="29"/>
      <c r="HH90" s="29"/>
      <c r="HI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  <c r="IF90" s="29"/>
      <c r="IG90" s="29"/>
      <c r="IH90" s="29"/>
      <c r="II90" s="29"/>
      <c r="IJ90" s="29"/>
      <c r="IK90" s="29"/>
      <c r="IL90" s="29"/>
      <c r="IM90" s="29"/>
      <c r="IN90" s="29"/>
      <c r="IO90" s="29"/>
      <c r="IP90" s="29"/>
      <c r="IQ90" s="29"/>
      <c r="IR90" s="29"/>
      <c r="IS90" s="29"/>
      <c r="IT90" s="29"/>
      <c r="IU90" s="29"/>
      <c r="IV90" s="29"/>
      <c r="IW90" s="29"/>
      <c r="IX90" s="29"/>
      <c r="IY90" s="29"/>
      <c r="IZ90" s="29"/>
      <c r="JA90" s="29"/>
      <c r="JB90" s="29"/>
      <c r="JC90" s="29"/>
      <c r="JD90" s="29"/>
      <c r="JE90" s="29"/>
      <c r="JF90" s="29"/>
      <c r="JG90" s="29"/>
      <c r="JH90" s="29"/>
      <c r="JI90" s="29"/>
      <c r="JJ90" s="29"/>
      <c r="JK90" s="29"/>
      <c r="JL90" s="29"/>
      <c r="JM90" s="29"/>
      <c r="JN90" s="29"/>
      <c r="JO90" s="29"/>
      <c r="JP90" s="29"/>
      <c r="JQ90" s="29"/>
      <c r="JR90" s="29"/>
      <c r="JS90" s="29"/>
      <c r="JT90" s="29"/>
      <c r="JU90" s="29"/>
      <c r="JV90" s="29"/>
      <c r="JW90" s="29"/>
      <c r="JX90" s="29"/>
      <c r="JY90" s="29"/>
      <c r="JZ90" s="29"/>
      <c r="KA90" s="29"/>
      <c r="KB90" s="29"/>
      <c r="KC90" s="29"/>
      <c r="KD90" s="29"/>
      <c r="KE90" s="29"/>
      <c r="KF90" s="29"/>
      <c r="KG90" s="29"/>
      <c r="KH90" s="29"/>
      <c r="KI90" s="29"/>
      <c r="KJ90" s="29"/>
      <c r="KK90" s="29"/>
      <c r="KL90" s="29"/>
      <c r="KM90" s="29"/>
      <c r="KN90" s="29"/>
      <c r="KO90" s="29"/>
    </row>
    <row r="91" spans="1:307" ht="10" customHeight="1">
      <c r="A91" s="40"/>
      <c r="B91" s="29"/>
      <c r="C91" s="29"/>
      <c r="D91" s="29"/>
      <c r="E91" s="29"/>
      <c r="F91" s="29"/>
      <c r="G91" s="29"/>
      <c r="H91" s="29"/>
      <c r="I91" s="30"/>
      <c r="J91" s="29"/>
      <c r="K91" s="30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29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29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29"/>
      <c r="IH91" s="29"/>
      <c r="II91" s="29"/>
      <c r="IJ91" s="29"/>
      <c r="IK91" s="29"/>
      <c r="IL91" s="29"/>
      <c r="IM91" s="29"/>
      <c r="IN91" s="29"/>
      <c r="IO91" s="29"/>
      <c r="IP91" s="29"/>
      <c r="IQ91" s="29"/>
      <c r="IR91" s="29"/>
      <c r="IS91" s="29"/>
      <c r="IT91" s="29"/>
      <c r="IU91" s="29"/>
      <c r="IV91" s="29"/>
      <c r="IW91" s="29"/>
      <c r="IX91" s="29"/>
      <c r="IY91" s="29"/>
      <c r="IZ91" s="29"/>
      <c r="JA91" s="29"/>
      <c r="JB91" s="29"/>
      <c r="JC91" s="29"/>
      <c r="JD91" s="29"/>
      <c r="JE91" s="29"/>
      <c r="JF91" s="29"/>
      <c r="JG91" s="29"/>
      <c r="JH91" s="29"/>
      <c r="JI91" s="29"/>
      <c r="JJ91" s="29"/>
      <c r="JK91" s="29"/>
      <c r="JL91" s="29"/>
      <c r="JM91" s="29"/>
      <c r="JN91" s="29"/>
      <c r="JO91" s="29"/>
      <c r="JP91" s="29"/>
      <c r="JQ91" s="29"/>
      <c r="JR91" s="29"/>
      <c r="JS91" s="29"/>
      <c r="JT91" s="29"/>
      <c r="JU91" s="29"/>
      <c r="JV91" s="29"/>
      <c r="JW91" s="29"/>
      <c r="JX91" s="29"/>
      <c r="JY91" s="29"/>
      <c r="JZ91" s="29"/>
      <c r="KA91" s="29"/>
      <c r="KB91" s="29"/>
      <c r="KC91" s="29"/>
      <c r="KD91" s="29"/>
      <c r="KE91" s="29"/>
      <c r="KF91" s="29"/>
      <c r="KG91" s="29"/>
      <c r="KH91" s="29"/>
      <c r="KI91" s="29"/>
      <c r="KJ91" s="29"/>
      <c r="KK91" s="29"/>
      <c r="KL91" s="29"/>
      <c r="KM91" s="29"/>
      <c r="KN91" s="29"/>
      <c r="KO91" s="29"/>
    </row>
    <row r="92" spans="1:307" ht="10" customHeight="1">
      <c r="A92" s="40"/>
      <c r="B92" s="29"/>
      <c r="C92" s="29"/>
      <c r="D92" s="29"/>
      <c r="E92" s="29"/>
      <c r="F92" s="29"/>
      <c r="G92" s="29"/>
      <c r="H92" s="29"/>
      <c r="I92" s="30"/>
      <c r="J92" s="29"/>
      <c r="K92" s="30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  <c r="IE92" s="29"/>
      <c r="IF92" s="29"/>
      <c r="IG92" s="29"/>
      <c r="IH92" s="29"/>
      <c r="II92" s="29"/>
      <c r="IJ92" s="29"/>
      <c r="IK92" s="29"/>
      <c r="IL92" s="29"/>
      <c r="IM92" s="29"/>
      <c r="IN92" s="29"/>
      <c r="IO92" s="29"/>
      <c r="IP92" s="29"/>
      <c r="IQ92" s="29"/>
      <c r="IR92" s="29"/>
      <c r="IS92" s="29"/>
      <c r="IT92" s="29"/>
      <c r="IU92" s="29"/>
      <c r="IV92" s="29"/>
      <c r="IW92" s="29"/>
      <c r="IX92" s="29"/>
      <c r="IY92" s="29"/>
      <c r="IZ92" s="29"/>
      <c r="JA92" s="29"/>
      <c r="JB92" s="29"/>
      <c r="JC92" s="29"/>
      <c r="JD92" s="29"/>
      <c r="JE92" s="29"/>
      <c r="JF92" s="29"/>
      <c r="JG92" s="29"/>
      <c r="JH92" s="29"/>
      <c r="JI92" s="29"/>
      <c r="JJ92" s="29"/>
      <c r="JK92" s="29"/>
      <c r="JL92" s="29"/>
      <c r="JM92" s="29"/>
      <c r="JN92" s="29"/>
      <c r="JO92" s="29"/>
      <c r="JP92" s="29"/>
      <c r="JQ92" s="29"/>
      <c r="JR92" s="29"/>
      <c r="JS92" s="29"/>
      <c r="JT92" s="29"/>
      <c r="JU92" s="29"/>
      <c r="JV92" s="29"/>
      <c r="JW92" s="29"/>
      <c r="JX92" s="29"/>
      <c r="JY92" s="29"/>
      <c r="JZ92" s="29"/>
      <c r="KA92" s="29"/>
      <c r="KB92" s="29"/>
      <c r="KC92" s="29"/>
      <c r="KD92" s="29"/>
      <c r="KE92" s="29"/>
      <c r="KF92" s="29"/>
      <c r="KG92" s="29"/>
      <c r="KH92" s="29"/>
      <c r="KI92" s="29"/>
      <c r="KJ92" s="29"/>
      <c r="KK92" s="29"/>
      <c r="KL92" s="29"/>
      <c r="KM92" s="29"/>
      <c r="KN92" s="29"/>
      <c r="KO92" s="29"/>
    </row>
    <row r="93" spans="1:307" ht="10" customHeight="1">
      <c r="A93" s="40"/>
      <c r="B93" s="29"/>
      <c r="C93" s="29"/>
      <c r="D93" s="29"/>
      <c r="E93" s="29"/>
      <c r="F93" s="29"/>
      <c r="G93" s="29"/>
      <c r="H93" s="29"/>
      <c r="I93" s="30"/>
      <c r="J93" s="29"/>
      <c r="K93" s="30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29"/>
      <c r="IH93" s="29"/>
      <c r="II93" s="29"/>
      <c r="IJ93" s="29"/>
      <c r="IK93" s="29"/>
      <c r="IL93" s="29"/>
      <c r="IM93" s="29"/>
      <c r="IN93" s="29"/>
      <c r="IO93" s="29"/>
      <c r="IP93" s="29"/>
      <c r="IQ93" s="29"/>
      <c r="IR93" s="29"/>
      <c r="IS93" s="29"/>
      <c r="IT93" s="29"/>
      <c r="IU93" s="29"/>
      <c r="IV93" s="29"/>
      <c r="IW93" s="29"/>
      <c r="IX93" s="29"/>
      <c r="IY93" s="29"/>
      <c r="IZ93" s="29"/>
      <c r="JA93" s="29"/>
      <c r="JB93" s="29"/>
      <c r="JC93" s="29"/>
      <c r="JD93" s="29"/>
      <c r="JE93" s="29"/>
      <c r="JF93" s="29"/>
      <c r="JG93" s="29"/>
      <c r="JH93" s="29"/>
      <c r="JI93" s="29"/>
      <c r="JJ93" s="29"/>
      <c r="JK93" s="29"/>
      <c r="JL93" s="29"/>
      <c r="JM93" s="29"/>
      <c r="JN93" s="29"/>
      <c r="JO93" s="29"/>
      <c r="JP93" s="29"/>
      <c r="JQ93" s="29"/>
      <c r="JR93" s="29"/>
      <c r="JS93" s="29"/>
      <c r="JT93" s="29"/>
      <c r="JU93" s="29"/>
      <c r="JV93" s="29"/>
      <c r="JW93" s="29"/>
      <c r="JX93" s="29"/>
      <c r="JY93" s="29"/>
      <c r="JZ93" s="29"/>
      <c r="KA93" s="29"/>
      <c r="KB93" s="29"/>
      <c r="KC93" s="29"/>
      <c r="KD93" s="29"/>
      <c r="KE93" s="29"/>
      <c r="KF93" s="29"/>
      <c r="KG93" s="29"/>
      <c r="KH93" s="29"/>
      <c r="KI93" s="29"/>
      <c r="KJ93" s="29"/>
      <c r="KK93" s="29"/>
      <c r="KL93" s="29"/>
      <c r="KM93" s="29"/>
      <c r="KN93" s="29"/>
      <c r="KO93" s="29"/>
    </row>
    <row r="94" spans="1:307" ht="10" customHeight="1">
      <c r="A94" s="40"/>
      <c r="B94" s="29"/>
      <c r="C94" s="29"/>
      <c r="D94" s="29"/>
      <c r="E94" s="29"/>
      <c r="F94" s="29"/>
      <c r="G94" s="29"/>
      <c r="H94" s="29"/>
      <c r="I94" s="30"/>
      <c r="J94" s="29"/>
      <c r="K94" s="30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  <c r="IE94" s="29"/>
      <c r="IF94" s="29"/>
      <c r="IG94" s="29"/>
      <c r="IH94" s="29"/>
      <c r="II94" s="29"/>
      <c r="IJ94" s="29"/>
      <c r="IK94" s="29"/>
      <c r="IL94" s="29"/>
      <c r="IM94" s="29"/>
      <c r="IN94" s="29"/>
      <c r="IO94" s="29"/>
      <c r="IP94" s="29"/>
      <c r="IQ94" s="29"/>
      <c r="IR94" s="29"/>
      <c r="IS94" s="29"/>
      <c r="IT94" s="29"/>
      <c r="IU94" s="29"/>
      <c r="IV94" s="29"/>
      <c r="IW94" s="29"/>
      <c r="IX94" s="29"/>
      <c r="IY94" s="29"/>
      <c r="IZ94" s="29"/>
      <c r="JA94" s="29"/>
      <c r="JB94" s="29"/>
      <c r="JC94" s="29"/>
      <c r="JD94" s="29"/>
      <c r="JE94" s="29"/>
      <c r="JF94" s="29"/>
      <c r="JG94" s="29"/>
      <c r="JH94" s="29"/>
      <c r="JI94" s="29"/>
      <c r="JJ94" s="29"/>
      <c r="JK94" s="29"/>
      <c r="JL94" s="29"/>
      <c r="JM94" s="29"/>
      <c r="JN94" s="29"/>
      <c r="JO94" s="29"/>
      <c r="JP94" s="29"/>
      <c r="JQ94" s="29"/>
      <c r="JR94" s="29"/>
      <c r="JS94" s="29"/>
      <c r="JT94" s="29"/>
      <c r="JU94" s="29"/>
      <c r="JV94" s="29"/>
      <c r="JW94" s="29"/>
      <c r="JX94" s="29"/>
      <c r="JY94" s="29"/>
      <c r="JZ94" s="29"/>
      <c r="KA94" s="29"/>
      <c r="KB94" s="29"/>
      <c r="KC94" s="29"/>
      <c r="KD94" s="29"/>
      <c r="KE94" s="29"/>
      <c r="KF94" s="29"/>
      <c r="KG94" s="29"/>
      <c r="KH94" s="29"/>
      <c r="KI94" s="29"/>
      <c r="KJ94" s="29"/>
      <c r="KK94" s="29"/>
      <c r="KL94" s="29"/>
      <c r="KM94" s="29"/>
      <c r="KN94" s="29"/>
      <c r="KO94" s="29"/>
    </row>
    <row r="95" spans="1:307" ht="10" customHeight="1">
      <c r="A95" s="40"/>
      <c r="B95" s="29"/>
      <c r="C95" s="29"/>
      <c r="D95" s="29"/>
      <c r="E95" s="29"/>
      <c r="F95" s="29"/>
      <c r="G95" s="29"/>
      <c r="H95" s="29"/>
      <c r="I95" s="30"/>
      <c r="J95" s="29"/>
      <c r="K95" s="30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29"/>
      <c r="IH95" s="29"/>
      <c r="II95" s="29"/>
      <c r="IJ95" s="29"/>
      <c r="IK95" s="29"/>
      <c r="IL95" s="29"/>
      <c r="IM95" s="29"/>
      <c r="IN95" s="29"/>
      <c r="IO95" s="29"/>
      <c r="IP95" s="29"/>
      <c r="IQ95" s="29"/>
      <c r="IR95" s="29"/>
      <c r="IS95" s="29"/>
      <c r="IT95" s="29"/>
      <c r="IU95" s="29"/>
      <c r="IV95" s="29"/>
      <c r="IW95" s="29"/>
      <c r="IX95" s="29"/>
      <c r="IY95" s="29"/>
      <c r="IZ95" s="29"/>
      <c r="JA95" s="29"/>
      <c r="JB95" s="29"/>
      <c r="JC95" s="29"/>
      <c r="JD95" s="29"/>
      <c r="JE95" s="29"/>
      <c r="JF95" s="29"/>
      <c r="JG95" s="29"/>
      <c r="JH95" s="29"/>
      <c r="JI95" s="29"/>
      <c r="JJ95" s="29"/>
      <c r="JK95" s="29"/>
      <c r="JL95" s="29"/>
      <c r="JM95" s="29"/>
      <c r="JN95" s="29"/>
      <c r="JO95" s="29"/>
      <c r="JP95" s="29"/>
      <c r="JQ95" s="29"/>
      <c r="JR95" s="29"/>
      <c r="JS95" s="29"/>
      <c r="JT95" s="29"/>
      <c r="JU95" s="29"/>
      <c r="JV95" s="29"/>
      <c r="JW95" s="29"/>
      <c r="JX95" s="29"/>
      <c r="JY95" s="29"/>
      <c r="JZ95" s="29"/>
      <c r="KA95" s="29"/>
      <c r="KB95" s="29"/>
      <c r="KC95" s="29"/>
      <c r="KD95" s="29"/>
      <c r="KE95" s="29"/>
      <c r="KF95" s="29"/>
      <c r="KG95" s="29"/>
      <c r="KH95" s="29"/>
      <c r="KI95" s="29"/>
      <c r="KJ95" s="29"/>
      <c r="KK95" s="29"/>
      <c r="KL95" s="29"/>
      <c r="KM95" s="29"/>
      <c r="KN95" s="29"/>
      <c r="KO95" s="29"/>
    </row>
    <row r="96" spans="1:307" ht="10" customHeight="1">
      <c r="A96" s="40"/>
      <c r="B96" s="29"/>
      <c r="C96" s="29"/>
      <c r="D96" s="29"/>
      <c r="E96" s="29"/>
      <c r="F96" s="29"/>
      <c r="G96" s="29"/>
      <c r="H96" s="29"/>
      <c r="I96" s="30"/>
      <c r="J96" s="29"/>
      <c r="K96" s="30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  <c r="IE96" s="29"/>
      <c r="IF96" s="29"/>
      <c r="IG96" s="29"/>
      <c r="IH96" s="29"/>
      <c r="II96" s="29"/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  <c r="IX96" s="29"/>
      <c r="IY96" s="29"/>
      <c r="IZ96" s="29"/>
      <c r="JA96" s="29"/>
      <c r="JB96" s="29"/>
      <c r="JC96" s="29"/>
      <c r="JD96" s="29"/>
      <c r="JE96" s="29"/>
      <c r="JF96" s="29"/>
      <c r="JG96" s="29"/>
      <c r="JH96" s="29"/>
      <c r="JI96" s="29"/>
      <c r="JJ96" s="29"/>
      <c r="JK96" s="29"/>
      <c r="JL96" s="29"/>
      <c r="JM96" s="29"/>
      <c r="JN96" s="29"/>
      <c r="JO96" s="29"/>
      <c r="JP96" s="29"/>
      <c r="JQ96" s="29"/>
      <c r="JR96" s="29"/>
      <c r="JS96" s="29"/>
      <c r="JT96" s="29"/>
      <c r="JU96" s="29"/>
      <c r="JV96" s="29"/>
      <c r="JW96" s="29"/>
      <c r="JX96" s="29"/>
      <c r="JY96" s="29"/>
      <c r="JZ96" s="29"/>
      <c r="KA96" s="29"/>
      <c r="KB96" s="29"/>
      <c r="KC96" s="29"/>
      <c r="KD96" s="29"/>
      <c r="KE96" s="29"/>
      <c r="KF96" s="29"/>
      <c r="KG96" s="29"/>
      <c r="KH96" s="29"/>
      <c r="KI96" s="29"/>
      <c r="KJ96" s="29"/>
      <c r="KK96" s="29"/>
      <c r="KL96" s="29"/>
      <c r="KM96" s="29"/>
      <c r="KN96" s="29"/>
      <c r="KO96" s="29"/>
    </row>
    <row r="97" spans="1:301" ht="10" customHeight="1">
      <c r="A97" s="40"/>
      <c r="B97" s="29"/>
      <c r="C97" s="29"/>
      <c r="D97" s="29"/>
      <c r="E97" s="29"/>
      <c r="F97" s="29"/>
      <c r="G97" s="29"/>
      <c r="H97" s="29"/>
      <c r="I97" s="30"/>
      <c r="J97" s="29"/>
      <c r="K97" s="30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29"/>
      <c r="IH97" s="29"/>
      <c r="II97" s="29"/>
      <c r="IJ97" s="29"/>
      <c r="IK97" s="29"/>
      <c r="IL97" s="29"/>
      <c r="IM97" s="29"/>
      <c r="IN97" s="29"/>
      <c r="IO97" s="29"/>
      <c r="IP97" s="29"/>
      <c r="IQ97" s="29"/>
      <c r="IR97" s="29"/>
      <c r="IS97" s="29"/>
      <c r="IT97" s="29"/>
      <c r="IU97" s="29"/>
      <c r="IV97" s="29"/>
      <c r="IW97" s="29"/>
      <c r="IX97" s="29"/>
      <c r="IY97" s="29"/>
      <c r="IZ97" s="29"/>
      <c r="JA97" s="29"/>
      <c r="JB97" s="29"/>
      <c r="JC97" s="29"/>
      <c r="JD97" s="29"/>
      <c r="JE97" s="29"/>
      <c r="JF97" s="29"/>
      <c r="JG97" s="29"/>
      <c r="JH97" s="29"/>
      <c r="JI97" s="29"/>
      <c r="JJ97" s="29"/>
      <c r="JK97" s="29"/>
      <c r="JL97" s="29"/>
      <c r="JM97" s="29"/>
      <c r="JN97" s="29"/>
      <c r="JO97" s="29"/>
      <c r="JP97" s="29"/>
      <c r="JQ97" s="29"/>
      <c r="JR97" s="29"/>
      <c r="JS97" s="29"/>
      <c r="JT97" s="29"/>
      <c r="JU97" s="29"/>
      <c r="JV97" s="29"/>
      <c r="JW97" s="29"/>
      <c r="JX97" s="29"/>
      <c r="JY97" s="29"/>
      <c r="JZ97" s="29"/>
      <c r="KA97" s="29"/>
      <c r="KB97" s="29"/>
      <c r="KC97" s="29"/>
      <c r="KD97" s="29"/>
      <c r="KE97" s="29"/>
      <c r="KF97" s="29"/>
      <c r="KG97" s="29"/>
      <c r="KH97" s="29"/>
      <c r="KI97" s="29"/>
      <c r="KJ97" s="29"/>
      <c r="KK97" s="29"/>
      <c r="KL97" s="29"/>
      <c r="KM97" s="29"/>
      <c r="KN97" s="29"/>
      <c r="KO97" s="29"/>
    </row>
    <row r="98" spans="1:301" ht="10" customHeight="1">
      <c r="A98" s="40"/>
      <c r="B98" s="29"/>
      <c r="C98" s="29"/>
      <c r="D98" s="29"/>
      <c r="E98" s="29"/>
      <c r="F98" s="29"/>
      <c r="G98" s="29"/>
      <c r="H98" s="29"/>
      <c r="I98" s="30"/>
      <c r="J98" s="29"/>
      <c r="K98" s="30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  <c r="IE98" s="29"/>
      <c r="IF98" s="29"/>
      <c r="IG98" s="29"/>
      <c r="IH98" s="29"/>
      <c r="II98" s="29"/>
      <c r="IJ98" s="29"/>
      <c r="IK98" s="29"/>
      <c r="IL98" s="29"/>
      <c r="IM98" s="29"/>
      <c r="IN98" s="29"/>
      <c r="IO98" s="29"/>
      <c r="IP98" s="29"/>
      <c r="IQ98" s="29"/>
      <c r="IR98" s="29"/>
      <c r="IS98" s="29"/>
      <c r="IT98" s="29"/>
      <c r="IU98" s="29"/>
      <c r="IV98" s="29"/>
      <c r="IW98" s="29"/>
      <c r="IX98" s="29"/>
      <c r="IY98" s="29"/>
      <c r="IZ98" s="29"/>
      <c r="JA98" s="29"/>
      <c r="JB98" s="29"/>
      <c r="JC98" s="29"/>
      <c r="JD98" s="29"/>
      <c r="JE98" s="29"/>
      <c r="JF98" s="29"/>
      <c r="JG98" s="29"/>
      <c r="JH98" s="29"/>
      <c r="JI98" s="29"/>
      <c r="JJ98" s="29"/>
      <c r="JK98" s="29"/>
      <c r="JL98" s="29"/>
      <c r="JM98" s="29"/>
      <c r="JN98" s="29"/>
      <c r="JO98" s="29"/>
      <c r="JP98" s="29"/>
      <c r="JQ98" s="29"/>
      <c r="JR98" s="29"/>
      <c r="JS98" s="29"/>
      <c r="JT98" s="29"/>
      <c r="JU98" s="29"/>
      <c r="JV98" s="29"/>
      <c r="JW98" s="29"/>
      <c r="JX98" s="29"/>
      <c r="JY98" s="29"/>
      <c r="JZ98" s="29"/>
      <c r="KA98" s="29"/>
      <c r="KB98" s="29"/>
      <c r="KC98" s="29"/>
      <c r="KD98" s="29"/>
      <c r="KE98" s="29"/>
      <c r="KF98" s="29"/>
      <c r="KG98" s="29"/>
      <c r="KH98" s="29"/>
      <c r="KI98" s="29"/>
      <c r="KJ98" s="29"/>
      <c r="KK98" s="29"/>
      <c r="KL98" s="29"/>
      <c r="KM98" s="29"/>
      <c r="KN98" s="29"/>
      <c r="KO98" s="29"/>
    </row>
    <row r="99" spans="1:301" ht="10" customHeight="1">
      <c r="A99" s="40"/>
      <c r="B99" s="29"/>
      <c r="C99" s="29"/>
      <c r="D99" s="29"/>
      <c r="E99" s="29"/>
      <c r="F99" s="29"/>
      <c r="G99" s="29"/>
      <c r="H99" s="29"/>
      <c r="I99" s="30"/>
      <c r="J99" s="29"/>
      <c r="K99" s="30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29"/>
      <c r="JC99" s="29"/>
      <c r="JD99" s="29"/>
      <c r="JE99" s="29"/>
      <c r="JF99" s="29"/>
      <c r="JG99" s="29"/>
      <c r="JH99" s="29"/>
      <c r="JI99" s="29"/>
      <c r="JJ99" s="29"/>
      <c r="JK99" s="29"/>
      <c r="JL99" s="29"/>
      <c r="JM99" s="29"/>
      <c r="JN99" s="29"/>
      <c r="JO99" s="29"/>
      <c r="JP99" s="29"/>
      <c r="JQ99" s="29"/>
      <c r="JR99" s="29"/>
      <c r="JS99" s="29"/>
      <c r="JT99" s="29"/>
      <c r="JU99" s="29"/>
      <c r="JV99" s="29"/>
      <c r="JW99" s="29"/>
      <c r="JX99" s="29"/>
      <c r="JY99" s="29"/>
      <c r="JZ99" s="29"/>
      <c r="KA99" s="29"/>
      <c r="KB99" s="29"/>
      <c r="KC99" s="29"/>
      <c r="KD99" s="29"/>
      <c r="KE99" s="29"/>
      <c r="KF99" s="29"/>
      <c r="KG99" s="29"/>
      <c r="KH99" s="29"/>
      <c r="KI99" s="29"/>
      <c r="KJ99" s="29"/>
      <c r="KK99" s="29"/>
      <c r="KL99" s="29"/>
      <c r="KM99" s="29"/>
      <c r="KN99" s="29"/>
      <c r="KO99" s="29"/>
    </row>
    <row r="100" spans="1:301" ht="10" customHeight="1">
      <c r="A100" s="40"/>
      <c r="B100" s="29"/>
      <c r="C100" s="29"/>
      <c r="D100" s="29"/>
      <c r="E100" s="29"/>
      <c r="F100" s="29"/>
      <c r="G100" s="29"/>
      <c r="H100" s="29"/>
      <c r="I100" s="30"/>
      <c r="J100" s="29"/>
      <c r="K100" s="30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  <c r="IE100" s="29"/>
      <c r="IF100" s="29"/>
      <c r="IG100" s="29"/>
      <c r="IH100" s="29"/>
      <c r="II100" s="29"/>
      <c r="IJ100" s="29"/>
      <c r="IK100" s="29"/>
      <c r="IL100" s="29"/>
      <c r="IM100" s="29"/>
      <c r="IN100" s="29"/>
      <c r="IO100" s="29"/>
      <c r="IP100" s="29"/>
      <c r="IQ100" s="29"/>
      <c r="IR100" s="29"/>
      <c r="IS100" s="29"/>
      <c r="IT100" s="29"/>
      <c r="IU100" s="29"/>
      <c r="IV100" s="29"/>
      <c r="IW100" s="29"/>
      <c r="IX100" s="29"/>
      <c r="IY100" s="29"/>
      <c r="IZ100" s="29"/>
      <c r="JA100" s="29"/>
      <c r="JB100" s="29"/>
      <c r="JC100" s="29"/>
      <c r="JD100" s="29"/>
      <c r="JE100" s="29"/>
      <c r="JF100" s="29"/>
      <c r="JG100" s="29"/>
      <c r="JH100" s="29"/>
      <c r="JI100" s="29"/>
      <c r="JJ100" s="29"/>
      <c r="JK100" s="29"/>
      <c r="JL100" s="29"/>
      <c r="JM100" s="29"/>
      <c r="JN100" s="29"/>
      <c r="JO100" s="29"/>
      <c r="JP100" s="29"/>
      <c r="JQ100" s="29"/>
      <c r="JR100" s="29"/>
      <c r="JS100" s="29"/>
      <c r="JT100" s="29"/>
      <c r="JU100" s="29"/>
      <c r="JV100" s="29"/>
      <c r="JW100" s="29"/>
      <c r="JX100" s="29"/>
      <c r="JY100" s="29"/>
      <c r="JZ100" s="29"/>
      <c r="KA100" s="29"/>
      <c r="KB100" s="29"/>
      <c r="KC100" s="29"/>
      <c r="KD100" s="29"/>
      <c r="KE100" s="29"/>
      <c r="KF100" s="29"/>
      <c r="KG100" s="29"/>
      <c r="KH100" s="29"/>
      <c r="KI100" s="29"/>
      <c r="KJ100" s="29"/>
      <c r="KK100" s="29"/>
      <c r="KL100" s="29"/>
      <c r="KM100" s="29"/>
      <c r="KN100" s="29"/>
      <c r="KO100" s="29"/>
    </row>
    <row r="101" spans="1:301" ht="10" customHeight="1">
      <c r="A101" s="40"/>
      <c r="B101" s="29"/>
      <c r="C101" s="29"/>
      <c r="D101" s="29"/>
      <c r="E101" s="29"/>
      <c r="F101" s="29"/>
      <c r="G101" s="29"/>
      <c r="H101" s="29"/>
      <c r="I101" s="30"/>
      <c r="J101" s="29"/>
      <c r="K101" s="30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29"/>
      <c r="IN101" s="29"/>
      <c r="IO101" s="29"/>
      <c r="IP101" s="29"/>
      <c r="IQ101" s="29"/>
      <c r="IR101" s="29"/>
      <c r="IS101" s="29"/>
      <c r="IT101" s="29"/>
      <c r="IU101" s="29"/>
      <c r="IV101" s="29"/>
      <c r="IW101" s="29"/>
      <c r="IX101" s="29"/>
      <c r="IY101" s="29"/>
      <c r="IZ101" s="29"/>
      <c r="JA101" s="29"/>
      <c r="JB101" s="29"/>
      <c r="JC101" s="29"/>
      <c r="JD101" s="29"/>
      <c r="JE101" s="29"/>
      <c r="JF101" s="29"/>
      <c r="JG101" s="29"/>
      <c r="JH101" s="29"/>
      <c r="JI101" s="29"/>
      <c r="JJ101" s="29"/>
      <c r="JK101" s="29"/>
      <c r="JL101" s="29"/>
      <c r="JM101" s="29"/>
      <c r="JN101" s="29"/>
      <c r="JO101" s="29"/>
      <c r="JP101" s="29"/>
      <c r="JQ101" s="29"/>
      <c r="JR101" s="29"/>
      <c r="JS101" s="29"/>
      <c r="JT101" s="29"/>
      <c r="JU101" s="29"/>
      <c r="JV101" s="29"/>
      <c r="JW101" s="29"/>
      <c r="JX101" s="29"/>
      <c r="JY101" s="29"/>
      <c r="JZ101" s="29"/>
      <c r="KA101" s="29"/>
      <c r="KB101" s="29"/>
      <c r="KC101" s="29"/>
      <c r="KD101" s="29"/>
      <c r="KE101" s="29"/>
      <c r="KF101" s="29"/>
      <c r="KG101" s="29"/>
      <c r="KH101" s="29"/>
      <c r="KI101" s="29"/>
      <c r="KJ101" s="29"/>
      <c r="KK101" s="29"/>
      <c r="KL101" s="29"/>
      <c r="KM101" s="29"/>
      <c r="KN101" s="29"/>
      <c r="KO101" s="29"/>
    </row>
    <row r="102" spans="1:301" ht="10" customHeight="1">
      <c r="A102" s="40"/>
      <c r="B102" s="29"/>
      <c r="C102" s="29"/>
      <c r="D102" s="29"/>
      <c r="E102" s="29"/>
      <c r="F102" s="29"/>
      <c r="G102" s="29"/>
      <c r="H102" s="29"/>
      <c r="I102" s="30"/>
      <c r="J102" s="29"/>
      <c r="K102" s="30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  <c r="IE102" s="29"/>
      <c r="IF102" s="29"/>
      <c r="IG102" s="29"/>
      <c r="IH102" s="29"/>
      <c r="II102" s="29"/>
      <c r="IJ102" s="29"/>
      <c r="IK102" s="29"/>
      <c r="IL102" s="29"/>
      <c r="IM102" s="29"/>
      <c r="IN102" s="29"/>
      <c r="IO102" s="29"/>
      <c r="IP102" s="29"/>
      <c r="IQ102" s="29"/>
      <c r="IR102" s="29"/>
      <c r="IS102" s="29"/>
      <c r="IT102" s="29"/>
      <c r="IU102" s="29"/>
      <c r="IV102" s="29"/>
      <c r="IW102" s="29"/>
      <c r="IX102" s="29"/>
      <c r="IY102" s="29"/>
      <c r="IZ102" s="29"/>
      <c r="JA102" s="29"/>
      <c r="JB102" s="29"/>
      <c r="JC102" s="29"/>
      <c r="JD102" s="29"/>
      <c r="JE102" s="29"/>
      <c r="JF102" s="29"/>
      <c r="JG102" s="29"/>
      <c r="JH102" s="29"/>
      <c r="JI102" s="29"/>
      <c r="JJ102" s="29"/>
      <c r="JK102" s="29"/>
      <c r="JL102" s="29"/>
      <c r="JM102" s="29"/>
      <c r="JN102" s="29"/>
      <c r="JO102" s="29"/>
      <c r="JP102" s="29"/>
      <c r="JQ102" s="29"/>
      <c r="JR102" s="29"/>
      <c r="JS102" s="29"/>
      <c r="JT102" s="29"/>
      <c r="JU102" s="29"/>
      <c r="JV102" s="29"/>
      <c r="JW102" s="29"/>
      <c r="JX102" s="29"/>
      <c r="JY102" s="29"/>
      <c r="JZ102" s="29"/>
      <c r="KA102" s="29"/>
      <c r="KB102" s="29"/>
      <c r="KC102" s="29"/>
      <c r="KD102" s="29"/>
      <c r="KE102" s="29"/>
      <c r="KF102" s="29"/>
      <c r="KG102" s="29"/>
      <c r="KH102" s="29"/>
      <c r="KI102" s="29"/>
      <c r="KJ102" s="29"/>
      <c r="KK102" s="29"/>
      <c r="KL102" s="29"/>
      <c r="KM102" s="29"/>
      <c r="KN102" s="29"/>
      <c r="KO102" s="29"/>
    </row>
    <row r="103" spans="1:301" ht="10" customHeight="1">
      <c r="A103" s="40"/>
      <c r="B103" s="29"/>
      <c r="C103" s="29"/>
      <c r="D103" s="29"/>
      <c r="E103" s="29"/>
      <c r="F103" s="29"/>
      <c r="G103" s="29"/>
      <c r="H103" s="29"/>
      <c r="I103" s="30"/>
      <c r="J103" s="29"/>
      <c r="K103" s="30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</row>
    <row r="104" spans="1:301" ht="10" customHeight="1">
      <c r="A104" s="40"/>
      <c r="B104" s="29"/>
      <c r="C104" s="29"/>
      <c r="D104" s="29"/>
      <c r="E104" s="29"/>
      <c r="F104" s="29"/>
      <c r="G104" s="29"/>
      <c r="H104" s="29"/>
      <c r="I104" s="30"/>
      <c r="J104" s="29"/>
      <c r="K104" s="30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  <c r="IE104" s="29"/>
      <c r="IF104" s="29"/>
      <c r="IG104" s="29"/>
      <c r="IH104" s="29"/>
      <c r="II104" s="29"/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  <c r="IX104" s="29"/>
      <c r="IY104" s="29"/>
      <c r="IZ104" s="29"/>
      <c r="JA104" s="29"/>
      <c r="JB104" s="29"/>
      <c r="JC104" s="29"/>
      <c r="JD104" s="29"/>
      <c r="JE104" s="29"/>
      <c r="JF104" s="29"/>
      <c r="JG104" s="29"/>
      <c r="JH104" s="29"/>
      <c r="JI104" s="29"/>
      <c r="JJ104" s="29"/>
      <c r="JK104" s="29"/>
      <c r="JL104" s="29"/>
      <c r="JM104" s="29"/>
      <c r="JN104" s="29"/>
      <c r="JO104" s="29"/>
      <c r="JP104" s="29"/>
      <c r="JQ104" s="29"/>
      <c r="JR104" s="29"/>
      <c r="JS104" s="29"/>
      <c r="JT104" s="29"/>
      <c r="JU104" s="29"/>
      <c r="JV104" s="29"/>
      <c r="JW104" s="29"/>
      <c r="JX104" s="29"/>
      <c r="JY104" s="29"/>
      <c r="JZ104" s="29"/>
      <c r="KA104" s="29"/>
      <c r="KB104" s="29"/>
      <c r="KC104" s="29"/>
      <c r="KD104" s="29"/>
      <c r="KE104" s="29"/>
      <c r="KF104" s="29"/>
      <c r="KG104" s="29"/>
      <c r="KH104" s="29"/>
      <c r="KI104" s="29"/>
      <c r="KJ104" s="29"/>
      <c r="KK104" s="29"/>
      <c r="KL104" s="29"/>
      <c r="KM104" s="29"/>
      <c r="KN104" s="29"/>
      <c r="KO104" s="29"/>
    </row>
    <row r="105" spans="1:301" ht="10" customHeight="1">
      <c r="A105" s="40"/>
      <c r="B105" s="29"/>
      <c r="C105" s="29"/>
      <c r="D105" s="29"/>
      <c r="E105" s="29"/>
      <c r="F105" s="29"/>
      <c r="G105" s="29"/>
      <c r="H105" s="29"/>
      <c r="I105" s="30"/>
      <c r="J105" s="29"/>
      <c r="K105" s="30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</row>
    <row r="106" spans="1:301" ht="10" customHeight="1">
      <c r="A106" s="40"/>
      <c r="B106" s="29"/>
      <c r="C106" s="29"/>
      <c r="D106" s="29"/>
      <c r="E106" s="29"/>
      <c r="F106" s="29"/>
      <c r="G106" s="29"/>
      <c r="H106" s="29"/>
      <c r="I106" s="30"/>
      <c r="J106" s="29"/>
      <c r="K106" s="30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  <c r="FW106" s="29"/>
      <c r="FX106" s="29"/>
      <c r="FY106" s="29"/>
      <c r="FZ106" s="29"/>
      <c r="GA106" s="29"/>
      <c r="GB106" s="29"/>
      <c r="GC106" s="29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29"/>
      <c r="IK106" s="29"/>
      <c r="IL106" s="29"/>
      <c r="IM106" s="29"/>
      <c r="IN106" s="29"/>
      <c r="IO106" s="29"/>
      <c r="IP106" s="29"/>
      <c r="IQ106" s="29"/>
      <c r="IR106" s="29"/>
      <c r="IS106" s="29"/>
      <c r="IT106" s="29"/>
      <c r="IU106" s="29"/>
      <c r="IV106" s="29"/>
      <c r="IW106" s="29"/>
      <c r="IX106" s="29"/>
      <c r="IY106" s="29"/>
      <c r="IZ106" s="29"/>
      <c r="JA106" s="29"/>
      <c r="JB106" s="29"/>
      <c r="JC106" s="29"/>
      <c r="JD106" s="29"/>
      <c r="JE106" s="29"/>
      <c r="JF106" s="29"/>
      <c r="JG106" s="29"/>
      <c r="JH106" s="29"/>
      <c r="JI106" s="29"/>
      <c r="JJ106" s="29"/>
      <c r="JK106" s="29"/>
      <c r="JL106" s="29"/>
      <c r="JM106" s="29"/>
      <c r="JN106" s="29"/>
      <c r="JO106" s="29"/>
      <c r="JP106" s="29"/>
      <c r="JQ106" s="29"/>
      <c r="JR106" s="29"/>
      <c r="JS106" s="29"/>
      <c r="JT106" s="29"/>
      <c r="JU106" s="29"/>
      <c r="JV106" s="29"/>
      <c r="JW106" s="29"/>
      <c r="JX106" s="29"/>
      <c r="JY106" s="29"/>
      <c r="JZ106" s="29"/>
      <c r="KA106" s="29"/>
      <c r="KB106" s="29"/>
      <c r="KC106" s="29"/>
      <c r="KD106" s="29"/>
      <c r="KE106" s="29"/>
      <c r="KF106" s="29"/>
      <c r="KG106" s="29"/>
      <c r="KH106" s="29"/>
      <c r="KI106" s="29"/>
      <c r="KJ106" s="29"/>
      <c r="KK106" s="29"/>
      <c r="KL106" s="29"/>
      <c r="KM106" s="29"/>
      <c r="KN106" s="29"/>
      <c r="KO106" s="29"/>
    </row>
    <row r="107" spans="1:301" ht="10" customHeight="1">
      <c r="A107" s="40"/>
      <c r="B107" s="29"/>
      <c r="C107" s="29"/>
      <c r="D107" s="29"/>
      <c r="E107" s="29"/>
      <c r="F107" s="29"/>
      <c r="G107" s="29"/>
      <c r="H107" s="29"/>
      <c r="I107" s="30"/>
      <c r="J107" s="29"/>
      <c r="K107" s="30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29"/>
      <c r="JC107" s="29"/>
      <c r="JD107" s="29"/>
      <c r="JE107" s="29"/>
      <c r="JF107" s="29"/>
      <c r="JG107" s="29"/>
      <c r="JH107" s="29"/>
      <c r="JI107" s="29"/>
      <c r="JJ107" s="29"/>
      <c r="JK107" s="29"/>
      <c r="JL107" s="29"/>
      <c r="JM107" s="29"/>
      <c r="JN107" s="29"/>
      <c r="JO107" s="29"/>
      <c r="JP107" s="29"/>
      <c r="JQ107" s="29"/>
      <c r="JR107" s="29"/>
      <c r="JS107" s="29"/>
      <c r="JT107" s="29"/>
      <c r="JU107" s="29"/>
      <c r="JV107" s="29"/>
      <c r="JW107" s="29"/>
      <c r="JX107" s="29"/>
      <c r="JY107" s="29"/>
      <c r="JZ107" s="29"/>
      <c r="KA107" s="29"/>
      <c r="KB107" s="29"/>
      <c r="KC107" s="29"/>
      <c r="KD107" s="29"/>
      <c r="KE107" s="29"/>
      <c r="KF107" s="29"/>
      <c r="KG107" s="29"/>
      <c r="KH107" s="29"/>
      <c r="KI107" s="29"/>
      <c r="KJ107" s="29"/>
      <c r="KK107" s="29"/>
      <c r="KL107" s="29"/>
      <c r="KM107" s="29"/>
      <c r="KN107" s="29"/>
      <c r="KO107" s="29"/>
    </row>
    <row r="108" spans="1:301" ht="10" customHeight="1">
      <c r="A108" s="40"/>
      <c r="B108" s="29"/>
      <c r="C108" s="29"/>
      <c r="D108" s="29"/>
      <c r="E108" s="29"/>
      <c r="F108" s="29"/>
      <c r="G108" s="29"/>
      <c r="H108" s="29"/>
      <c r="I108" s="30"/>
      <c r="J108" s="29"/>
      <c r="K108" s="30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  <c r="IP108" s="29"/>
      <c r="IQ108" s="29"/>
      <c r="IR108" s="29"/>
      <c r="IS108" s="29"/>
      <c r="IT108" s="29"/>
      <c r="IU108" s="29"/>
      <c r="IV108" s="29"/>
      <c r="IW108" s="29"/>
      <c r="IX108" s="29"/>
      <c r="IY108" s="29"/>
      <c r="IZ108" s="29"/>
      <c r="JA108" s="29"/>
      <c r="JB108" s="29"/>
      <c r="JC108" s="29"/>
      <c r="JD108" s="29"/>
      <c r="JE108" s="29"/>
      <c r="JF108" s="29"/>
      <c r="JG108" s="29"/>
      <c r="JH108" s="29"/>
      <c r="JI108" s="29"/>
      <c r="JJ108" s="29"/>
      <c r="JK108" s="29"/>
      <c r="JL108" s="29"/>
      <c r="JM108" s="29"/>
      <c r="JN108" s="29"/>
      <c r="JO108" s="29"/>
      <c r="JP108" s="29"/>
      <c r="JQ108" s="29"/>
      <c r="JR108" s="29"/>
      <c r="JS108" s="29"/>
      <c r="JT108" s="29"/>
      <c r="JU108" s="29"/>
      <c r="JV108" s="29"/>
      <c r="JW108" s="29"/>
      <c r="JX108" s="29"/>
      <c r="JY108" s="29"/>
      <c r="JZ108" s="29"/>
      <c r="KA108" s="29"/>
      <c r="KB108" s="29"/>
      <c r="KC108" s="29"/>
      <c r="KD108" s="29"/>
      <c r="KE108" s="29"/>
      <c r="KF108" s="29"/>
      <c r="KG108" s="29"/>
      <c r="KH108" s="29"/>
      <c r="KI108" s="29"/>
      <c r="KJ108" s="29"/>
      <c r="KK108" s="29"/>
      <c r="KL108" s="29"/>
      <c r="KM108" s="29"/>
      <c r="KN108" s="29"/>
      <c r="KO108" s="29"/>
    </row>
    <row r="109" spans="1:301" ht="10" customHeight="1">
      <c r="A109" s="40"/>
      <c r="B109" s="29"/>
      <c r="C109" s="29"/>
      <c r="D109" s="29"/>
      <c r="E109" s="29"/>
      <c r="F109" s="29"/>
      <c r="G109" s="29"/>
      <c r="H109" s="29"/>
      <c r="I109" s="30"/>
      <c r="J109" s="29"/>
      <c r="K109" s="30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29"/>
      <c r="JC109" s="29"/>
      <c r="JD109" s="29"/>
      <c r="JE109" s="29"/>
      <c r="JF109" s="29"/>
      <c r="JG109" s="29"/>
      <c r="JH109" s="29"/>
      <c r="JI109" s="29"/>
      <c r="JJ109" s="29"/>
      <c r="JK109" s="29"/>
      <c r="JL109" s="29"/>
      <c r="JM109" s="29"/>
      <c r="JN109" s="29"/>
      <c r="JO109" s="29"/>
      <c r="JP109" s="29"/>
      <c r="JQ109" s="29"/>
      <c r="JR109" s="29"/>
      <c r="JS109" s="29"/>
      <c r="JT109" s="29"/>
      <c r="JU109" s="29"/>
      <c r="JV109" s="29"/>
      <c r="JW109" s="29"/>
      <c r="JX109" s="29"/>
      <c r="JY109" s="29"/>
      <c r="JZ109" s="29"/>
      <c r="KA109" s="29"/>
      <c r="KB109" s="29"/>
      <c r="KC109" s="29"/>
      <c r="KD109" s="29"/>
      <c r="KE109" s="29"/>
      <c r="KF109" s="29"/>
      <c r="KG109" s="29"/>
      <c r="KH109" s="29"/>
      <c r="KI109" s="29"/>
      <c r="KJ109" s="29"/>
      <c r="KK109" s="29"/>
      <c r="KL109" s="29"/>
      <c r="KM109" s="29"/>
      <c r="KN109" s="29"/>
      <c r="KO109" s="29"/>
    </row>
    <row r="110" spans="1:301" ht="10" customHeight="1">
      <c r="A110" s="40"/>
      <c r="B110" s="29"/>
      <c r="C110" s="29"/>
      <c r="D110" s="29"/>
      <c r="E110" s="29"/>
      <c r="F110" s="29"/>
      <c r="G110" s="29"/>
      <c r="H110" s="29"/>
      <c r="I110" s="30"/>
      <c r="J110" s="29"/>
      <c r="K110" s="30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  <c r="IM110" s="29"/>
      <c r="IN110" s="29"/>
      <c r="IO110" s="29"/>
      <c r="IP110" s="29"/>
      <c r="IQ110" s="29"/>
      <c r="IR110" s="29"/>
      <c r="IS110" s="29"/>
      <c r="IT110" s="29"/>
      <c r="IU110" s="29"/>
      <c r="IV110" s="29"/>
      <c r="IW110" s="29"/>
      <c r="IX110" s="29"/>
      <c r="IY110" s="29"/>
      <c r="IZ110" s="29"/>
      <c r="JA110" s="29"/>
      <c r="JB110" s="29"/>
      <c r="JC110" s="29"/>
      <c r="JD110" s="29"/>
      <c r="JE110" s="29"/>
      <c r="JF110" s="29"/>
      <c r="JG110" s="29"/>
      <c r="JH110" s="29"/>
      <c r="JI110" s="29"/>
      <c r="JJ110" s="29"/>
      <c r="JK110" s="29"/>
      <c r="JL110" s="29"/>
      <c r="JM110" s="29"/>
      <c r="JN110" s="29"/>
      <c r="JO110" s="29"/>
      <c r="JP110" s="29"/>
      <c r="JQ110" s="29"/>
      <c r="JR110" s="29"/>
      <c r="JS110" s="29"/>
      <c r="JT110" s="29"/>
      <c r="JU110" s="29"/>
      <c r="JV110" s="29"/>
      <c r="JW110" s="29"/>
      <c r="JX110" s="29"/>
      <c r="JY110" s="29"/>
      <c r="JZ110" s="29"/>
      <c r="KA110" s="29"/>
      <c r="KB110" s="29"/>
      <c r="KC110" s="29"/>
      <c r="KD110" s="29"/>
      <c r="KE110" s="29"/>
      <c r="KF110" s="29"/>
      <c r="KG110" s="29"/>
      <c r="KH110" s="29"/>
      <c r="KI110" s="29"/>
      <c r="KJ110" s="29"/>
      <c r="KK110" s="29"/>
      <c r="KL110" s="29"/>
      <c r="KM110" s="29"/>
      <c r="KN110" s="29"/>
      <c r="KO110" s="29"/>
    </row>
    <row r="111" spans="1:301" ht="10" customHeight="1">
      <c r="A111" s="40"/>
      <c r="B111" s="29"/>
      <c r="C111" s="29"/>
      <c r="D111" s="29"/>
      <c r="E111" s="29"/>
      <c r="F111" s="29"/>
      <c r="G111" s="29"/>
      <c r="H111" s="29"/>
      <c r="I111" s="30"/>
      <c r="J111" s="29"/>
      <c r="K111" s="30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29"/>
      <c r="JC111" s="29"/>
      <c r="JD111" s="29"/>
      <c r="JE111" s="29"/>
      <c r="JF111" s="29"/>
      <c r="JG111" s="29"/>
      <c r="JH111" s="29"/>
      <c r="JI111" s="29"/>
      <c r="JJ111" s="29"/>
      <c r="JK111" s="29"/>
      <c r="JL111" s="29"/>
      <c r="JM111" s="29"/>
      <c r="JN111" s="29"/>
      <c r="JO111" s="29"/>
      <c r="JP111" s="29"/>
      <c r="JQ111" s="29"/>
      <c r="JR111" s="29"/>
      <c r="JS111" s="29"/>
      <c r="JT111" s="29"/>
      <c r="JU111" s="29"/>
      <c r="JV111" s="29"/>
      <c r="JW111" s="29"/>
      <c r="JX111" s="29"/>
      <c r="JY111" s="29"/>
      <c r="JZ111" s="29"/>
      <c r="KA111" s="29"/>
      <c r="KB111" s="29"/>
      <c r="KC111" s="29"/>
      <c r="KD111" s="29"/>
      <c r="KE111" s="29"/>
      <c r="KF111" s="29"/>
      <c r="KG111" s="29"/>
      <c r="KH111" s="29"/>
      <c r="KI111" s="29"/>
      <c r="KJ111" s="29"/>
      <c r="KK111" s="29"/>
      <c r="KL111" s="29"/>
      <c r="KM111" s="29"/>
      <c r="KN111" s="29"/>
      <c r="KO111" s="29"/>
    </row>
    <row r="112" spans="1:301" ht="10" customHeight="1">
      <c r="A112" s="40"/>
      <c r="B112" s="29"/>
      <c r="C112" s="29"/>
      <c r="D112" s="29"/>
      <c r="E112" s="29"/>
      <c r="F112" s="29"/>
      <c r="G112" s="29"/>
      <c r="H112" s="29"/>
      <c r="I112" s="30"/>
      <c r="J112" s="29"/>
      <c r="K112" s="30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29"/>
      <c r="JY112" s="29"/>
      <c r="JZ112" s="29"/>
      <c r="KA112" s="29"/>
      <c r="KB112" s="29"/>
      <c r="KC112" s="29"/>
      <c r="KD112" s="29"/>
      <c r="KE112" s="29"/>
      <c r="KF112" s="29"/>
      <c r="KG112" s="29"/>
      <c r="KH112" s="29"/>
      <c r="KI112" s="29"/>
      <c r="KJ112" s="29"/>
      <c r="KK112" s="29"/>
      <c r="KL112" s="29"/>
      <c r="KM112" s="29"/>
      <c r="KN112" s="29"/>
      <c r="KO112" s="29"/>
    </row>
    <row r="113" spans="1:301" ht="10" customHeight="1">
      <c r="A113" s="40"/>
      <c r="B113" s="29"/>
      <c r="C113" s="29"/>
      <c r="D113" s="29"/>
      <c r="E113" s="29"/>
      <c r="F113" s="29"/>
      <c r="G113" s="29"/>
      <c r="H113" s="29"/>
      <c r="I113" s="30"/>
      <c r="J113" s="29"/>
      <c r="K113" s="30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29"/>
      <c r="JC113" s="29"/>
      <c r="JD113" s="29"/>
      <c r="JE113" s="29"/>
      <c r="JF113" s="29"/>
      <c r="JG113" s="29"/>
      <c r="JH113" s="29"/>
      <c r="JI113" s="29"/>
      <c r="JJ113" s="29"/>
      <c r="JK113" s="29"/>
      <c r="JL113" s="29"/>
      <c r="JM113" s="29"/>
      <c r="JN113" s="29"/>
      <c r="JO113" s="29"/>
      <c r="JP113" s="29"/>
      <c r="JQ113" s="29"/>
      <c r="JR113" s="29"/>
      <c r="JS113" s="29"/>
      <c r="JT113" s="29"/>
      <c r="JU113" s="29"/>
      <c r="JV113" s="29"/>
      <c r="JW113" s="29"/>
      <c r="JX113" s="29"/>
      <c r="JY113" s="29"/>
      <c r="JZ113" s="29"/>
      <c r="KA113" s="29"/>
      <c r="KB113" s="29"/>
      <c r="KC113" s="29"/>
      <c r="KD113" s="29"/>
      <c r="KE113" s="29"/>
      <c r="KF113" s="29"/>
      <c r="KG113" s="29"/>
      <c r="KH113" s="29"/>
      <c r="KI113" s="29"/>
      <c r="KJ113" s="29"/>
      <c r="KK113" s="29"/>
      <c r="KL113" s="29"/>
      <c r="KM113" s="29"/>
      <c r="KN113" s="29"/>
      <c r="KO113" s="29"/>
    </row>
    <row r="114" spans="1:301" ht="10" customHeight="1">
      <c r="A114" s="40"/>
      <c r="B114" s="29"/>
      <c r="C114" s="29"/>
      <c r="D114" s="29"/>
      <c r="E114" s="29"/>
      <c r="F114" s="29"/>
      <c r="G114" s="29"/>
      <c r="H114" s="29"/>
      <c r="I114" s="30"/>
      <c r="J114" s="29"/>
      <c r="K114" s="30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9"/>
      <c r="IF114" s="29"/>
      <c r="IG114" s="29"/>
      <c r="IH114" s="29"/>
      <c r="II114" s="29"/>
      <c r="IJ114" s="29"/>
      <c r="IK114" s="29"/>
      <c r="IL114" s="29"/>
      <c r="IM114" s="29"/>
      <c r="IN114" s="29"/>
      <c r="IO114" s="29"/>
      <c r="IP114" s="29"/>
      <c r="IQ114" s="29"/>
      <c r="IR114" s="29"/>
      <c r="IS114" s="29"/>
      <c r="IT114" s="29"/>
      <c r="IU114" s="29"/>
      <c r="IV114" s="29"/>
      <c r="IW114" s="29"/>
      <c r="IX114" s="29"/>
      <c r="IY114" s="29"/>
      <c r="IZ114" s="29"/>
      <c r="JA114" s="29"/>
      <c r="JB114" s="29"/>
      <c r="JC114" s="29"/>
      <c r="JD114" s="29"/>
      <c r="JE114" s="29"/>
      <c r="JF114" s="29"/>
      <c r="JG114" s="29"/>
      <c r="JH114" s="29"/>
      <c r="JI114" s="29"/>
      <c r="JJ114" s="29"/>
      <c r="JK114" s="29"/>
      <c r="JL114" s="29"/>
      <c r="JM114" s="29"/>
      <c r="JN114" s="29"/>
      <c r="JO114" s="29"/>
      <c r="JP114" s="29"/>
      <c r="JQ114" s="29"/>
      <c r="JR114" s="29"/>
      <c r="JS114" s="29"/>
      <c r="JT114" s="29"/>
      <c r="JU114" s="29"/>
      <c r="JV114" s="29"/>
      <c r="JW114" s="29"/>
      <c r="JX114" s="29"/>
      <c r="JY114" s="29"/>
      <c r="JZ114" s="29"/>
      <c r="KA114" s="29"/>
      <c r="KB114" s="29"/>
      <c r="KC114" s="29"/>
      <c r="KD114" s="29"/>
      <c r="KE114" s="29"/>
      <c r="KF114" s="29"/>
      <c r="KG114" s="29"/>
      <c r="KH114" s="29"/>
      <c r="KI114" s="29"/>
      <c r="KJ114" s="29"/>
      <c r="KK114" s="29"/>
      <c r="KL114" s="29"/>
      <c r="KM114" s="29"/>
      <c r="KN114" s="29"/>
      <c r="KO114" s="29"/>
    </row>
    <row r="115" spans="1:301" ht="10" customHeight="1">
      <c r="A115" s="40"/>
      <c r="B115" s="29"/>
      <c r="C115" s="29"/>
      <c r="D115" s="29"/>
      <c r="E115" s="29"/>
      <c r="F115" s="29"/>
      <c r="G115" s="29"/>
      <c r="H115" s="29"/>
      <c r="I115" s="30"/>
      <c r="J115" s="29"/>
      <c r="K115" s="30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29"/>
      <c r="IH115" s="29"/>
      <c r="II115" s="29"/>
      <c r="IJ115" s="29"/>
      <c r="IK115" s="29"/>
      <c r="IL115" s="29"/>
      <c r="IM115" s="29"/>
      <c r="IN115" s="29"/>
      <c r="IO115" s="29"/>
      <c r="IP115" s="29"/>
      <c r="IQ115" s="29"/>
      <c r="IR115" s="29"/>
      <c r="IS115" s="29"/>
      <c r="IT115" s="29"/>
      <c r="IU115" s="29"/>
      <c r="IV115" s="29"/>
      <c r="IW115" s="29"/>
      <c r="IX115" s="29"/>
      <c r="IY115" s="29"/>
      <c r="IZ115" s="29"/>
      <c r="JA115" s="29"/>
      <c r="JB115" s="29"/>
      <c r="JC115" s="29"/>
      <c r="JD115" s="29"/>
      <c r="JE115" s="29"/>
      <c r="JF115" s="29"/>
      <c r="JG115" s="29"/>
      <c r="JH115" s="29"/>
      <c r="JI115" s="29"/>
      <c r="JJ115" s="29"/>
      <c r="JK115" s="29"/>
      <c r="JL115" s="29"/>
      <c r="JM115" s="29"/>
      <c r="JN115" s="29"/>
      <c r="JO115" s="29"/>
      <c r="JP115" s="29"/>
      <c r="JQ115" s="29"/>
      <c r="JR115" s="29"/>
      <c r="JS115" s="29"/>
      <c r="JT115" s="29"/>
      <c r="JU115" s="29"/>
      <c r="JV115" s="29"/>
      <c r="JW115" s="29"/>
      <c r="JX115" s="29"/>
      <c r="JY115" s="29"/>
      <c r="JZ115" s="29"/>
      <c r="KA115" s="29"/>
      <c r="KB115" s="29"/>
      <c r="KC115" s="29"/>
      <c r="KD115" s="29"/>
      <c r="KE115" s="29"/>
      <c r="KF115" s="29"/>
      <c r="KG115" s="29"/>
      <c r="KH115" s="29"/>
      <c r="KI115" s="29"/>
      <c r="KJ115" s="29"/>
      <c r="KK115" s="29"/>
      <c r="KL115" s="29"/>
      <c r="KM115" s="29"/>
      <c r="KN115" s="29"/>
      <c r="KO115" s="29"/>
    </row>
    <row r="116" spans="1:301" ht="10" customHeight="1">
      <c r="A116" s="40"/>
      <c r="B116" s="29"/>
      <c r="C116" s="29"/>
      <c r="D116" s="29"/>
      <c r="E116" s="29"/>
      <c r="F116" s="29"/>
      <c r="G116" s="29"/>
      <c r="H116" s="29"/>
      <c r="I116" s="30"/>
      <c r="J116" s="29"/>
      <c r="K116" s="30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  <c r="IE116" s="29"/>
      <c r="IF116" s="29"/>
      <c r="IG116" s="29"/>
      <c r="IH116" s="29"/>
      <c r="II116" s="29"/>
      <c r="IJ116" s="29"/>
      <c r="IK116" s="29"/>
      <c r="IL116" s="29"/>
      <c r="IM116" s="29"/>
      <c r="IN116" s="29"/>
      <c r="IO116" s="29"/>
      <c r="IP116" s="29"/>
      <c r="IQ116" s="29"/>
      <c r="IR116" s="29"/>
      <c r="IS116" s="29"/>
      <c r="IT116" s="29"/>
      <c r="IU116" s="29"/>
      <c r="IV116" s="29"/>
      <c r="IW116" s="29"/>
      <c r="IX116" s="29"/>
      <c r="IY116" s="29"/>
      <c r="IZ116" s="29"/>
      <c r="JA116" s="29"/>
      <c r="JB116" s="29"/>
      <c r="JC116" s="29"/>
      <c r="JD116" s="29"/>
      <c r="JE116" s="29"/>
      <c r="JF116" s="29"/>
      <c r="JG116" s="29"/>
      <c r="JH116" s="29"/>
      <c r="JI116" s="29"/>
      <c r="JJ116" s="29"/>
      <c r="JK116" s="29"/>
      <c r="JL116" s="29"/>
      <c r="JM116" s="29"/>
      <c r="JN116" s="29"/>
      <c r="JO116" s="29"/>
      <c r="JP116" s="29"/>
      <c r="JQ116" s="29"/>
      <c r="JR116" s="29"/>
      <c r="JS116" s="29"/>
      <c r="JT116" s="29"/>
      <c r="JU116" s="29"/>
      <c r="JV116" s="29"/>
      <c r="JW116" s="29"/>
      <c r="JX116" s="29"/>
      <c r="JY116" s="29"/>
      <c r="JZ116" s="29"/>
      <c r="KA116" s="29"/>
      <c r="KB116" s="29"/>
      <c r="KC116" s="29"/>
      <c r="KD116" s="29"/>
      <c r="KE116" s="29"/>
      <c r="KF116" s="29"/>
      <c r="KG116" s="29"/>
      <c r="KH116" s="29"/>
      <c r="KI116" s="29"/>
      <c r="KJ116" s="29"/>
      <c r="KK116" s="29"/>
      <c r="KL116" s="29"/>
      <c r="KM116" s="29"/>
      <c r="KN116" s="29"/>
      <c r="KO116" s="29"/>
    </row>
    <row r="117" spans="1:301" ht="10" customHeight="1">
      <c r="A117" s="40"/>
      <c r="B117" s="29"/>
      <c r="C117" s="29"/>
      <c r="D117" s="29"/>
      <c r="E117" s="29"/>
      <c r="F117" s="29"/>
      <c r="G117" s="29"/>
      <c r="H117" s="29"/>
      <c r="I117" s="30"/>
      <c r="J117" s="29"/>
      <c r="K117" s="30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29"/>
      <c r="IH117" s="29"/>
      <c r="II117" s="29"/>
      <c r="IJ117" s="29"/>
      <c r="IK117" s="29"/>
      <c r="IL117" s="29"/>
      <c r="IM117" s="29"/>
      <c r="IN117" s="29"/>
      <c r="IO117" s="29"/>
      <c r="IP117" s="29"/>
      <c r="IQ117" s="29"/>
      <c r="IR117" s="29"/>
      <c r="IS117" s="29"/>
      <c r="IT117" s="29"/>
      <c r="IU117" s="29"/>
      <c r="IV117" s="29"/>
      <c r="IW117" s="29"/>
      <c r="IX117" s="29"/>
      <c r="IY117" s="29"/>
      <c r="IZ117" s="29"/>
      <c r="JA117" s="29"/>
      <c r="JB117" s="29"/>
      <c r="JC117" s="29"/>
      <c r="JD117" s="29"/>
      <c r="JE117" s="29"/>
      <c r="JF117" s="29"/>
      <c r="JG117" s="29"/>
      <c r="JH117" s="29"/>
      <c r="JI117" s="29"/>
      <c r="JJ117" s="29"/>
      <c r="JK117" s="29"/>
      <c r="JL117" s="29"/>
      <c r="JM117" s="29"/>
      <c r="JN117" s="29"/>
      <c r="JO117" s="29"/>
      <c r="JP117" s="29"/>
      <c r="JQ117" s="29"/>
      <c r="JR117" s="29"/>
      <c r="JS117" s="29"/>
      <c r="JT117" s="29"/>
      <c r="JU117" s="29"/>
      <c r="JV117" s="29"/>
      <c r="JW117" s="29"/>
      <c r="JX117" s="29"/>
      <c r="JY117" s="29"/>
      <c r="JZ117" s="29"/>
      <c r="KA117" s="29"/>
      <c r="KB117" s="29"/>
      <c r="KC117" s="29"/>
      <c r="KD117" s="29"/>
      <c r="KE117" s="29"/>
      <c r="KF117" s="29"/>
      <c r="KG117" s="29"/>
      <c r="KH117" s="29"/>
      <c r="KI117" s="29"/>
      <c r="KJ117" s="29"/>
      <c r="KK117" s="29"/>
      <c r="KL117" s="29"/>
      <c r="KM117" s="29"/>
      <c r="KN117" s="29"/>
      <c r="KO117" s="29"/>
    </row>
    <row r="118" spans="1:301" ht="10" customHeight="1">
      <c r="A118" s="40"/>
      <c r="B118" s="29"/>
      <c r="C118" s="29"/>
      <c r="D118" s="29"/>
      <c r="E118" s="29"/>
      <c r="F118" s="29"/>
      <c r="G118" s="29"/>
      <c r="H118" s="29"/>
      <c r="I118" s="30"/>
      <c r="J118" s="29"/>
      <c r="K118" s="30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  <c r="IE118" s="29"/>
      <c r="IF118" s="29"/>
      <c r="IG118" s="29"/>
      <c r="IH118" s="29"/>
      <c r="II118" s="29"/>
      <c r="IJ118" s="29"/>
      <c r="IK118" s="29"/>
      <c r="IL118" s="29"/>
      <c r="IM118" s="29"/>
      <c r="IN118" s="29"/>
      <c r="IO118" s="29"/>
      <c r="IP118" s="29"/>
      <c r="IQ118" s="29"/>
      <c r="IR118" s="29"/>
      <c r="IS118" s="29"/>
      <c r="IT118" s="29"/>
      <c r="IU118" s="29"/>
      <c r="IV118" s="29"/>
      <c r="IW118" s="29"/>
      <c r="IX118" s="29"/>
      <c r="IY118" s="29"/>
      <c r="IZ118" s="29"/>
      <c r="JA118" s="29"/>
      <c r="JB118" s="29"/>
      <c r="JC118" s="29"/>
      <c r="JD118" s="29"/>
      <c r="JE118" s="29"/>
      <c r="JF118" s="29"/>
      <c r="JG118" s="29"/>
      <c r="JH118" s="29"/>
      <c r="JI118" s="29"/>
      <c r="JJ118" s="29"/>
      <c r="JK118" s="29"/>
      <c r="JL118" s="29"/>
      <c r="JM118" s="29"/>
      <c r="JN118" s="29"/>
      <c r="JO118" s="29"/>
      <c r="JP118" s="29"/>
      <c r="JQ118" s="29"/>
      <c r="JR118" s="29"/>
      <c r="JS118" s="29"/>
      <c r="JT118" s="29"/>
      <c r="JU118" s="29"/>
      <c r="JV118" s="29"/>
      <c r="JW118" s="29"/>
      <c r="JX118" s="29"/>
      <c r="JY118" s="29"/>
      <c r="JZ118" s="29"/>
      <c r="KA118" s="29"/>
      <c r="KB118" s="29"/>
      <c r="KC118" s="29"/>
      <c r="KD118" s="29"/>
      <c r="KE118" s="29"/>
      <c r="KF118" s="29"/>
      <c r="KG118" s="29"/>
      <c r="KH118" s="29"/>
      <c r="KI118" s="29"/>
      <c r="KJ118" s="29"/>
      <c r="KK118" s="29"/>
      <c r="KL118" s="29"/>
      <c r="KM118" s="29"/>
      <c r="KN118" s="29"/>
      <c r="KO118" s="29"/>
    </row>
    <row r="119" spans="1:301" ht="10" customHeight="1">
      <c r="A119" s="40"/>
      <c r="B119" s="29"/>
      <c r="C119" s="29"/>
      <c r="D119" s="29"/>
      <c r="E119" s="29"/>
      <c r="F119" s="29"/>
      <c r="G119" s="29"/>
      <c r="H119" s="29"/>
      <c r="I119" s="30"/>
      <c r="J119" s="29"/>
      <c r="K119" s="30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9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29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29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29"/>
      <c r="IH119" s="29"/>
      <c r="II119" s="29"/>
      <c r="IJ119" s="29"/>
      <c r="IK119" s="29"/>
      <c r="IL119" s="29"/>
      <c r="IM119" s="29"/>
      <c r="IN119" s="29"/>
      <c r="IO119" s="29"/>
      <c r="IP119" s="29"/>
      <c r="IQ119" s="29"/>
      <c r="IR119" s="29"/>
      <c r="IS119" s="29"/>
      <c r="IT119" s="29"/>
      <c r="IU119" s="29"/>
      <c r="IV119" s="29"/>
      <c r="IW119" s="29"/>
      <c r="IX119" s="29"/>
      <c r="IY119" s="29"/>
      <c r="IZ119" s="29"/>
      <c r="JA119" s="29"/>
      <c r="JB119" s="29"/>
      <c r="JC119" s="29"/>
      <c r="JD119" s="29"/>
      <c r="JE119" s="29"/>
      <c r="JF119" s="29"/>
      <c r="JG119" s="29"/>
      <c r="JH119" s="29"/>
      <c r="JI119" s="29"/>
      <c r="JJ119" s="29"/>
      <c r="JK119" s="29"/>
      <c r="JL119" s="29"/>
      <c r="JM119" s="29"/>
      <c r="JN119" s="29"/>
      <c r="JO119" s="29"/>
      <c r="JP119" s="29"/>
      <c r="JQ119" s="29"/>
      <c r="JR119" s="29"/>
      <c r="JS119" s="29"/>
      <c r="JT119" s="29"/>
      <c r="JU119" s="29"/>
      <c r="JV119" s="29"/>
      <c r="JW119" s="29"/>
      <c r="JX119" s="29"/>
      <c r="JY119" s="29"/>
      <c r="JZ119" s="29"/>
      <c r="KA119" s="29"/>
      <c r="KB119" s="29"/>
      <c r="KC119" s="29"/>
      <c r="KD119" s="29"/>
      <c r="KE119" s="29"/>
      <c r="KF119" s="29"/>
      <c r="KG119" s="29"/>
      <c r="KH119" s="29"/>
      <c r="KI119" s="29"/>
      <c r="KJ119" s="29"/>
      <c r="KK119" s="29"/>
      <c r="KL119" s="29"/>
      <c r="KM119" s="29"/>
      <c r="KN119" s="29"/>
      <c r="KO119" s="29"/>
    </row>
    <row r="120" spans="1:301" ht="10" customHeight="1">
      <c r="A120" s="40"/>
      <c r="B120" s="29"/>
      <c r="C120" s="29"/>
      <c r="D120" s="29"/>
      <c r="E120" s="29"/>
      <c r="F120" s="29"/>
      <c r="G120" s="29"/>
      <c r="H120" s="29"/>
      <c r="I120" s="30"/>
      <c r="J120" s="29"/>
      <c r="K120" s="30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  <c r="IE120" s="29"/>
      <c r="IF120" s="29"/>
      <c r="IG120" s="29"/>
      <c r="IH120" s="29"/>
      <c r="II120" s="29"/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  <c r="IX120" s="29"/>
      <c r="IY120" s="29"/>
      <c r="IZ120" s="29"/>
      <c r="JA120" s="29"/>
      <c r="JB120" s="29"/>
      <c r="JC120" s="29"/>
      <c r="JD120" s="29"/>
      <c r="JE120" s="29"/>
      <c r="JF120" s="29"/>
      <c r="JG120" s="29"/>
      <c r="JH120" s="29"/>
      <c r="JI120" s="29"/>
      <c r="JJ120" s="29"/>
      <c r="JK120" s="29"/>
      <c r="JL120" s="29"/>
      <c r="JM120" s="29"/>
      <c r="JN120" s="29"/>
      <c r="JO120" s="29"/>
      <c r="JP120" s="29"/>
      <c r="JQ120" s="29"/>
      <c r="JR120" s="29"/>
      <c r="JS120" s="29"/>
      <c r="JT120" s="29"/>
      <c r="JU120" s="29"/>
      <c r="JV120" s="29"/>
      <c r="JW120" s="29"/>
      <c r="JX120" s="29"/>
      <c r="JY120" s="29"/>
      <c r="JZ120" s="29"/>
      <c r="KA120" s="29"/>
      <c r="KB120" s="29"/>
      <c r="KC120" s="29"/>
      <c r="KD120" s="29"/>
      <c r="KE120" s="29"/>
      <c r="KF120" s="29"/>
      <c r="KG120" s="29"/>
      <c r="KH120" s="29"/>
      <c r="KI120" s="29"/>
      <c r="KJ120" s="29"/>
      <c r="KK120" s="29"/>
      <c r="KL120" s="29"/>
      <c r="KM120" s="29"/>
      <c r="KN120" s="29"/>
      <c r="KO120" s="29"/>
    </row>
    <row r="121" spans="1:301" ht="10" customHeight="1">
      <c r="A121" s="40"/>
      <c r="B121" s="29"/>
      <c r="C121" s="29"/>
      <c r="D121" s="29"/>
      <c r="E121" s="29"/>
      <c r="F121" s="29"/>
      <c r="G121" s="29"/>
      <c r="H121" s="29"/>
      <c r="I121" s="30"/>
      <c r="J121" s="29"/>
      <c r="K121" s="30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29"/>
      <c r="IH121" s="29"/>
      <c r="II121" s="29"/>
      <c r="IJ121" s="29"/>
      <c r="IK121" s="29"/>
      <c r="IL121" s="29"/>
      <c r="IM121" s="29"/>
      <c r="IN121" s="29"/>
      <c r="IO121" s="29"/>
      <c r="IP121" s="29"/>
      <c r="IQ121" s="29"/>
      <c r="IR121" s="29"/>
      <c r="IS121" s="29"/>
      <c r="IT121" s="29"/>
      <c r="IU121" s="29"/>
      <c r="IV121" s="29"/>
      <c r="IW121" s="29"/>
      <c r="IX121" s="29"/>
      <c r="IY121" s="29"/>
      <c r="IZ121" s="29"/>
      <c r="JA121" s="29"/>
      <c r="JB121" s="29"/>
      <c r="JC121" s="29"/>
      <c r="JD121" s="29"/>
      <c r="JE121" s="29"/>
      <c r="JF121" s="29"/>
      <c r="JG121" s="29"/>
      <c r="JH121" s="29"/>
      <c r="JI121" s="29"/>
      <c r="JJ121" s="29"/>
      <c r="JK121" s="29"/>
      <c r="JL121" s="29"/>
      <c r="JM121" s="29"/>
      <c r="JN121" s="29"/>
      <c r="JO121" s="29"/>
      <c r="JP121" s="29"/>
      <c r="JQ121" s="29"/>
      <c r="JR121" s="29"/>
      <c r="JS121" s="29"/>
      <c r="JT121" s="29"/>
      <c r="JU121" s="29"/>
      <c r="JV121" s="29"/>
      <c r="JW121" s="29"/>
      <c r="JX121" s="29"/>
      <c r="JY121" s="29"/>
      <c r="JZ121" s="29"/>
      <c r="KA121" s="29"/>
      <c r="KB121" s="29"/>
      <c r="KC121" s="29"/>
      <c r="KD121" s="29"/>
      <c r="KE121" s="29"/>
      <c r="KF121" s="29"/>
      <c r="KG121" s="29"/>
      <c r="KH121" s="29"/>
      <c r="KI121" s="29"/>
      <c r="KJ121" s="29"/>
      <c r="KK121" s="29"/>
      <c r="KL121" s="29"/>
      <c r="KM121" s="29"/>
      <c r="KN121" s="29"/>
      <c r="KO121" s="29"/>
    </row>
    <row r="122" spans="1:301" ht="10" customHeight="1">
      <c r="A122" s="40"/>
      <c r="B122" s="29"/>
      <c r="C122" s="29"/>
      <c r="D122" s="29"/>
      <c r="E122" s="29"/>
      <c r="F122" s="29"/>
      <c r="G122" s="29"/>
      <c r="H122" s="29"/>
      <c r="I122" s="30"/>
      <c r="J122" s="29"/>
      <c r="K122" s="30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  <c r="IP122" s="29"/>
      <c r="IQ122" s="29"/>
      <c r="IR122" s="29"/>
      <c r="IS122" s="29"/>
      <c r="IT122" s="29"/>
      <c r="IU122" s="29"/>
      <c r="IV122" s="29"/>
      <c r="IW122" s="29"/>
      <c r="IX122" s="29"/>
      <c r="IY122" s="29"/>
      <c r="IZ122" s="29"/>
      <c r="JA122" s="29"/>
      <c r="JB122" s="29"/>
      <c r="JC122" s="29"/>
      <c r="JD122" s="29"/>
      <c r="JE122" s="29"/>
      <c r="JF122" s="29"/>
      <c r="JG122" s="29"/>
      <c r="JH122" s="29"/>
      <c r="JI122" s="29"/>
      <c r="JJ122" s="29"/>
      <c r="JK122" s="29"/>
      <c r="JL122" s="29"/>
      <c r="JM122" s="29"/>
      <c r="JN122" s="29"/>
      <c r="JO122" s="29"/>
      <c r="JP122" s="29"/>
      <c r="JQ122" s="29"/>
      <c r="JR122" s="29"/>
      <c r="JS122" s="29"/>
      <c r="JT122" s="29"/>
      <c r="JU122" s="29"/>
      <c r="JV122" s="29"/>
      <c r="JW122" s="29"/>
      <c r="JX122" s="29"/>
      <c r="JY122" s="29"/>
      <c r="JZ122" s="29"/>
      <c r="KA122" s="29"/>
      <c r="KB122" s="29"/>
      <c r="KC122" s="29"/>
      <c r="KD122" s="29"/>
      <c r="KE122" s="29"/>
      <c r="KF122" s="29"/>
      <c r="KG122" s="29"/>
      <c r="KH122" s="29"/>
      <c r="KI122" s="29"/>
      <c r="KJ122" s="29"/>
      <c r="KK122" s="29"/>
      <c r="KL122" s="29"/>
      <c r="KM122" s="29"/>
      <c r="KN122" s="29"/>
      <c r="KO122" s="29"/>
    </row>
    <row r="123" spans="1:301" ht="10" customHeight="1">
      <c r="A123" s="40"/>
      <c r="B123" s="29"/>
      <c r="C123" s="29"/>
      <c r="D123" s="29"/>
      <c r="E123" s="29"/>
      <c r="F123" s="29"/>
      <c r="G123" s="29"/>
      <c r="H123" s="29"/>
      <c r="I123" s="30"/>
      <c r="J123" s="29"/>
      <c r="K123" s="30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  <c r="IE123" s="29"/>
      <c r="IF123" s="29"/>
      <c r="IG123" s="29"/>
      <c r="IH123" s="29"/>
      <c r="II123" s="29"/>
      <c r="IJ123" s="29"/>
      <c r="IK123" s="29"/>
      <c r="IL123" s="29"/>
      <c r="IM123" s="29"/>
      <c r="IN123" s="29"/>
      <c r="IO123" s="29"/>
      <c r="IP123" s="29"/>
      <c r="IQ123" s="29"/>
      <c r="IR123" s="29"/>
      <c r="IS123" s="29"/>
      <c r="IT123" s="29"/>
      <c r="IU123" s="29"/>
      <c r="IV123" s="29"/>
      <c r="IW123" s="29"/>
      <c r="IX123" s="29"/>
      <c r="IY123" s="29"/>
      <c r="IZ123" s="29"/>
      <c r="JA123" s="29"/>
      <c r="JB123" s="29"/>
      <c r="JC123" s="29"/>
      <c r="JD123" s="29"/>
      <c r="JE123" s="29"/>
      <c r="JF123" s="29"/>
      <c r="JG123" s="29"/>
      <c r="JH123" s="29"/>
      <c r="JI123" s="29"/>
      <c r="JJ123" s="29"/>
      <c r="JK123" s="29"/>
      <c r="JL123" s="29"/>
      <c r="JM123" s="29"/>
      <c r="JN123" s="29"/>
      <c r="JO123" s="29"/>
      <c r="JP123" s="29"/>
      <c r="JQ123" s="29"/>
      <c r="JR123" s="29"/>
      <c r="JS123" s="29"/>
      <c r="JT123" s="29"/>
      <c r="JU123" s="29"/>
      <c r="JV123" s="29"/>
      <c r="JW123" s="29"/>
      <c r="JX123" s="29"/>
      <c r="JY123" s="29"/>
      <c r="JZ123" s="29"/>
      <c r="KA123" s="29"/>
      <c r="KB123" s="29"/>
      <c r="KC123" s="29"/>
      <c r="KD123" s="29"/>
      <c r="KE123" s="29"/>
      <c r="KF123" s="29"/>
      <c r="KG123" s="29"/>
      <c r="KH123" s="29"/>
      <c r="KI123" s="29"/>
      <c r="KJ123" s="29"/>
      <c r="KK123" s="29"/>
      <c r="KL123" s="29"/>
      <c r="KM123" s="29"/>
      <c r="KN123" s="29"/>
      <c r="KO123" s="29"/>
    </row>
    <row r="124" spans="1:301" ht="10" customHeight="1">
      <c r="A124" s="40"/>
      <c r="B124" s="29"/>
      <c r="C124" s="29"/>
      <c r="D124" s="29"/>
      <c r="E124" s="29"/>
      <c r="F124" s="29"/>
      <c r="G124" s="29"/>
      <c r="H124" s="29"/>
      <c r="I124" s="30"/>
      <c r="J124" s="29"/>
      <c r="K124" s="30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  <c r="IE124" s="29"/>
      <c r="IF124" s="29"/>
      <c r="IG124" s="29"/>
      <c r="IH124" s="29"/>
      <c r="II124" s="29"/>
      <c r="IJ124" s="29"/>
      <c r="IK124" s="29"/>
      <c r="IL124" s="29"/>
      <c r="IM124" s="29"/>
      <c r="IN124" s="29"/>
      <c r="IO124" s="29"/>
      <c r="IP124" s="29"/>
      <c r="IQ124" s="29"/>
      <c r="IR124" s="29"/>
      <c r="IS124" s="29"/>
      <c r="IT124" s="29"/>
      <c r="IU124" s="29"/>
      <c r="IV124" s="29"/>
      <c r="IW124" s="29"/>
      <c r="IX124" s="29"/>
      <c r="IY124" s="29"/>
      <c r="IZ124" s="29"/>
      <c r="JA124" s="29"/>
      <c r="JB124" s="29"/>
      <c r="JC124" s="29"/>
      <c r="JD124" s="29"/>
      <c r="JE124" s="29"/>
      <c r="JF124" s="29"/>
      <c r="JG124" s="29"/>
      <c r="JH124" s="29"/>
      <c r="JI124" s="29"/>
      <c r="JJ124" s="29"/>
      <c r="JK124" s="29"/>
      <c r="JL124" s="29"/>
      <c r="JM124" s="29"/>
      <c r="JN124" s="29"/>
      <c r="JO124" s="29"/>
      <c r="JP124" s="29"/>
      <c r="JQ124" s="29"/>
      <c r="JR124" s="29"/>
      <c r="JS124" s="29"/>
      <c r="JT124" s="29"/>
      <c r="JU124" s="29"/>
      <c r="JV124" s="29"/>
      <c r="JW124" s="29"/>
      <c r="JX124" s="29"/>
      <c r="JY124" s="29"/>
      <c r="JZ124" s="29"/>
      <c r="KA124" s="29"/>
      <c r="KB124" s="29"/>
      <c r="KC124" s="29"/>
      <c r="KD124" s="29"/>
      <c r="KE124" s="29"/>
      <c r="KF124" s="29"/>
      <c r="KG124" s="29"/>
      <c r="KH124" s="29"/>
      <c r="KI124" s="29"/>
      <c r="KJ124" s="29"/>
      <c r="KK124" s="29"/>
      <c r="KL124" s="29"/>
      <c r="KM124" s="29"/>
      <c r="KN124" s="29"/>
      <c r="KO124" s="29"/>
    </row>
    <row r="125" spans="1:301" ht="10" customHeight="1">
      <c r="A125" s="40"/>
      <c r="B125" s="29"/>
      <c r="C125" s="29"/>
      <c r="D125" s="29"/>
      <c r="E125" s="29"/>
      <c r="F125" s="29"/>
      <c r="G125" s="29"/>
      <c r="H125" s="29"/>
      <c r="I125" s="30"/>
      <c r="J125" s="29"/>
      <c r="K125" s="30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29"/>
      <c r="IH125" s="29"/>
      <c r="II125" s="29"/>
      <c r="IJ125" s="29"/>
      <c r="IK125" s="29"/>
      <c r="IL125" s="29"/>
      <c r="IM125" s="29"/>
      <c r="IN125" s="29"/>
      <c r="IO125" s="29"/>
      <c r="IP125" s="29"/>
      <c r="IQ125" s="29"/>
      <c r="IR125" s="29"/>
      <c r="IS125" s="29"/>
      <c r="IT125" s="29"/>
      <c r="IU125" s="29"/>
      <c r="IV125" s="29"/>
      <c r="IW125" s="29"/>
      <c r="IX125" s="29"/>
      <c r="IY125" s="29"/>
      <c r="IZ125" s="29"/>
      <c r="JA125" s="29"/>
      <c r="JB125" s="29"/>
      <c r="JC125" s="29"/>
      <c r="JD125" s="29"/>
      <c r="JE125" s="29"/>
      <c r="JF125" s="29"/>
      <c r="JG125" s="29"/>
      <c r="JH125" s="29"/>
      <c r="JI125" s="29"/>
      <c r="JJ125" s="29"/>
      <c r="JK125" s="29"/>
      <c r="JL125" s="29"/>
      <c r="JM125" s="29"/>
      <c r="JN125" s="29"/>
      <c r="JO125" s="29"/>
      <c r="JP125" s="29"/>
      <c r="JQ125" s="29"/>
      <c r="JR125" s="29"/>
      <c r="JS125" s="29"/>
      <c r="JT125" s="29"/>
      <c r="JU125" s="29"/>
      <c r="JV125" s="29"/>
      <c r="JW125" s="29"/>
      <c r="JX125" s="29"/>
      <c r="JY125" s="29"/>
      <c r="JZ125" s="29"/>
      <c r="KA125" s="29"/>
      <c r="KB125" s="29"/>
      <c r="KC125" s="29"/>
      <c r="KD125" s="29"/>
      <c r="KE125" s="29"/>
      <c r="KF125" s="29"/>
      <c r="KG125" s="29"/>
      <c r="KH125" s="29"/>
      <c r="KI125" s="29"/>
      <c r="KJ125" s="29"/>
      <c r="KK125" s="29"/>
      <c r="KL125" s="29"/>
      <c r="KM125" s="29"/>
      <c r="KN125" s="29"/>
      <c r="KO125" s="29"/>
    </row>
    <row r="126" spans="1:301" ht="10" customHeight="1">
      <c r="A126" s="40"/>
      <c r="B126" s="29"/>
      <c r="C126" s="29"/>
      <c r="D126" s="29"/>
      <c r="E126" s="29"/>
      <c r="F126" s="29"/>
      <c r="G126" s="29"/>
      <c r="H126" s="29"/>
      <c r="I126" s="30"/>
      <c r="J126" s="29"/>
      <c r="K126" s="30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  <c r="IE126" s="29"/>
      <c r="IF126" s="29"/>
      <c r="IG126" s="29"/>
      <c r="IH126" s="29"/>
      <c r="II126" s="29"/>
      <c r="IJ126" s="29"/>
      <c r="IK126" s="29"/>
      <c r="IL126" s="29"/>
      <c r="IM126" s="29"/>
      <c r="IN126" s="29"/>
      <c r="IO126" s="29"/>
      <c r="IP126" s="29"/>
      <c r="IQ126" s="29"/>
      <c r="IR126" s="29"/>
      <c r="IS126" s="29"/>
      <c r="IT126" s="29"/>
      <c r="IU126" s="29"/>
      <c r="IV126" s="29"/>
      <c r="IW126" s="29"/>
      <c r="IX126" s="29"/>
      <c r="IY126" s="29"/>
      <c r="IZ126" s="29"/>
      <c r="JA126" s="29"/>
      <c r="JB126" s="29"/>
      <c r="JC126" s="29"/>
      <c r="JD126" s="29"/>
      <c r="JE126" s="29"/>
      <c r="JF126" s="29"/>
      <c r="JG126" s="29"/>
      <c r="JH126" s="29"/>
      <c r="JI126" s="29"/>
      <c r="JJ126" s="29"/>
      <c r="JK126" s="29"/>
      <c r="JL126" s="29"/>
      <c r="JM126" s="29"/>
      <c r="JN126" s="29"/>
      <c r="JO126" s="29"/>
      <c r="JP126" s="29"/>
      <c r="JQ126" s="29"/>
      <c r="JR126" s="29"/>
      <c r="JS126" s="29"/>
      <c r="JT126" s="29"/>
      <c r="JU126" s="29"/>
      <c r="JV126" s="29"/>
      <c r="JW126" s="29"/>
      <c r="JX126" s="29"/>
      <c r="JY126" s="29"/>
      <c r="JZ126" s="29"/>
      <c r="KA126" s="29"/>
      <c r="KB126" s="29"/>
      <c r="KC126" s="29"/>
      <c r="KD126" s="29"/>
      <c r="KE126" s="29"/>
      <c r="KF126" s="29"/>
      <c r="KG126" s="29"/>
      <c r="KH126" s="29"/>
      <c r="KI126" s="29"/>
      <c r="KJ126" s="29"/>
      <c r="KK126" s="29"/>
      <c r="KL126" s="29"/>
      <c r="KM126" s="29"/>
      <c r="KN126" s="29"/>
      <c r="KO126" s="29"/>
    </row>
    <row r="128" spans="1:301" ht="10" customHeight="1">
      <c r="A128" s="40"/>
      <c r="B128" s="42"/>
      <c r="C128" s="42"/>
      <c r="D128" s="42"/>
      <c r="E128" s="42"/>
      <c r="F128" s="42"/>
      <c r="G128" s="42"/>
      <c r="H128" s="42"/>
      <c r="I128" s="40"/>
      <c r="J128" s="42"/>
      <c r="K128" s="40"/>
      <c r="L128" s="42"/>
      <c r="M128" s="40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2"/>
      <c r="FS128" s="42"/>
      <c r="FT128" s="42"/>
      <c r="FU128" s="42"/>
      <c r="FV128" s="42"/>
      <c r="FW128" s="42"/>
      <c r="FX128" s="42"/>
      <c r="FY128" s="42"/>
      <c r="FZ128" s="42"/>
      <c r="GA128" s="42"/>
      <c r="GB128" s="42"/>
      <c r="GC128" s="42"/>
      <c r="GD128" s="42"/>
      <c r="GE128" s="42"/>
      <c r="GF128" s="42"/>
      <c r="GG128" s="42"/>
      <c r="GH128" s="42"/>
      <c r="GI128" s="42"/>
      <c r="GJ128" s="42"/>
      <c r="GK128" s="42"/>
      <c r="GL128" s="42"/>
      <c r="GM128" s="42"/>
      <c r="GN128" s="42"/>
      <c r="GO128" s="42"/>
      <c r="GP128" s="42"/>
      <c r="GQ128" s="42"/>
      <c r="GR128" s="42"/>
      <c r="GS128" s="42"/>
      <c r="GT128" s="42"/>
      <c r="GU128" s="42"/>
      <c r="GV128" s="42"/>
      <c r="GW128" s="42"/>
      <c r="GX128" s="42"/>
      <c r="GY128" s="42"/>
      <c r="GZ128" s="42"/>
      <c r="HA128" s="42"/>
      <c r="HB128" s="42"/>
      <c r="HC128" s="42"/>
      <c r="HD128" s="42"/>
      <c r="HE128" s="42"/>
      <c r="HF128" s="42"/>
      <c r="HG128" s="42"/>
      <c r="HH128" s="42"/>
      <c r="HI128" s="42"/>
      <c r="HJ128" s="42"/>
      <c r="HK128" s="42"/>
      <c r="HL128" s="42"/>
      <c r="HM128" s="42"/>
      <c r="HN128" s="42"/>
      <c r="HO128" s="42"/>
      <c r="HP128" s="42"/>
      <c r="HQ128" s="42"/>
      <c r="HR128" s="42"/>
      <c r="HS128" s="42"/>
      <c r="HT128" s="42"/>
      <c r="HU128" s="42"/>
      <c r="HV128" s="42"/>
      <c r="HW128" s="42"/>
      <c r="HX128" s="42"/>
      <c r="HY128" s="42"/>
      <c r="HZ128" s="42"/>
      <c r="IA128" s="42"/>
      <c r="IB128" s="42"/>
      <c r="IC128" s="42"/>
      <c r="ID128" s="42"/>
      <c r="IE128" s="42"/>
      <c r="IF128" s="42"/>
      <c r="IG128" s="42"/>
      <c r="IH128" s="42"/>
      <c r="II128" s="42"/>
      <c r="IJ128" s="42"/>
      <c r="IK128" s="42"/>
      <c r="IL128" s="42"/>
      <c r="IM128" s="42"/>
      <c r="IN128" s="42"/>
      <c r="IO128" s="42"/>
      <c r="IP128" s="42"/>
      <c r="IQ128" s="42"/>
      <c r="IR128" s="42"/>
      <c r="IS128" s="42"/>
      <c r="IT128" s="42"/>
      <c r="IU128" s="42"/>
      <c r="IV128" s="42"/>
      <c r="IW128" s="42"/>
      <c r="IX128" s="42"/>
      <c r="IY128" s="42"/>
      <c r="IZ128" s="42"/>
      <c r="JA128" s="42"/>
      <c r="JB128" s="42"/>
      <c r="JC128" s="42"/>
      <c r="JD128" s="42"/>
      <c r="JE128" s="42"/>
      <c r="JF128" s="42"/>
      <c r="JG128" s="42"/>
      <c r="JH128" s="42"/>
      <c r="JI128" s="42"/>
      <c r="JJ128" s="42"/>
      <c r="JK128" s="42"/>
      <c r="JL128" s="42"/>
      <c r="JM128" s="42"/>
      <c r="JN128" s="42"/>
      <c r="JO128" s="42"/>
      <c r="JP128" s="42"/>
      <c r="JQ128" s="42"/>
      <c r="JR128" s="42"/>
      <c r="JS128" s="42"/>
      <c r="JT128" s="42"/>
      <c r="JU128" s="42"/>
      <c r="JV128" s="42"/>
      <c r="JW128" s="42"/>
      <c r="JX128" s="42"/>
      <c r="JY128" s="42"/>
      <c r="JZ128" s="42"/>
      <c r="KA128" s="42"/>
      <c r="KB128" s="42"/>
      <c r="KC128" s="42"/>
      <c r="KD128" s="42"/>
      <c r="KE128" s="42"/>
      <c r="KF128" s="42"/>
      <c r="KG128" s="42"/>
      <c r="KH128" s="42"/>
      <c r="KI128" s="42"/>
      <c r="KJ128" s="42"/>
      <c r="KK128" s="42"/>
      <c r="KL128" s="42"/>
      <c r="KM128" s="42"/>
      <c r="KN128" s="42"/>
      <c r="KO128" s="42"/>
    </row>
    <row r="129" spans="1:301" ht="10" customHeight="1">
      <c r="A129" s="40"/>
      <c r="B129" s="42"/>
      <c r="C129" s="42"/>
      <c r="D129" s="42"/>
      <c r="E129" s="42"/>
      <c r="F129" s="42"/>
      <c r="G129" s="42"/>
      <c r="H129" s="42"/>
      <c r="I129" s="40"/>
      <c r="J129" s="42"/>
      <c r="K129" s="40"/>
      <c r="L129" s="42"/>
      <c r="M129" s="40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2"/>
      <c r="ET129" s="42"/>
      <c r="EU129" s="42"/>
      <c r="EV129" s="42"/>
      <c r="EW129" s="42"/>
      <c r="EX129" s="42"/>
      <c r="EY129" s="42"/>
      <c r="EZ129" s="42"/>
      <c r="FA129" s="42"/>
      <c r="FB129" s="42"/>
      <c r="FC129" s="42"/>
      <c r="FD129" s="42"/>
      <c r="FE129" s="42"/>
      <c r="FF129" s="42"/>
      <c r="FG129" s="42"/>
      <c r="FH129" s="42"/>
      <c r="FI129" s="42"/>
      <c r="FJ129" s="42"/>
      <c r="FK129" s="42"/>
      <c r="FL129" s="42"/>
      <c r="FM129" s="42"/>
      <c r="FN129" s="42"/>
      <c r="FO129" s="42"/>
      <c r="FP129" s="42"/>
      <c r="FQ129" s="42"/>
      <c r="FR129" s="42"/>
      <c r="FS129" s="42"/>
      <c r="FT129" s="42"/>
      <c r="FU129" s="42"/>
      <c r="FV129" s="42"/>
      <c r="FW129" s="42"/>
      <c r="FX129" s="42"/>
      <c r="FY129" s="42"/>
      <c r="FZ129" s="42"/>
      <c r="GA129" s="42"/>
      <c r="GB129" s="42"/>
      <c r="GC129" s="42"/>
      <c r="GD129" s="42"/>
      <c r="GE129" s="42"/>
      <c r="GF129" s="42"/>
      <c r="GG129" s="42"/>
      <c r="GH129" s="42"/>
      <c r="GI129" s="42"/>
      <c r="GJ129" s="42"/>
      <c r="GK129" s="42"/>
      <c r="GL129" s="42"/>
      <c r="GM129" s="42"/>
      <c r="GN129" s="42"/>
      <c r="GO129" s="42"/>
      <c r="GP129" s="42"/>
      <c r="GQ129" s="42"/>
      <c r="GR129" s="42"/>
      <c r="GS129" s="42"/>
      <c r="GT129" s="42"/>
      <c r="GU129" s="42"/>
      <c r="GV129" s="42"/>
      <c r="GW129" s="42"/>
      <c r="GX129" s="42"/>
      <c r="GY129" s="42"/>
      <c r="GZ129" s="42"/>
      <c r="HA129" s="42"/>
      <c r="HB129" s="42"/>
      <c r="HC129" s="42"/>
      <c r="HD129" s="42"/>
      <c r="HE129" s="42"/>
      <c r="HF129" s="42"/>
      <c r="HG129" s="42"/>
      <c r="HH129" s="42"/>
      <c r="HI129" s="42"/>
      <c r="HJ129" s="42"/>
      <c r="HK129" s="42"/>
      <c r="HL129" s="42"/>
      <c r="HM129" s="42"/>
      <c r="HN129" s="42"/>
      <c r="HO129" s="42"/>
      <c r="HP129" s="42"/>
      <c r="HQ129" s="42"/>
      <c r="HR129" s="42"/>
      <c r="HS129" s="42"/>
      <c r="HT129" s="42"/>
      <c r="HU129" s="42"/>
      <c r="HV129" s="42"/>
      <c r="HW129" s="42"/>
      <c r="HX129" s="42"/>
      <c r="HY129" s="42"/>
      <c r="HZ129" s="42"/>
      <c r="IA129" s="42"/>
      <c r="IB129" s="42"/>
      <c r="IC129" s="42"/>
      <c r="ID129" s="42"/>
      <c r="IE129" s="42"/>
      <c r="IF129" s="42"/>
      <c r="IG129" s="42"/>
      <c r="IH129" s="42"/>
      <c r="II129" s="42"/>
      <c r="IJ129" s="42"/>
      <c r="IK129" s="42"/>
      <c r="IL129" s="42"/>
      <c r="IM129" s="42"/>
      <c r="IN129" s="42"/>
      <c r="IO129" s="42"/>
      <c r="IP129" s="42"/>
      <c r="IQ129" s="42"/>
      <c r="IR129" s="42"/>
      <c r="IS129" s="42"/>
      <c r="IT129" s="42"/>
      <c r="IU129" s="42"/>
      <c r="IV129" s="42"/>
      <c r="IW129" s="42"/>
      <c r="IX129" s="42"/>
      <c r="IY129" s="42"/>
      <c r="IZ129" s="42"/>
      <c r="JA129" s="42"/>
      <c r="JB129" s="42"/>
      <c r="JC129" s="42"/>
      <c r="JD129" s="42"/>
      <c r="JE129" s="42"/>
      <c r="JF129" s="42"/>
      <c r="JG129" s="42"/>
      <c r="JH129" s="42"/>
      <c r="JI129" s="42"/>
      <c r="JJ129" s="42"/>
      <c r="JK129" s="42"/>
      <c r="JL129" s="42"/>
      <c r="JM129" s="42"/>
      <c r="JN129" s="42"/>
      <c r="JO129" s="42"/>
      <c r="JP129" s="42"/>
      <c r="JQ129" s="42"/>
      <c r="JR129" s="42"/>
      <c r="JS129" s="42"/>
      <c r="JT129" s="42"/>
      <c r="JU129" s="42"/>
      <c r="JV129" s="42"/>
      <c r="JW129" s="42"/>
      <c r="JX129" s="42"/>
      <c r="JY129" s="42"/>
      <c r="JZ129" s="42"/>
      <c r="KA129" s="42"/>
      <c r="KB129" s="42"/>
      <c r="KC129" s="42"/>
      <c r="KD129" s="42"/>
      <c r="KE129" s="42"/>
      <c r="KF129" s="42"/>
      <c r="KG129" s="42"/>
      <c r="KH129" s="42"/>
      <c r="KI129" s="42"/>
      <c r="KJ129" s="42"/>
      <c r="KK129" s="42"/>
      <c r="KL129" s="42"/>
      <c r="KM129" s="42"/>
      <c r="KN129" s="42"/>
      <c r="KO129" s="42"/>
    </row>
    <row r="130" spans="1:301" ht="10" customHeight="1">
      <c r="A130" s="40"/>
      <c r="B130" s="42"/>
      <c r="C130" s="42"/>
      <c r="D130" s="42"/>
      <c r="E130" s="42"/>
      <c r="F130" s="42"/>
      <c r="G130" s="42"/>
      <c r="H130" s="42"/>
      <c r="I130" s="40"/>
      <c r="J130" s="42"/>
      <c r="K130" s="40"/>
      <c r="L130" s="42"/>
      <c r="M130" s="40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2"/>
      <c r="GM130" s="42"/>
      <c r="GN130" s="42"/>
      <c r="GO130" s="42"/>
      <c r="GP130" s="42"/>
      <c r="GQ130" s="42"/>
      <c r="GR130" s="42"/>
      <c r="GS130" s="42"/>
      <c r="GT130" s="42"/>
      <c r="GU130" s="42"/>
      <c r="GV130" s="42"/>
      <c r="GW130" s="42"/>
      <c r="GX130" s="42"/>
      <c r="GY130" s="42"/>
      <c r="GZ130" s="42"/>
      <c r="HA130" s="42"/>
      <c r="HB130" s="42"/>
      <c r="HC130" s="42"/>
      <c r="HD130" s="42"/>
      <c r="HE130" s="42"/>
      <c r="HF130" s="42"/>
      <c r="HG130" s="42"/>
      <c r="HH130" s="42"/>
      <c r="HI130" s="42"/>
      <c r="HJ130" s="42"/>
      <c r="HK130" s="42"/>
      <c r="HL130" s="42"/>
      <c r="HM130" s="42"/>
      <c r="HN130" s="42"/>
      <c r="HO130" s="42"/>
      <c r="HP130" s="42"/>
      <c r="HQ130" s="42"/>
      <c r="HR130" s="42"/>
      <c r="HS130" s="42"/>
      <c r="HT130" s="42"/>
      <c r="HU130" s="42"/>
      <c r="HV130" s="42"/>
      <c r="HW130" s="42"/>
      <c r="HX130" s="42"/>
      <c r="HY130" s="42"/>
      <c r="HZ130" s="42"/>
      <c r="IA130" s="42"/>
      <c r="IB130" s="42"/>
      <c r="IC130" s="42"/>
      <c r="ID130" s="42"/>
      <c r="IE130" s="42"/>
      <c r="IF130" s="42"/>
      <c r="IG130" s="42"/>
      <c r="IH130" s="42"/>
      <c r="II130" s="42"/>
      <c r="IJ130" s="42"/>
      <c r="IK130" s="42"/>
      <c r="IL130" s="42"/>
      <c r="IM130" s="42"/>
      <c r="IN130" s="42"/>
      <c r="IO130" s="42"/>
      <c r="IP130" s="42"/>
      <c r="IQ130" s="42"/>
      <c r="IR130" s="42"/>
      <c r="IS130" s="42"/>
      <c r="IT130" s="42"/>
      <c r="IU130" s="42"/>
      <c r="IV130" s="42"/>
      <c r="IW130" s="42"/>
      <c r="IX130" s="42"/>
      <c r="IY130" s="42"/>
      <c r="IZ130" s="42"/>
      <c r="JA130" s="42"/>
      <c r="JB130" s="42"/>
      <c r="JC130" s="42"/>
      <c r="JD130" s="42"/>
      <c r="JE130" s="42"/>
      <c r="JF130" s="42"/>
      <c r="JG130" s="42"/>
      <c r="JH130" s="42"/>
      <c r="JI130" s="42"/>
      <c r="JJ130" s="42"/>
      <c r="JK130" s="42"/>
      <c r="JL130" s="42"/>
      <c r="JM130" s="42"/>
      <c r="JN130" s="42"/>
      <c r="JO130" s="42"/>
      <c r="JP130" s="42"/>
      <c r="JQ130" s="42"/>
      <c r="JR130" s="42"/>
      <c r="JS130" s="42"/>
      <c r="JT130" s="42"/>
      <c r="JU130" s="42"/>
      <c r="JV130" s="42"/>
      <c r="JW130" s="42"/>
      <c r="JX130" s="42"/>
      <c r="JY130" s="42"/>
      <c r="JZ130" s="42"/>
      <c r="KA130" s="42"/>
      <c r="KB130" s="42"/>
      <c r="KC130" s="42"/>
      <c r="KD130" s="42"/>
      <c r="KE130" s="42"/>
      <c r="KF130" s="42"/>
      <c r="KG130" s="42"/>
      <c r="KH130" s="42"/>
      <c r="KI130" s="42"/>
      <c r="KJ130" s="42"/>
      <c r="KK130" s="42"/>
      <c r="KL130" s="42"/>
      <c r="KM130" s="42"/>
      <c r="KN130" s="42"/>
      <c r="KO130" s="42"/>
    </row>
    <row r="131" spans="1:301" ht="10" customHeight="1">
      <c r="A131" s="40"/>
      <c r="B131" s="42"/>
      <c r="C131" s="42"/>
      <c r="D131" s="42"/>
      <c r="E131" s="42"/>
      <c r="F131" s="42"/>
      <c r="G131" s="42"/>
      <c r="H131" s="42"/>
      <c r="I131" s="40"/>
      <c r="J131" s="42"/>
      <c r="K131" s="40"/>
      <c r="L131" s="42"/>
      <c r="M131" s="40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2"/>
      <c r="GM131" s="42"/>
      <c r="GN131" s="42"/>
      <c r="GO131" s="42"/>
      <c r="GP131" s="42"/>
      <c r="GQ131" s="42"/>
      <c r="GR131" s="42"/>
      <c r="GS131" s="42"/>
      <c r="GT131" s="42"/>
      <c r="GU131" s="42"/>
      <c r="GV131" s="42"/>
      <c r="GW131" s="42"/>
      <c r="GX131" s="42"/>
      <c r="GY131" s="42"/>
      <c r="GZ131" s="42"/>
      <c r="HA131" s="42"/>
      <c r="HB131" s="42"/>
      <c r="HC131" s="42"/>
      <c r="HD131" s="42"/>
      <c r="HE131" s="42"/>
      <c r="HF131" s="42"/>
      <c r="HG131" s="42"/>
      <c r="HH131" s="42"/>
      <c r="HI131" s="42"/>
      <c r="HJ131" s="42"/>
      <c r="HK131" s="42"/>
      <c r="HL131" s="42"/>
      <c r="HM131" s="42"/>
      <c r="HN131" s="42"/>
      <c r="HO131" s="42"/>
      <c r="HP131" s="42"/>
      <c r="HQ131" s="42"/>
      <c r="HR131" s="42"/>
      <c r="HS131" s="42"/>
      <c r="HT131" s="42"/>
      <c r="HU131" s="42"/>
      <c r="HV131" s="42"/>
      <c r="HW131" s="42"/>
      <c r="HX131" s="42"/>
      <c r="HY131" s="42"/>
      <c r="HZ131" s="42"/>
      <c r="IA131" s="42"/>
      <c r="IB131" s="42"/>
      <c r="IC131" s="42"/>
      <c r="ID131" s="42"/>
      <c r="IE131" s="42"/>
      <c r="IF131" s="42"/>
      <c r="IG131" s="42"/>
      <c r="IH131" s="42"/>
      <c r="II131" s="42"/>
      <c r="IJ131" s="42"/>
      <c r="IK131" s="42"/>
      <c r="IL131" s="42"/>
      <c r="IM131" s="42"/>
      <c r="IN131" s="42"/>
      <c r="IO131" s="42"/>
      <c r="IP131" s="42"/>
      <c r="IQ131" s="42"/>
      <c r="IR131" s="42"/>
      <c r="IS131" s="42"/>
      <c r="IT131" s="42"/>
      <c r="IU131" s="42"/>
      <c r="IV131" s="42"/>
      <c r="IW131" s="42"/>
      <c r="IX131" s="42"/>
      <c r="IY131" s="42"/>
      <c r="IZ131" s="42"/>
      <c r="JA131" s="42"/>
      <c r="JB131" s="42"/>
      <c r="JC131" s="42"/>
      <c r="JD131" s="42"/>
      <c r="JE131" s="42"/>
      <c r="JF131" s="42"/>
      <c r="JG131" s="42"/>
      <c r="JH131" s="42"/>
      <c r="JI131" s="42"/>
      <c r="JJ131" s="42"/>
      <c r="JK131" s="42"/>
      <c r="JL131" s="42"/>
      <c r="JM131" s="42"/>
      <c r="JN131" s="42"/>
      <c r="JO131" s="42"/>
      <c r="JP131" s="42"/>
      <c r="JQ131" s="42"/>
      <c r="JR131" s="42"/>
      <c r="JS131" s="42"/>
      <c r="JT131" s="42"/>
      <c r="JU131" s="42"/>
      <c r="JV131" s="42"/>
      <c r="JW131" s="42"/>
      <c r="JX131" s="42"/>
      <c r="JY131" s="42"/>
      <c r="JZ131" s="42"/>
      <c r="KA131" s="42"/>
      <c r="KB131" s="42"/>
      <c r="KC131" s="42"/>
      <c r="KD131" s="42"/>
      <c r="KE131" s="42"/>
      <c r="KF131" s="42"/>
      <c r="KG131" s="42"/>
      <c r="KH131" s="42"/>
      <c r="KI131" s="42"/>
      <c r="KJ131" s="42"/>
      <c r="KK131" s="42"/>
      <c r="KL131" s="42"/>
      <c r="KM131" s="42"/>
      <c r="KN131" s="42"/>
      <c r="KO131" s="42"/>
    </row>
    <row r="132" spans="1:301" ht="10" customHeight="1">
      <c r="A132" s="40"/>
      <c r="B132" s="42"/>
      <c r="C132" s="42"/>
      <c r="D132" s="42"/>
      <c r="E132" s="42"/>
      <c r="F132" s="42"/>
      <c r="G132" s="42"/>
      <c r="H132" s="42"/>
      <c r="I132" s="40"/>
      <c r="J132" s="42"/>
      <c r="K132" s="40"/>
      <c r="L132" s="42"/>
      <c r="M132" s="40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  <c r="HK132" s="42"/>
      <c r="HL132" s="42"/>
      <c r="HM132" s="42"/>
      <c r="HN132" s="42"/>
      <c r="HO132" s="42"/>
      <c r="HP132" s="42"/>
      <c r="HQ132" s="42"/>
      <c r="HR132" s="42"/>
      <c r="HS132" s="42"/>
      <c r="HT132" s="42"/>
      <c r="HU132" s="42"/>
      <c r="HV132" s="42"/>
      <c r="HW132" s="42"/>
      <c r="HX132" s="42"/>
      <c r="HY132" s="42"/>
      <c r="HZ132" s="42"/>
      <c r="IA132" s="42"/>
      <c r="IB132" s="42"/>
      <c r="IC132" s="42"/>
      <c r="ID132" s="42"/>
      <c r="IE132" s="42"/>
      <c r="IF132" s="42"/>
      <c r="IG132" s="42"/>
      <c r="IH132" s="42"/>
      <c r="II132" s="42"/>
      <c r="IJ132" s="42"/>
      <c r="IK132" s="42"/>
      <c r="IL132" s="42"/>
      <c r="IM132" s="42"/>
      <c r="IN132" s="42"/>
      <c r="IO132" s="42"/>
      <c r="IP132" s="42"/>
      <c r="IQ132" s="42"/>
      <c r="IR132" s="42"/>
      <c r="IS132" s="42"/>
      <c r="IT132" s="42"/>
      <c r="IU132" s="42"/>
      <c r="IV132" s="42"/>
      <c r="IW132" s="42"/>
      <c r="IX132" s="42"/>
      <c r="IY132" s="42"/>
      <c r="IZ132" s="42"/>
      <c r="JA132" s="42"/>
      <c r="JB132" s="42"/>
      <c r="JC132" s="42"/>
      <c r="JD132" s="42"/>
      <c r="JE132" s="42"/>
      <c r="JF132" s="42"/>
      <c r="JG132" s="42"/>
      <c r="JH132" s="42"/>
      <c r="JI132" s="42"/>
      <c r="JJ132" s="42"/>
      <c r="JK132" s="42"/>
      <c r="JL132" s="42"/>
      <c r="JM132" s="42"/>
      <c r="JN132" s="42"/>
      <c r="JO132" s="42"/>
      <c r="JP132" s="42"/>
      <c r="JQ132" s="42"/>
      <c r="JR132" s="42"/>
      <c r="JS132" s="42"/>
      <c r="JT132" s="42"/>
      <c r="JU132" s="42"/>
      <c r="JV132" s="42"/>
      <c r="JW132" s="42"/>
      <c r="JX132" s="42"/>
      <c r="JY132" s="42"/>
      <c r="JZ132" s="42"/>
      <c r="KA132" s="42"/>
      <c r="KB132" s="42"/>
      <c r="KC132" s="42"/>
      <c r="KD132" s="42"/>
      <c r="KE132" s="42"/>
      <c r="KF132" s="42"/>
      <c r="KG132" s="42"/>
      <c r="KH132" s="42"/>
      <c r="KI132" s="42"/>
      <c r="KJ132" s="42"/>
      <c r="KK132" s="42"/>
      <c r="KL132" s="42"/>
      <c r="KM132" s="42"/>
      <c r="KN132" s="42"/>
      <c r="KO132" s="42"/>
    </row>
    <row r="133" spans="1:301" ht="10" customHeight="1">
      <c r="A133" s="40"/>
      <c r="B133" s="42"/>
      <c r="C133" s="42"/>
      <c r="D133" s="42"/>
      <c r="E133" s="42"/>
      <c r="F133" s="42"/>
      <c r="G133" s="42"/>
      <c r="H133" s="42"/>
      <c r="I133" s="40"/>
      <c r="J133" s="42"/>
      <c r="K133" s="40"/>
      <c r="L133" s="42"/>
      <c r="M133" s="40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  <c r="HQ133" s="42"/>
      <c r="HR133" s="42"/>
      <c r="HS133" s="42"/>
      <c r="HT133" s="42"/>
      <c r="HU133" s="42"/>
      <c r="HV133" s="42"/>
      <c r="HW133" s="42"/>
      <c r="HX133" s="42"/>
      <c r="HY133" s="42"/>
      <c r="HZ133" s="42"/>
      <c r="IA133" s="42"/>
      <c r="IB133" s="42"/>
      <c r="IC133" s="42"/>
      <c r="ID133" s="42"/>
      <c r="IE133" s="42"/>
      <c r="IF133" s="42"/>
      <c r="IG133" s="42"/>
      <c r="IH133" s="42"/>
      <c r="II133" s="42"/>
      <c r="IJ133" s="42"/>
      <c r="IK133" s="42"/>
      <c r="IL133" s="42"/>
      <c r="IM133" s="42"/>
      <c r="IN133" s="42"/>
      <c r="IO133" s="42"/>
      <c r="IP133" s="42"/>
      <c r="IQ133" s="42"/>
      <c r="IR133" s="42"/>
      <c r="IS133" s="42"/>
      <c r="IT133" s="42"/>
      <c r="IU133" s="42"/>
      <c r="IV133" s="42"/>
      <c r="IW133" s="42"/>
      <c r="IX133" s="42"/>
      <c r="IY133" s="42"/>
      <c r="IZ133" s="42"/>
      <c r="JA133" s="42"/>
      <c r="JB133" s="42"/>
      <c r="JC133" s="42"/>
      <c r="JD133" s="42"/>
      <c r="JE133" s="42"/>
      <c r="JF133" s="42"/>
      <c r="JG133" s="42"/>
      <c r="JH133" s="42"/>
      <c r="JI133" s="42"/>
      <c r="JJ133" s="42"/>
      <c r="JK133" s="42"/>
      <c r="JL133" s="42"/>
      <c r="JM133" s="42"/>
      <c r="JN133" s="42"/>
      <c r="JO133" s="42"/>
      <c r="JP133" s="42"/>
      <c r="JQ133" s="42"/>
      <c r="JR133" s="42"/>
      <c r="JS133" s="42"/>
      <c r="JT133" s="42"/>
      <c r="JU133" s="42"/>
      <c r="JV133" s="42"/>
      <c r="JW133" s="42"/>
      <c r="JX133" s="42"/>
      <c r="JY133" s="42"/>
      <c r="JZ133" s="42"/>
      <c r="KA133" s="42"/>
      <c r="KB133" s="42"/>
      <c r="KC133" s="42"/>
      <c r="KD133" s="42"/>
      <c r="KE133" s="42"/>
      <c r="KF133" s="42"/>
      <c r="KG133" s="42"/>
      <c r="KH133" s="42"/>
      <c r="KI133" s="42"/>
      <c r="KJ133" s="42"/>
      <c r="KK133" s="42"/>
      <c r="KL133" s="42"/>
      <c r="KM133" s="42"/>
      <c r="KN133" s="42"/>
      <c r="KO133" s="42"/>
    </row>
    <row r="134" spans="1:301" ht="10" customHeight="1">
      <c r="A134" s="40"/>
      <c r="B134" s="42"/>
      <c r="C134" s="42"/>
      <c r="D134" s="42"/>
      <c r="E134" s="42"/>
      <c r="F134" s="42"/>
      <c r="G134" s="42"/>
      <c r="H134" s="42"/>
      <c r="I134" s="40"/>
      <c r="J134" s="42"/>
      <c r="K134" s="40"/>
      <c r="L134" s="42"/>
      <c r="M134" s="40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  <c r="ID134" s="42"/>
      <c r="IE134" s="42"/>
      <c r="IF134" s="42"/>
      <c r="IG134" s="42"/>
      <c r="IH134" s="42"/>
      <c r="II134" s="42"/>
      <c r="IJ134" s="42"/>
      <c r="IK134" s="42"/>
      <c r="IL134" s="42"/>
      <c r="IM134" s="42"/>
      <c r="IN134" s="42"/>
      <c r="IO134" s="42"/>
      <c r="IP134" s="42"/>
      <c r="IQ134" s="42"/>
      <c r="IR134" s="42"/>
      <c r="IS134" s="42"/>
      <c r="IT134" s="42"/>
      <c r="IU134" s="42"/>
      <c r="IV134" s="42"/>
      <c r="IW134" s="42"/>
      <c r="IX134" s="42"/>
      <c r="IY134" s="42"/>
      <c r="IZ134" s="42"/>
      <c r="JA134" s="42"/>
      <c r="JB134" s="42"/>
      <c r="JC134" s="42"/>
      <c r="JD134" s="42"/>
      <c r="JE134" s="42"/>
      <c r="JF134" s="42"/>
      <c r="JG134" s="42"/>
      <c r="JH134" s="42"/>
      <c r="JI134" s="42"/>
      <c r="JJ134" s="42"/>
      <c r="JK134" s="42"/>
      <c r="JL134" s="42"/>
      <c r="JM134" s="42"/>
      <c r="JN134" s="42"/>
      <c r="JO134" s="42"/>
      <c r="JP134" s="42"/>
      <c r="JQ134" s="42"/>
      <c r="JR134" s="42"/>
      <c r="JS134" s="42"/>
      <c r="JT134" s="42"/>
      <c r="JU134" s="42"/>
      <c r="JV134" s="42"/>
      <c r="JW134" s="42"/>
      <c r="JX134" s="42"/>
      <c r="JY134" s="42"/>
      <c r="JZ134" s="42"/>
      <c r="KA134" s="42"/>
      <c r="KB134" s="42"/>
      <c r="KC134" s="42"/>
      <c r="KD134" s="42"/>
      <c r="KE134" s="42"/>
      <c r="KF134" s="42"/>
      <c r="KG134" s="42"/>
      <c r="KH134" s="42"/>
      <c r="KI134" s="42"/>
      <c r="KJ134" s="42"/>
      <c r="KK134" s="42"/>
      <c r="KL134" s="42"/>
      <c r="KM134" s="42"/>
      <c r="KN134" s="42"/>
      <c r="KO134" s="42"/>
    </row>
    <row r="135" spans="1:301" ht="10" customHeight="1">
      <c r="A135" s="40"/>
      <c r="B135" s="42"/>
      <c r="C135" s="42"/>
      <c r="D135" s="42"/>
      <c r="E135" s="42"/>
      <c r="F135" s="42"/>
      <c r="G135" s="42"/>
      <c r="H135" s="42"/>
      <c r="I135" s="40"/>
      <c r="J135" s="42"/>
      <c r="K135" s="40"/>
      <c r="L135" s="42"/>
      <c r="M135" s="40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  <c r="HQ135" s="42"/>
      <c r="HR135" s="42"/>
      <c r="HS135" s="42"/>
      <c r="HT135" s="42"/>
      <c r="HU135" s="42"/>
      <c r="HV135" s="42"/>
      <c r="HW135" s="42"/>
      <c r="HX135" s="42"/>
      <c r="HY135" s="42"/>
      <c r="HZ135" s="42"/>
      <c r="IA135" s="42"/>
      <c r="IB135" s="42"/>
      <c r="IC135" s="42"/>
      <c r="ID135" s="42"/>
      <c r="IE135" s="42"/>
      <c r="IF135" s="42"/>
      <c r="IG135" s="42"/>
      <c r="IH135" s="42"/>
      <c r="II135" s="42"/>
      <c r="IJ135" s="42"/>
      <c r="IK135" s="42"/>
      <c r="IL135" s="42"/>
      <c r="IM135" s="42"/>
      <c r="IN135" s="42"/>
      <c r="IO135" s="42"/>
      <c r="IP135" s="42"/>
      <c r="IQ135" s="42"/>
      <c r="IR135" s="42"/>
      <c r="IS135" s="42"/>
      <c r="IT135" s="42"/>
      <c r="IU135" s="42"/>
      <c r="IV135" s="42"/>
      <c r="IW135" s="42"/>
      <c r="IX135" s="42"/>
      <c r="IY135" s="42"/>
      <c r="IZ135" s="42"/>
      <c r="JA135" s="42"/>
      <c r="JB135" s="42"/>
      <c r="JC135" s="42"/>
      <c r="JD135" s="42"/>
      <c r="JE135" s="42"/>
      <c r="JF135" s="42"/>
      <c r="JG135" s="42"/>
      <c r="JH135" s="42"/>
      <c r="JI135" s="42"/>
      <c r="JJ135" s="42"/>
      <c r="JK135" s="42"/>
      <c r="JL135" s="42"/>
      <c r="JM135" s="42"/>
      <c r="JN135" s="42"/>
      <c r="JO135" s="42"/>
      <c r="JP135" s="42"/>
      <c r="JQ135" s="42"/>
      <c r="JR135" s="42"/>
      <c r="JS135" s="42"/>
      <c r="JT135" s="42"/>
      <c r="JU135" s="42"/>
      <c r="JV135" s="42"/>
      <c r="JW135" s="42"/>
      <c r="JX135" s="42"/>
      <c r="JY135" s="42"/>
      <c r="JZ135" s="42"/>
      <c r="KA135" s="42"/>
      <c r="KB135" s="42"/>
      <c r="KC135" s="42"/>
      <c r="KD135" s="42"/>
      <c r="KE135" s="42"/>
      <c r="KF135" s="42"/>
      <c r="KG135" s="42"/>
      <c r="KH135" s="42"/>
      <c r="KI135" s="42"/>
      <c r="KJ135" s="42"/>
      <c r="KK135" s="42"/>
      <c r="KL135" s="42"/>
      <c r="KM135" s="42"/>
      <c r="KN135" s="42"/>
      <c r="KO135" s="42"/>
    </row>
    <row r="136" spans="1:301" ht="10" customHeight="1">
      <c r="A136" s="40"/>
      <c r="B136" s="42"/>
      <c r="C136" s="42"/>
      <c r="D136" s="42"/>
      <c r="E136" s="42"/>
      <c r="F136" s="42"/>
      <c r="G136" s="42"/>
      <c r="H136" s="42"/>
      <c r="I136" s="40"/>
      <c r="J136" s="42"/>
      <c r="K136" s="40"/>
      <c r="L136" s="42"/>
      <c r="M136" s="40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2"/>
      <c r="GM136" s="42"/>
      <c r="GN136" s="42"/>
      <c r="GO136" s="42"/>
      <c r="GP136" s="42"/>
      <c r="GQ136" s="42"/>
      <c r="GR136" s="42"/>
      <c r="GS136" s="42"/>
      <c r="GT136" s="42"/>
      <c r="GU136" s="42"/>
      <c r="GV136" s="42"/>
      <c r="GW136" s="42"/>
      <c r="GX136" s="42"/>
      <c r="GY136" s="42"/>
      <c r="GZ136" s="42"/>
      <c r="HA136" s="42"/>
      <c r="HB136" s="42"/>
      <c r="HC136" s="42"/>
      <c r="HD136" s="42"/>
      <c r="HE136" s="42"/>
      <c r="HF136" s="42"/>
      <c r="HG136" s="42"/>
      <c r="HH136" s="42"/>
      <c r="HI136" s="42"/>
      <c r="HJ136" s="42"/>
      <c r="HK136" s="42"/>
      <c r="HL136" s="42"/>
      <c r="HM136" s="42"/>
      <c r="HN136" s="42"/>
      <c r="HO136" s="42"/>
      <c r="HP136" s="42"/>
      <c r="HQ136" s="42"/>
      <c r="HR136" s="42"/>
      <c r="HS136" s="42"/>
      <c r="HT136" s="42"/>
      <c r="HU136" s="42"/>
      <c r="HV136" s="42"/>
      <c r="HW136" s="42"/>
      <c r="HX136" s="42"/>
      <c r="HY136" s="42"/>
      <c r="HZ136" s="42"/>
      <c r="IA136" s="42"/>
      <c r="IB136" s="42"/>
      <c r="IC136" s="42"/>
      <c r="ID136" s="42"/>
      <c r="IE136" s="42"/>
      <c r="IF136" s="42"/>
      <c r="IG136" s="42"/>
      <c r="IH136" s="42"/>
      <c r="II136" s="42"/>
      <c r="IJ136" s="42"/>
      <c r="IK136" s="42"/>
      <c r="IL136" s="42"/>
      <c r="IM136" s="42"/>
      <c r="IN136" s="42"/>
      <c r="IO136" s="42"/>
      <c r="IP136" s="42"/>
      <c r="IQ136" s="42"/>
      <c r="IR136" s="42"/>
      <c r="IS136" s="42"/>
      <c r="IT136" s="42"/>
      <c r="IU136" s="42"/>
      <c r="IV136" s="42"/>
      <c r="IW136" s="42"/>
      <c r="IX136" s="42"/>
      <c r="IY136" s="42"/>
      <c r="IZ136" s="42"/>
      <c r="JA136" s="42"/>
      <c r="JB136" s="42"/>
      <c r="JC136" s="42"/>
      <c r="JD136" s="42"/>
      <c r="JE136" s="42"/>
      <c r="JF136" s="42"/>
      <c r="JG136" s="42"/>
      <c r="JH136" s="42"/>
      <c r="JI136" s="42"/>
      <c r="JJ136" s="42"/>
      <c r="JK136" s="42"/>
      <c r="JL136" s="42"/>
      <c r="JM136" s="42"/>
      <c r="JN136" s="42"/>
      <c r="JO136" s="42"/>
      <c r="JP136" s="42"/>
      <c r="JQ136" s="42"/>
      <c r="JR136" s="42"/>
      <c r="JS136" s="42"/>
      <c r="JT136" s="42"/>
      <c r="JU136" s="42"/>
      <c r="JV136" s="42"/>
      <c r="JW136" s="42"/>
      <c r="JX136" s="42"/>
      <c r="JY136" s="42"/>
      <c r="JZ136" s="42"/>
      <c r="KA136" s="42"/>
      <c r="KB136" s="42"/>
      <c r="KC136" s="42"/>
      <c r="KD136" s="42"/>
      <c r="KE136" s="42"/>
      <c r="KF136" s="42"/>
      <c r="KG136" s="42"/>
      <c r="KH136" s="42"/>
      <c r="KI136" s="42"/>
      <c r="KJ136" s="42"/>
      <c r="KK136" s="42"/>
      <c r="KL136" s="42"/>
      <c r="KM136" s="42"/>
      <c r="KN136" s="42"/>
      <c r="KO136" s="42"/>
    </row>
    <row r="137" spans="1:301" ht="10" customHeight="1">
      <c r="A137" s="40"/>
      <c r="B137" s="42"/>
      <c r="C137" s="42"/>
      <c r="D137" s="42"/>
      <c r="E137" s="42"/>
      <c r="F137" s="42"/>
      <c r="G137" s="42"/>
      <c r="H137" s="42"/>
      <c r="I137" s="40"/>
      <c r="J137" s="42"/>
      <c r="K137" s="40"/>
      <c r="L137" s="42"/>
      <c r="M137" s="40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  <c r="HQ137" s="42"/>
      <c r="HR137" s="42"/>
      <c r="HS137" s="42"/>
      <c r="HT137" s="42"/>
      <c r="HU137" s="42"/>
      <c r="HV137" s="42"/>
      <c r="HW137" s="42"/>
      <c r="HX137" s="42"/>
      <c r="HY137" s="42"/>
      <c r="HZ137" s="42"/>
      <c r="IA137" s="42"/>
      <c r="IB137" s="42"/>
      <c r="IC137" s="42"/>
      <c r="ID137" s="42"/>
      <c r="IE137" s="42"/>
      <c r="IF137" s="42"/>
      <c r="IG137" s="42"/>
      <c r="IH137" s="42"/>
      <c r="II137" s="42"/>
      <c r="IJ137" s="42"/>
      <c r="IK137" s="42"/>
      <c r="IL137" s="42"/>
      <c r="IM137" s="42"/>
      <c r="IN137" s="42"/>
      <c r="IO137" s="42"/>
      <c r="IP137" s="42"/>
      <c r="IQ137" s="42"/>
      <c r="IR137" s="42"/>
      <c r="IS137" s="42"/>
      <c r="IT137" s="42"/>
      <c r="IU137" s="42"/>
      <c r="IV137" s="42"/>
      <c r="IW137" s="42"/>
      <c r="IX137" s="42"/>
      <c r="IY137" s="42"/>
      <c r="IZ137" s="42"/>
      <c r="JA137" s="42"/>
      <c r="JB137" s="42"/>
      <c r="JC137" s="42"/>
      <c r="JD137" s="42"/>
      <c r="JE137" s="42"/>
      <c r="JF137" s="42"/>
      <c r="JG137" s="42"/>
      <c r="JH137" s="42"/>
      <c r="JI137" s="42"/>
      <c r="JJ137" s="42"/>
      <c r="JK137" s="42"/>
      <c r="JL137" s="42"/>
      <c r="JM137" s="42"/>
      <c r="JN137" s="42"/>
      <c r="JO137" s="42"/>
      <c r="JP137" s="42"/>
      <c r="JQ137" s="42"/>
      <c r="JR137" s="42"/>
      <c r="JS137" s="42"/>
      <c r="JT137" s="42"/>
      <c r="JU137" s="42"/>
      <c r="JV137" s="42"/>
      <c r="JW137" s="42"/>
      <c r="JX137" s="42"/>
      <c r="JY137" s="42"/>
      <c r="JZ137" s="42"/>
      <c r="KA137" s="42"/>
      <c r="KB137" s="42"/>
      <c r="KC137" s="42"/>
      <c r="KD137" s="42"/>
      <c r="KE137" s="42"/>
      <c r="KF137" s="42"/>
      <c r="KG137" s="42"/>
      <c r="KH137" s="42"/>
      <c r="KI137" s="42"/>
      <c r="KJ137" s="42"/>
      <c r="KK137" s="42"/>
      <c r="KL137" s="42"/>
      <c r="KM137" s="42"/>
      <c r="KN137" s="42"/>
      <c r="KO137" s="42"/>
    </row>
    <row r="138" spans="1:301" ht="10" customHeight="1">
      <c r="A138" s="40"/>
      <c r="B138" s="42"/>
      <c r="C138" s="42"/>
      <c r="D138" s="42"/>
      <c r="E138" s="42"/>
      <c r="F138" s="42"/>
      <c r="G138" s="42"/>
      <c r="H138" s="42"/>
      <c r="I138" s="40"/>
      <c r="J138" s="42"/>
      <c r="K138" s="40"/>
      <c r="L138" s="42"/>
      <c r="M138" s="40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  <c r="HQ138" s="42"/>
      <c r="HR138" s="42"/>
      <c r="HS138" s="42"/>
      <c r="HT138" s="42"/>
      <c r="HU138" s="42"/>
      <c r="HV138" s="42"/>
      <c r="HW138" s="42"/>
      <c r="HX138" s="42"/>
      <c r="HY138" s="42"/>
      <c r="HZ138" s="42"/>
      <c r="IA138" s="42"/>
      <c r="IB138" s="42"/>
      <c r="IC138" s="42"/>
      <c r="ID138" s="42"/>
      <c r="IE138" s="42"/>
      <c r="IF138" s="42"/>
      <c r="IG138" s="42"/>
      <c r="IH138" s="42"/>
      <c r="II138" s="42"/>
      <c r="IJ138" s="42"/>
      <c r="IK138" s="42"/>
      <c r="IL138" s="42"/>
      <c r="IM138" s="42"/>
      <c r="IN138" s="42"/>
      <c r="IO138" s="42"/>
      <c r="IP138" s="42"/>
      <c r="IQ138" s="42"/>
      <c r="IR138" s="42"/>
      <c r="IS138" s="42"/>
      <c r="IT138" s="42"/>
      <c r="IU138" s="42"/>
      <c r="IV138" s="42"/>
      <c r="IW138" s="42"/>
      <c r="IX138" s="42"/>
      <c r="IY138" s="42"/>
      <c r="IZ138" s="42"/>
      <c r="JA138" s="42"/>
      <c r="JB138" s="42"/>
      <c r="JC138" s="42"/>
      <c r="JD138" s="42"/>
      <c r="JE138" s="42"/>
      <c r="JF138" s="42"/>
      <c r="JG138" s="42"/>
      <c r="JH138" s="42"/>
      <c r="JI138" s="42"/>
      <c r="JJ138" s="42"/>
      <c r="JK138" s="42"/>
      <c r="JL138" s="42"/>
      <c r="JM138" s="42"/>
      <c r="JN138" s="42"/>
      <c r="JO138" s="42"/>
      <c r="JP138" s="42"/>
      <c r="JQ138" s="42"/>
      <c r="JR138" s="42"/>
      <c r="JS138" s="42"/>
      <c r="JT138" s="42"/>
      <c r="JU138" s="42"/>
      <c r="JV138" s="42"/>
      <c r="JW138" s="42"/>
      <c r="JX138" s="42"/>
      <c r="JY138" s="42"/>
      <c r="JZ138" s="42"/>
      <c r="KA138" s="42"/>
      <c r="KB138" s="42"/>
      <c r="KC138" s="42"/>
      <c r="KD138" s="42"/>
      <c r="KE138" s="42"/>
      <c r="KF138" s="42"/>
      <c r="KG138" s="42"/>
      <c r="KH138" s="42"/>
      <c r="KI138" s="42"/>
      <c r="KJ138" s="42"/>
      <c r="KK138" s="42"/>
      <c r="KL138" s="42"/>
      <c r="KM138" s="42"/>
      <c r="KN138" s="42"/>
      <c r="KO138" s="42"/>
    </row>
    <row r="139" spans="1:301" ht="10" customHeight="1">
      <c r="A139" s="40"/>
      <c r="B139" s="42"/>
      <c r="C139" s="42"/>
      <c r="D139" s="42"/>
      <c r="E139" s="42"/>
      <c r="F139" s="42"/>
      <c r="G139" s="42"/>
      <c r="H139" s="42"/>
      <c r="I139" s="40"/>
      <c r="J139" s="42"/>
      <c r="K139" s="40"/>
      <c r="L139" s="42"/>
      <c r="M139" s="40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  <c r="HQ139" s="42"/>
      <c r="HR139" s="42"/>
      <c r="HS139" s="42"/>
      <c r="HT139" s="42"/>
      <c r="HU139" s="42"/>
      <c r="HV139" s="42"/>
      <c r="HW139" s="42"/>
      <c r="HX139" s="42"/>
      <c r="HY139" s="42"/>
      <c r="HZ139" s="42"/>
      <c r="IA139" s="42"/>
      <c r="IB139" s="42"/>
      <c r="IC139" s="42"/>
      <c r="ID139" s="42"/>
      <c r="IE139" s="42"/>
      <c r="IF139" s="42"/>
      <c r="IG139" s="42"/>
      <c r="IH139" s="42"/>
      <c r="II139" s="42"/>
      <c r="IJ139" s="42"/>
      <c r="IK139" s="42"/>
      <c r="IL139" s="42"/>
      <c r="IM139" s="42"/>
      <c r="IN139" s="42"/>
      <c r="IO139" s="42"/>
      <c r="IP139" s="42"/>
      <c r="IQ139" s="42"/>
      <c r="IR139" s="42"/>
      <c r="IS139" s="42"/>
      <c r="IT139" s="42"/>
      <c r="IU139" s="42"/>
      <c r="IV139" s="42"/>
      <c r="IW139" s="42"/>
      <c r="IX139" s="42"/>
      <c r="IY139" s="42"/>
      <c r="IZ139" s="42"/>
      <c r="JA139" s="42"/>
      <c r="JB139" s="42"/>
      <c r="JC139" s="42"/>
      <c r="JD139" s="42"/>
      <c r="JE139" s="42"/>
      <c r="JF139" s="42"/>
      <c r="JG139" s="42"/>
      <c r="JH139" s="42"/>
      <c r="JI139" s="42"/>
      <c r="JJ139" s="42"/>
      <c r="JK139" s="42"/>
      <c r="JL139" s="42"/>
      <c r="JM139" s="42"/>
      <c r="JN139" s="42"/>
      <c r="JO139" s="42"/>
      <c r="JP139" s="42"/>
      <c r="JQ139" s="42"/>
      <c r="JR139" s="42"/>
      <c r="JS139" s="42"/>
      <c r="JT139" s="42"/>
      <c r="JU139" s="42"/>
      <c r="JV139" s="42"/>
      <c r="JW139" s="42"/>
      <c r="JX139" s="42"/>
      <c r="JY139" s="42"/>
      <c r="JZ139" s="42"/>
      <c r="KA139" s="42"/>
      <c r="KB139" s="42"/>
      <c r="KC139" s="42"/>
      <c r="KD139" s="42"/>
      <c r="KE139" s="42"/>
      <c r="KF139" s="42"/>
      <c r="KG139" s="42"/>
      <c r="KH139" s="42"/>
      <c r="KI139" s="42"/>
      <c r="KJ139" s="42"/>
      <c r="KK139" s="42"/>
      <c r="KL139" s="42"/>
      <c r="KM139" s="42"/>
      <c r="KN139" s="42"/>
      <c r="KO139" s="42"/>
    </row>
    <row r="140" spans="1:301" ht="10" customHeight="1">
      <c r="A140" s="40"/>
      <c r="B140" s="42"/>
      <c r="C140" s="42"/>
      <c r="D140" s="42"/>
      <c r="E140" s="42"/>
      <c r="F140" s="42"/>
      <c r="G140" s="42"/>
      <c r="H140" s="42"/>
      <c r="I140" s="40"/>
      <c r="J140" s="42"/>
      <c r="K140" s="40"/>
      <c r="L140" s="42"/>
      <c r="M140" s="40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  <c r="ID140" s="42"/>
      <c r="IE140" s="42"/>
      <c r="IF140" s="42"/>
      <c r="IG140" s="42"/>
      <c r="IH140" s="42"/>
      <c r="II140" s="42"/>
      <c r="IJ140" s="42"/>
      <c r="IK140" s="42"/>
      <c r="IL140" s="42"/>
      <c r="IM140" s="42"/>
      <c r="IN140" s="42"/>
      <c r="IO140" s="42"/>
      <c r="IP140" s="42"/>
      <c r="IQ140" s="42"/>
      <c r="IR140" s="42"/>
      <c r="IS140" s="42"/>
      <c r="IT140" s="42"/>
      <c r="IU140" s="42"/>
      <c r="IV140" s="42"/>
      <c r="IW140" s="42"/>
      <c r="IX140" s="42"/>
      <c r="IY140" s="42"/>
      <c r="IZ140" s="42"/>
      <c r="JA140" s="42"/>
      <c r="JB140" s="42"/>
      <c r="JC140" s="42"/>
      <c r="JD140" s="42"/>
      <c r="JE140" s="42"/>
      <c r="JF140" s="42"/>
      <c r="JG140" s="42"/>
      <c r="JH140" s="42"/>
      <c r="JI140" s="42"/>
      <c r="JJ140" s="42"/>
      <c r="JK140" s="42"/>
      <c r="JL140" s="42"/>
      <c r="JM140" s="42"/>
      <c r="JN140" s="42"/>
      <c r="JO140" s="42"/>
      <c r="JP140" s="42"/>
      <c r="JQ140" s="42"/>
      <c r="JR140" s="42"/>
      <c r="JS140" s="42"/>
      <c r="JT140" s="42"/>
      <c r="JU140" s="42"/>
      <c r="JV140" s="42"/>
      <c r="JW140" s="42"/>
      <c r="JX140" s="42"/>
      <c r="JY140" s="42"/>
      <c r="JZ140" s="42"/>
      <c r="KA140" s="42"/>
      <c r="KB140" s="42"/>
      <c r="KC140" s="42"/>
      <c r="KD140" s="42"/>
      <c r="KE140" s="42"/>
      <c r="KF140" s="42"/>
      <c r="KG140" s="42"/>
      <c r="KH140" s="42"/>
      <c r="KI140" s="42"/>
      <c r="KJ140" s="42"/>
      <c r="KK140" s="42"/>
      <c r="KL140" s="42"/>
      <c r="KM140" s="42"/>
      <c r="KN140" s="42"/>
      <c r="KO140" s="42"/>
    </row>
    <row r="141" spans="1:301" ht="10" customHeight="1">
      <c r="A141" s="40"/>
      <c r="B141" s="42"/>
      <c r="C141" s="42"/>
      <c r="D141" s="42"/>
      <c r="E141" s="42"/>
      <c r="F141" s="42"/>
      <c r="G141" s="42"/>
      <c r="H141" s="42"/>
      <c r="I141" s="40"/>
      <c r="J141" s="42"/>
      <c r="K141" s="40"/>
      <c r="L141" s="42"/>
      <c r="M141" s="40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  <c r="ID141" s="42"/>
      <c r="IE141" s="42"/>
      <c r="IF141" s="42"/>
      <c r="IG141" s="42"/>
      <c r="IH141" s="42"/>
      <c r="II141" s="42"/>
      <c r="IJ141" s="42"/>
      <c r="IK141" s="42"/>
      <c r="IL141" s="42"/>
      <c r="IM141" s="42"/>
      <c r="IN141" s="42"/>
      <c r="IO141" s="42"/>
      <c r="IP141" s="42"/>
      <c r="IQ141" s="42"/>
      <c r="IR141" s="42"/>
      <c r="IS141" s="42"/>
      <c r="IT141" s="42"/>
      <c r="IU141" s="42"/>
      <c r="IV141" s="42"/>
      <c r="IW141" s="42"/>
      <c r="IX141" s="42"/>
      <c r="IY141" s="42"/>
      <c r="IZ141" s="42"/>
      <c r="JA141" s="42"/>
      <c r="JB141" s="42"/>
      <c r="JC141" s="42"/>
      <c r="JD141" s="42"/>
      <c r="JE141" s="42"/>
      <c r="JF141" s="42"/>
      <c r="JG141" s="42"/>
      <c r="JH141" s="42"/>
      <c r="JI141" s="42"/>
      <c r="JJ141" s="42"/>
      <c r="JK141" s="42"/>
      <c r="JL141" s="42"/>
      <c r="JM141" s="42"/>
      <c r="JN141" s="42"/>
      <c r="JO141" s="42"/>
      <c r="JP141" s="42"/>
      <c r="JQ141" s="42"/>
      <c r="JR141" s="42"/>
      <c r="JS141" s="42"/>
      <c r="JT141" s="42"/>
      <c r="JU141" s="42"/>
      <c r="JV141" s="42"/>
      <c r="JW141" s="42"/>
      <c r="JX141" s="42"/>
      <c r="JY141" s="42"/>
      <c r="JZ141" s="42"/>
      <c r="KA141" s="42"/>
      <c r="KB141" s="42"/>
      <c r="KC141" s="42"/>
      <c r="KD141" s="42"/>
      <c r="KE141" s="42"/>
      <c r="KF141" s="42"/>
      <c r="KG141" s="42"/>
      <c r="KH141" s="42"/>
      <c r="KI141" s="42"/>
      <c r="KJ141" s="42"/>
      <c r="KK141" s="42"/>
      <c r="KL141" s="42"/>
      <c r="KM141" s="42"/>
      <c r="KN141" s="42"/>
      <c r="KO141" s="42"/>
    </row>
    <row r="142" spans="1:301" ht="10" customHeight="1">
      <c r="A142" s="40"/>
      <c r="B142" s="42"/>
      <c r="C142" s="42"/>
      <c r="D142" s="42"/>
      <c r="E142" s="42"/>
      <c r="F142" s="42"/>
      <c r="G142" s="42"/>
      <c r="H142" s="42"/>
      <c r="I142" s="40"/>
      <c r="J142" s="42"/>
      <c r="K142" s="40"/>
      <c r="L142" s="42"/>
      <c r="M142" s="40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  <c r="ID142" s="42"/>
      <c r="IE142" s="42"/>
      <c r="IF142" s="42"/>
      <c r="IG142" s="42"/>
      <c r="IH142" s="42"/>
      <c r="II142" s="42"/>
      <c r="IJ142" s="42"/>
      <c r="IK142" s="42"/>
      <c r="IL142" s="42"/>
      <c r="IM142" s="42"/>
      <c r="IN142" s="42"/>
      <c r="IO142" s="42"/>
      <c r="IP142" s="42"/>
      <c r="IQ142" s="42"/>
      <c r="IR142" s="42"/>
      <c r="IS142" s="42"/>
      <c r="IT142" s="42"/>
      <c r="IU142" s="42"/>
      <c r="IV142" s="42"/>
      <c r="IW142" s="42"/>
      <c r="IX142" s="42"/>
      <c r="IY142" s="42"/>
      <c r="IZ142" s="42"/>
      <c r="JA142" s="42"/>
      <c r="JB142" s="42"/>
      <c r="JC142" s="42"/>
      <c r="JD142" s="42"/>
      <c r="JE142" s="42"/>
      <c r="JF142" s="42"/>
      <c r="JG142" s="42"/>
      <c r="JH142" s="42"/>
      <c r="JI142" s="42"/>
      <c r="JJ142" s="42"/>
      <c r="JK142" s="42"/>
      <c r="JL142" s="42"/>
      <c r="JM142" s="42"/>
      <c r="JN142" s="42"/>
      <c r="JO142" s="42"/>
      <c r="JP142" s="42"/>
      <c r="JQ142" s="42"/>
      <c r="JR142" s="42"/>
      <c r="JS142" s="42"/>
      <c r="JT142" s="42"/>
      <c r="JU142" s="42"/>
      <c r="JV142" s="42"/>
      <c r="JW142" s="42"/>
      <c r="JX142" s="42"/>
      <c r="JY142" s="42"/>
      <c r="JZ142" s="42"/>
      <c r="KA142" s="42"/>
      <c r="KB142" s="42"/>
      <c r="KC142" s="42"/>
      <c r="KD142" s="42"/>
      <c r="KE142" s="42"/>
      <c r="KF142" s="42"/>
      <c r="KG142" s="42"/>
      <c r="KH142" s="42"/>
      <c r="KI142" s="42"/>
      <c r="KJ142" s="42"/>
      <c r="KK142" s="42"/>
      <c r="KL142" s="42"/>
      <c r="KM142" s="42"/>
      <c r="KN142" s="42"/>
      <c r="KO142" s="42"/>
    </row>
    <row r="143" spans="1:301" ht="10" customHeight="1">
      <c r="A143" s="40"/>
      <c r="B143" s="42"/>
      <c r="C143" s="42"/>
      <c r="D143" s="42"/>
      <c r="E143" s="42"/>
      <c r="F143" s="42"/>
      <c r="G143" s="42"/>
      <c r="H143" s="42"/>
      <c r="I143" s="40"/>
      <c r="J143" s="42"/>
      <c r="K143" s="40"/>
      <c r="L143" s="42"/>
      <c r="M143" s="40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  <c r="ID143" s="42"/>
      <c r="IE143" s="42"/>
      <c r="IF143" s="42"/>
      <c r="IG143" s="42"/>
      <c r="IH143" s="42"/>
      <c r="II143" s="42"/>
      <c r="IJ143" s="42"/>
      <c r="IK143" s="42"/>
      <c r="IL143" s="42"/>
      <c r="IM143" s="42"/>
      <c r="IN143" s="42"/>
      <c r="IO143" s="42"/>
      <c r="IP143" s="42"/>
      <c r="IQ143" s="42"/>
      <c r="IR143" s="42"/>
      <c r="IS143" s="42"/>
      <c r="IT143" s="42"/>
      <c r="IU143" s="42"/>
      <c r="IV143" s="42"/>
      <c r="IW143" s="42"/>
      <c r="IX143" s="42"/>
      <c r="IY143" s="42"/>
      <c r="IZ143" s="42"/>
      <c r="JA143" s="42"/>
      <c r="JB143" s="42"/>
      <c r="JC143" s="42"/>
      <c r="JD143" s="42"/>
      <c r="JE143" s="42"/>
      <c r="JF143" s="42"/>
      <c r="JG143" s="42"/>
      <c r="JH143" s="42"/>
      <c r="JI143" s="42"/>
      <c r="JJ143" s="42"/>
      <c r="JK143" s="42"/>
      <c r="JL143" s="42"/>
      <c r="JM143" s="42"/>
      <c r="JN143" s="42"/>
      <c r="JO143" s="42"/>
      <c r="JP143" s="42"/>
      <c r="JQ143" s="42"/>
      <c r="JR143" s="42"/>
      <c r="JS143" s="42"/>
      <c r="JT143" s="42"/>
      <c r="JU143" s="42"/>
      <c r="JV143" s="42"/>
      <c r="JW143" s="42"/>
      <c r="JX143" s="42"/>
      <c r="JY143" s="42"/>
      <c r="JZ143" s="42"/>
      <c r="KA143" s="42"/>
      <c r="KB143" s="42"/>
      <c r="KC143" s="42"/>
      <c r="KD143" s="42"/>
      <c r="KE143" s="42"/>
      <c r="KF143" s="42"/>
      <c r="KG143" s="42"/>
      <c r="KH143" s="42"/>
      <c r="KI143" s="42"/>
      <c r="KJ143" s="42"/>
      <c r="KK143" s="42"/>
      <c r="KL143" s="42"/>
      <c r="KM143" s="42"/>
      <c r="KN143" s="42"/>
      <c r="KO143" s="42"/>
    </row>
    <row r="144" spans="1:301" ht="10" customHeight="1">
      <c r="A144" s="40"/>
      <c r="B144" s="42"/>
      <c r="C144" s="42"/>
      <c r="D144" s="42"/>
      <c r="E144" s="42"/>
      <c r="F144" s="42"/>
      <c r="G144" s="42"/>
      <c r="H144" s="42"/>
      <c r="I144" s="40"/>
      <c r="J144" s="42"/>
      <c r="K144" s="40"/>
      <c r="L144" s="42"/>
      <c r="M144" s="40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2"/>
      <c r="GM144" s="42"/>
      <c r="GN144" s="42"/>
      <c r="GO144" s="42"/>
      <c r="GP144" s="42"/>
      <c r="GQ144" s="42"/>
      <c r="GR144" s="42"/>
      <c r="GS144" s="42"/>
      <c r="GT144" s="42"/>
      <c r="GU144" s="42"/>
      <c r="GV144" s="42"/>
      <c r="GW144" s="42"/>
      <c r="GX144" s="42"/>
      <c r="GY144" s="42"/>
      <c r="GZ144" s="42"/>
      <c r="HA144" s="42"/>
      <c r="HB144" s="42"/>
      <c r="HC144" s="42"/>
      <c r="HD144" s="42"/>
      <c r="HE144" s="42"/>
      <c r="HF144" s="42"/>
      <c r="HG144" s="42"/>
      <c r="HH144" s="42"/>
      <c r="HI144" s="42"/>
      <c r="HJ144" s="42"/>
      <c r="HK144" s="42"/>
      <c r="HL144" s="42"/>
      <c r="HM144" s="42"/>
      <c r="HN144" s="42"/>
      <c r="HO144" s="42"/>
      <c r="HP144" s="42"/>
      <c r="HQ144" s="42"/>
      <c r="HR144" s="42"/>
      <c r="HS144" s="42"/>
      <c r="HT144" s="42"/>
      <c r="HU144" s="42"/>
      <c r="HV144" s="42"/>
      <c r="HW144" s="42"/>
      <c r="HX144" s="42"/>
      <c r="HY144" s="42"/>
      <c r="HZ144" s="42"/>
      <c r="IA144" s="42"/>
      <c r="IB144" s="42"/>
      <c r="IC144" s="42"/>
      <c r="ID144" s="42"/>
      <c r="IE144" s="42"/>
      <c r="IF144" s="42"/>
      <c r="IG144" s="42"/>
      <c r="IH144" s="42"/>
      <c r="II144" s="42"/>
      <c r="IJ144" s="42"/>
      <c r="IK144" s="42"/>
      <c r="IL144" s="42"/>
      <c r="IM144" s="42"/>
      <c r="IN144" s="42"/>
      <c r="IO144" s="42"/>
      <c r="IP144" s="42"/>
      <c r="IQ144" s="42"/>
      <c r="IR144" s="42"/>
      <c r="IS144" s="42"/>
      <c r="IT144" s="42"/>
      <c r="IU144" s="42"/>
      <c r="IV144" s="42"/>
      <c r="IW144" s="42"/>
      <c r="IX144" s="42"/>
      <c r="IY144" s="42"/>
      <c r="IZ144" s="42"/>
      <c r="JA144" s="42"/>
      <c r="JB144" s="42"/>
      <c r="JC144" s="42"/>
      <c r="JD144" s="42"/>
      <c r="JE144" s="42"/>
      <c r="JF144" s="42"/>
      <c r="JG144" s="42"/>
      <c r="JH144" s="42"/>
      <c r="JI144" s="42"/>
      <c r="JJ144" s="42"/>
      <c r="JK144" s="42"/>
      <c r="JL144" s="42"/>
      <c r="JM144" s="42"/>
      <c r="JN144" s="42"/>
      <c r="JO144" s="42"/>
      <c r="JP144" s="42"/>
      <c r="JQ144" s="42"/>
      <c r="JR144" s="42"/>
      <c r="JS144" s="42"/>
      <c r="JT144" s="42"/>
      <c r="JU144" s="42"/>
      <c r="JV144" s="42"/>
      <c r="JW144" s="42"/>
      <c r="JX144" s="42"/>
      <c r="JY144" s="42"/>
      <c r="JZ144" s="42"/>
      <c r="KA144" s="42"/>
      <c r="KB144" s="42"/>
      <c r="KC144" s="42"/>
      <c r="KD144" s="42"/>
      <c r="KE144" s="42"/>
      <c r="KF144" s="42"/>
      <c r="KG144" s="42"/>
      <c r="KH144" s="42"/>
      <c r="KI144" s="42"/>
      <c r="KJ144" s="42"/>
      <c r="KK144" s="42"/>
      <c r="KL144" s="42"/>
      <c r="KM144" s="42"/>
      <c r="KN144" s="42"/>
      <c r="KO144" s="42"/>
    </row>
    <row r="145" spans="1:301" ht="10" customHeight="1">
      <c r="A145" s="40"/>
      <c r="B145" s="42"/>
      <c r="C145" s="42"/>
      <c r="D145" s="42"/>
      <c r="E145" s="42"/>
      <c r="F145" s="42"/>
      <c r="G145" s="42"/>
      <c r="H145" s="42"/>
      <c r="I145" s="40"/>
      <c r="J145" s="42"/>
      <c r="K145" s="40"/>
      <c r="L145" s="42"/>
      <c r="M145" s="40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2"/>
      <c r="GM145" s="42"/>
      <c r="GN145" s="42"/>
      <c r="GO145" s="42"/>
      <c r="GP145" s="42"/>
      <c r="GQ145" s="42"/>
      <c r="GR145" s="42"/>
      <c r="GS145" s="42"/>
      <c r="GT145" s="42"/>
      <c r="GU145" s="42"/>
      <c r="GV145" s="42"/>
      <c r="GW145" s="42"/>
      <c r="GX145" s="42"/>
      <c r="GY145" s="42"/>
      <c r="GZ145" s="42"/>
      <c r="HA145" s="42"/>
      <c r="HB145" s="42"/>
      <c r="HC145" s="42"/>
      <c r="HD145" s="42"/>
      <c r="HE145" s="42"/>
      <c r="HF145" s="42"/>
      <c r="HG145" s="42"/>
      <c r="HH145" s="42"/>
      <c r="HI145" s="42"/>
      <c r="HJ145" s="42"/>
      <c r="HK145" s="42"/>
      <c r="HL145" s="42"/>
      <c r="HM145" s="42"/>
      <c r="HN145" s="42"/>
      <c r="HO145" s="42"/>
      <c r="HP145" s="42"/>
      <c r="HQ145" s="42"/>
      <c r="HR145" s="42"/>
      <c r="HS145" s="42"/>
      <c r="HT145" s="42"/>
      <c r="HU145" s="42"/>
      <c r="HV145" s="42"/>
      <c r="HW145" s="42"/>
      <c r="HX145" s="42"/>
      <c r="HY145" s="42"/>
      <c r="HZ145" s="42"/>
      <c r="IA145" s="42"/>
      <c r="IB145" s="42"/>
      <c r="IC145" s="42"/>
      <c r="ID145" s="42"/>
      <c r="IE145" s="42"/>
      <c r="IF145" s="42"/>
      <c r="IG145" s="42"/>
      <c r="IH145" s="42"/>
      <c r="II145" s="42"/>
      <c r="IJ145" s="42"/>
      <c r="IK145" s="42"/>
      <c r="IL145" s="42"/>
      <c r="IM145" s="42"/>
      <c r="IN145" s="42"/>
      <c r="IO145" s="42"/>
      <c r="IP145" s="42"/>
      <c r="IQ145" s="42"/>
      <c r="IR145" s="42"/>
      <c r="IS145" s="42"/>
      <c r="IT145" s="42"/>
      <c r="IU145" s="42"/>
      <c r="IV145" s="42"/>
      <c r="IW145" s="42"/>
      <c r="IX145" s="42"/>
      <c r="IY145" s="42"/>
      <c r="IZ145" s="42"/>
      <c r="JA145" s="42"/>
      <c r="JB145" s="42"/>
      <c r="JC145" s="42"/>
      <c r="JD145" s="42"/>
      <c r="JE145" s="42"/>
      <c r="JF145" s="42"/>
      <c r="JG145" s="42"/>
      <c r="JH145" s="42"/>
      <c r="JI145" s="42"/>
      <c r="JJ145" s="42"/>
      <c r="JK145" s="42"/>
      <c r="JL145" s="42"/>
      <c r="JM145" s="42"/>
      <c r="JN145" s="42"/>
      <c r="JO145" s="42"/>
      <c r="JP145" s="42"/>
      <c r="JQ145" s="42"/>
      <c r="JR145" s="42"/>
      <c r="JS145" s="42"/>
      <c r="JT145" s="42"/>
      <c r="JU145" s="42"/>
      <c r="JV145" s="42"/>
      <c r="JW145" s="42"/>
      <c r="JX145" s="42"/>
      <c r="JY145" s="42"/>
      <c r="JZ145" s="42"/>
      <c r="KA145" s="42"/>
      <c r="KB145" s="42"/>
      <c r="KC145" s="42"/>
      <c r="KD145" s="42"/>
      <c r="KE145" s="42"/>
      <c r="KF145" s="42"/>
      <c r="KG145" s="42"/>
      <c r="KH145" s="42"/>
      <c r="KI145" s="42"/>
      <c r="KJ145" s="42"/>
      <c r="KK145" s="42"/>
      <c r="KL145" s="42"/>
      <c r="KM145" s="42"/>
      <c r="KN145" s="42"/>
      <c r="KO145" s="42"/>
    </row>
    <row r="146" spans="1:301" ht="10" customHeight="1">
      <c r="A146" s="40"/>
      <c r="B146" s="42"/>
      <c r="C146" s="42"/>
      <c r="D146" s="42"/>
      <c r="E146" s="42"/>
      <c r="F146" s="42"/>
      <c r="G146" s="42"/>
      <c r="H146" s="42"/>
      <c r="I146" s="40"/>
      <c r="J146" s="42"/>
      <c r="K146" s="40"/>
      <c r="L146" s="42"/>
      <c r="M146" s="40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2"/>
      <c r="GM146" s="42"/>
      <c r="GN146" s="42"/>
      <c r="GO146" s="42"/>
      <c r="GP146" s="42"/>
      <c r="GQ146" s="42"/>
      <c r="GR146" s="42"/>
      <c r="GS146" s="42"/>
      <c r="GT146" s="42"/>
      <c r="GU146" s="42"/>
      <c r="GV146" s="42"/>
      <c r="GW146" s="42"/>
      <c r="GX146" s="42"/>
      <c r="GY146" s="42"/>
      <c r="GZ146" s="42"/>
      <c r="HA146" s="42"/>
      <c r="HB146" s="42"/>
      <c r="HC146" s="42"/>
      <c r="HD146" s="42"/>
      <c r="HE146" s="42"/>
      <c r="HF146" s="42"/>
      <c r="HG146" s="42"/>
      <c r="HH146" s="42"/>
      <c r="HI146" s="42"/>
      <c r="HJ146" s="42"/>
      <c r="HK146" s="42"/>
      <c r="HL146" s="42"/>
      <c r="HM146" s="42"/>
      <c r="HN146" s="42"/>
      <c r="HO146" s="42"/>
      <c r="HP146" s="42"/>
      <c r="HQ146" s="42"/>
      <c r="HR146" s="42"/>
      <c r="HS146" s="42"/>
      <c r="HT146" s="42"/>
      <c r="HU146" s="42"/>
      <c r="HV146" s="42"/>
      <c r="HW146" s="42"/>
      <c r="HX146" s="42"/>
      <c r="HY146" s="42"/>
      <c r="HZ146" s="42"/>
      <c r="IA146" s="42"/>
      <c r="IB146" s="42"/>
      <c r="IC146" s="42"/>
      <c r="ID146" s="42"/>
      <c r="IE146" s="42"/>
      <c r="IF146" s="42"/>
      <c r="IG146" s="42"/>
      <c r="IH146" s="42"/>
      <c r="II146" s="42"/>
      <c r="IJ146" s="42"/>
      <c r="IK146" s="42"/>
      <c r="IL146" s="42"/>
      <c r="IM146" s="42"/>
      <c r="IN146" s="42"/>
      <c r="IO146" s="42"/>
      <c r="IP146" s="42"/>
      <c r="IQ146" s="42"/>
      <c r="IR146" s="42"/>
      <c r="IS146" s="42"/>
      <c r="IT146" s="42"/>
      <c r="IU146" s="42"/>
      <c r="IV146" s="42"/>
      <c r="IW146" s="42"/>
      <c r="IX146" s="42"/>
      <c r="IY146" s="42"/>
      <c r="IZ146" s="42"/>
      <c r="JA146" s="42"/>
      <c r="JB146" s="42"/>
      <c r="JC146" s="42"/>
      <c r="JD146" s="42"/>
      <c r="JE146" s="42"/>
      <c r="JF146" s="42"/>
      <c r="JG146" s="42"/>
      <c r="JH146" s="42"/>
      <c r="JI146" s="42"/>
      <c r="JJ146" s="42"/>
      <c r="JK146" s="42"/>
      <c r="JL146" s="42"/>
      <c r="JM146" s="42"/>
      <c r="JN146" s="42"/>
      <c r="JO146" s="42"/>
      <c r="JP146" s="42"/>
      <c r="JQ146" s="42"/>
      <c r="JR146" s="42"/>
      <c r="JS146" s="42"/>
      <c r="JT146" s="42"/>
      <c r="JU146" s="42"/>
      <c r="JV146" s="42"/>
      <c r="JW146" s="42"/>
      <c r="JX146" s="42"/>
      <c r="JY146" s="42"/>
      <c r="JZ146" s="42"/>
      <c r="KA146" s="42"/>
      <c r="KB146" s="42"/>
      <c r="KC146" s="42"/>
      <c r="KD146" s="42"/>
      <c r="KE146" s="42"/>
      <c r="KF146" s="42"/>
      <c r="KG146" s="42"/>
      <c r="KH146" s="42"/>
      <c r="KI146" s="42"/>
      <c r="KJ146" s="42"/>
      <c r="KK146" s="42"/>
      <c r="KL146" s="42"/>
      <c r="KM146" s="42"/>
      <c r="KN146" s="42"/>
      <c r="KO146" s="42"/>
    </row>
    <row r="147" spans="1:301" ht="10" customHeight="1">
      <c r="A147" s="40"/>
      <c r="B147" s="42"/>
      <c r="C147" s="42"/>
      <c r="D147" s="42"/>
      <c r="E147" s="42"/>
      <c r="F147" s="42"/>
      <c r="G147" s="42"/>
      <c r="H147" s="42"/>
      <c r="I147" s="40"/>
      <c r="J147" s="42"/>
      <c r="K147" s="40"/>
      <c r="L147" s="42"/>
      <c r="M147" s="40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2"/>
      <c r="GM147" s="42"/>
      <c r="GN147" s="42"/>
      <c r="GO147" s="42"/>
      <c r="GP147" s="42"/>
      <c r="GQ147" s="42"/>
      <c r="GR147" s="42"/>
      <c r="GS147" s="42"/>
      <c r="GT147" s="42"/>
      <c r="GU147" s="42"/>
      <c r="GV147" s="42"/>
      <c r="GW147" s="42"/>
      <c r="GX147" s="42"/>
      <c r="GY147" s="42"/>
      <c r="GZ147" s="42"/>
      <c r="HA147" s="42"/>
      <c r="HB147" s="42"/>
      <c r="HC147" s="42"/>
      <c r="HD147" s="42"/>
      <c r="HE147" s="42"/>
      <c r="HF147" s="42"/>
      <c r="HG147" s="42"/>
      <c r="HH147" s="42"/>
      <c r="HI147" s="42"/>
      <c r="HJ147" s="42"/>
      <c r="HK147" s="42"/>
      <c r="HL147" s="42"/>
      <c r="HM147" s="42"/>
      <c r="HN147" s="42"/>
      <c r="HO147" s="42"/>
      <c r="HP147" s="42"/>
      <c r="HQ147" s="42"/>
      <c r="HR147" s="42"/>
      <c r="HS147" s="42"/>
      <c r="HT147" s="42"/>
      <c r="HU147" s="42"/>
      <c r="HV147" s="42"/>
      <c r="HW147" s="42"/>
      <c r="HX147" s="42"/>
      <c r="HY147" s="42"/>
      <c r="HZ147" s="42"/>
      <c r="IA147" s="42"/>
      <c r="IB147" s="42"/>
      <c r="IC147" s="42"/>
      <c r="ID147" s="42"/>
      <c r="IE147" s="42"/>
      <c r="IF147" s="42"/>
      <c r="IG147" s="42"/>
      <c r="IH147" s="42"/>
      <c r="II147" s="42"/>
      <c r="IJ147" s="42"/>
      <c r="IK147" s="42"/>
      <c r="IL147" s="42"/>
      <c r="IM147" s="42"/>
      <c r="IN147" s="42"/>
      <c r="IO147" s="42"/>
      <c r="IP147" s="42"/>
      <c r="IQ147" s="42"/>
      <c r="IR147" s="42"/>
      <c r="IS147" s="42"/>
      <c r="IT147" s="42"/>
      <c r="IU147" s="42"/>
      <c r="IV147" s="42"/>
      <c r="IW147" s="42"/>
      <c r="IX147" s="42"/>
      <c r="IY147" s="42"/>
      <c r="IZ147" s="42"/>
      <c r="JA147" s="42"/>
      <c r="JB147" s="42"/>
      <c r="JC147" s="42"/>
      <c r="JD147" s="42"/>
      <c r="JE147" s="42"/>
      <c r="JF147" s="42"/>
      <c r="JG147" s="42"/>
      <c r="JH147" s="42"/>
      <c r="JI147" s="42"/>
      <c r="JJ147" s="42"/>
      <c r="JK147" s="42"/>
      <c r="JL147" s="42"/>
      <c r="JM147" s="42"/>
      <c r="JN147" s="42"/>
      <c r="JO147" s="42"/>
      <c r="JP147" s="42"/>
      <c r="JQ147" s="42"/>
      <c r="JR147" s="42"/>
      <c r="JS147" s="42"/>
      <c r="JT147" s="42"/>
      <c r="JU147" s="42"/>
      <c r="JV147" s="42"/>
      <c r="JW147" s="42"/>
      <c r="JX147" s="42"/>
      <c r="JY147" s="42"/>
      <c r="JZ147" s="42"/>
      <c r="KA147" s="42"/>
      <c r="KB147" s="42"/>
      <c r="KC147" s="42"/>
      <c r="KD147" s="42"/>
      <c r="KE147" s="42"/>
      <c r="KF147" s="42"/>
      <c r="KG147" s="42"/>
      <c r="KH147" s="42"/>
      <c r="KI147" s="42"/>
      <c r="KJ147" s="42"/>
      <c r="KK147" s="42"/>
      <c r="KL147" s="42"/>
      <c r="KM147" s="42"/>
      <c r="KN147" s="42"/>
      <c r="KO147" s="42"/>
    </row>
    <row r="148" spans="1:301" ht="10" customHeight="1">
      <c r="A148" s="40"/>
      <c r="B148" s="42"/>
      <c r="C148" s="42"/>
      <c r="D148" s="42"/>
      <c r="E148" s="42"/>
      <c r="F148" s="42"/>
      <c r="G148" s="42"/>
      <c r="H148" s="42"/>
      <c r="I148" s="40"/>
      <c r="J148" s="42"/>
      <c r="K148" s="40"/>
      <c r="L148" s="42"/>
      <c r="M148" s="40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/>
      <c r="CK148" s="42"/>
      <c r="CL148" s="42"/>
      <c r="CM148" s="42"/>
      <c r="CN148" s="42"/>
      <c r="CO148" s="42"/>
      <c r="CP148" s="42"/>
      <c r="CQ148" s="42"/>
      <c r="CR148" s="42"/>
      <c r="CS148" s="42"/>
      <c r="CT148" s="42"/>
      <c r="CU148" s="42"/>
      <c r="CV148" s="42"/>
      <c r="CW148" s="42"/>
      <c r="CX148" s="42"/>
      <c r="CY148" s="4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  <c r="EJ148" s="42"/>
      <c r="EK148" s="42"/>
      <c r="EL148" s="42"/>
      <c r="EM148" s="42"/>
      <c r="EN148" s="42"/>
      <c r="EO148" s="42"/>
      <c r="EP148" s="42"/>
      <c r="EQ148" s="42"/>
      <c r="ER148" s="42"/>
      <c r="ES148" s="42"/>
      <c r="ET148" s="42"/>
      <c r="EU148" s="42"/>
      <c r="EV148" s="42"/>
      <c r="EW148" s="42"/>
      <c r="EX148" s="42"/>
      <c r="EY148" s="42"/>
      <c r="EZ148" s="42"/>
      <c r="FA148" s="42"/>
      <c r="FB148" s="42"/>
      <c r="FC148" s="42"/>
      <c r="FD148" s="42"/>
      <c r="FE148" s="42"/>
      <c r="FF148" s="42"/>
      <c r="FG148" s="42"/>
      <c r="FH148" s="42"/>
      <c r="FI148" s="42"/>
      <c r="FJ148" s="42"/>
      <c r="FK148" s="42"/>
      <c r="FL148" s="42"/>
      <c r="FM148" s="42"/>
      <c r="FN148" s="42"/>
      <c r="FO148" s="42"/>
      <c r="FP148" s="42"/>
      <c r="FQ148" s="42"/>
      <c r="FR148" s="42"/>
      <c r="FS148" s="42"/>
      <c r="FT148" s="42"/>
      <c r="FU148" s="42"/>
      <c r="FV148" s="42"/>
      <c r="FW148" s="42"/>
      <c r="FX148" s="42"/>
      <c r="FY148" s="42"/>
      <c r="FZ148" s="42"/>
      <c r="GA148" s="42"/>
      <c r="GB148" s="42"/>
      <c r="GC148" s="42"/>
      <c r="GD148" s="42"/>
      <c r="GE148" s="42"/>
      <c r="GF148" s="42"/>
      <c r="GG148" s="42"/>
      <c r="GH148" s="42"/>
      <c r="GI148" s="42"/>
      <c r="GJ148" s="42"/>
      <c r="GK148" s="42"/>
      <c r="GL148" s="42"/>
      <c r="GM148" s="42"/>
      <c r="GN148" s="42"/>
      <c r="GO148" s="42"/>
      <c r="GP148" s="42"/>
      <c r="GQ148" s="42"/>
      <c r="GR148" s="42"/>
      <c r="GS148" s="42"/>
      <c r="GT148" s="42"/>
      <c r="GU148" s="42"/>
      <c r="GV148" s="42"/>
      <c r="GW148" s="42"/>
      <c r="GX148" s="42"/>
      <c r="GY148" s="42"/>
      <c r="GZ148" s="42"/>
      <c r="HA148" s="42"/>
      <c r="HB148" s="42"/>
      <c r="HC148" s="42"/>
      <c r="HD148" s="42"/>
      <c r="HE148" s="42"/>
      <c r="HF148" s="42"/>
      <c r="HG148" s="42"/>
      <c r="HH148" s="42"/>
      <c r="HI148" s="42"/>
      <c r="HJ148" s="42"/>
      <c r="HK148" s="42"/>
      <c r="HL148" s="42"/>
      <c r="HM148" s="42"/>
      <c r="HN148" s="42"/>
      <c r="HO148" s="42"/>
      <c r="HP148" s="42"/>
      <c r="HQ148" s="42"/>
      <c r="HR148" s="42"/>
      <c r="HS148" s="42"/>
      <c r="HT148" s="42"/>
      <c r="HU148" s="42"/>
      <c r="HV148" s="42"/>
      <c r="HW148" s="42"/>
      <c r="HX148" s="42"/>
      <c r="HY148" s="42"/>
      <c r="HZ148" s="42"/>
      <c r="IA148" s="42"/>
      <c r="IB148" s="42"/>
      <c r="IC148" s="42"/>
      <c r="ID148" s="42"/>
      <c r="IE148" s="42"/>
      <c r="IF148" s="42"/>
      <c r="IG148" s="42"/>
      <c r="IH148" s="42"/>
      <c r="II148" s="42"/>
      <c r="IJ148" s="42"/>
      <c r="IK148" s="42"/>
      <c r="IL148" s="42"/>
      <c r="IM148" s="42"/>
      <c r="IN148" s="42"/>
      <c r="IO148" s="42"/>
      <c r="IP148" s="42"/>
      <c r="IQ148" s="42"/>
      <c r="IR148" s="42"/>
      <c r="IS148" s="42"/>
      <c r="IT148" s="42"/>
      <c r="IU148" s="42"/>
      <c r="IV148" s="42"/>
      <c r="IW148" s="42"/>
      <c r="IX148" s="42"/>
      <c r="IY148" s="42"/>
      <c r="IZ148" s="42"/>
      <c r="JA148" s="42"/>
      <c r="JB148" s="42"/>
      <c r="JC148" s="42"/>
      <c r="JD148" s="42"/>
      <c r="JE148" s="42"/>
      <c r="JF148" s="42"/>
      <c r="JG148" s="42"/>
      <c r="JH148" s="42"/>
      <c r="JI148" s="42"/>
      <c r="JJ148" s="42"/>
      <c r="JK148" s="42"/>
      <c r="JL148" s="42"/>
      <c r="JM148" s="42"/>
      <c r="JN148" s="42"/>
      <c r="JO148" s="42"/>
      <c r="JP148" s="42"/>
      <c r="JQ148" s="42"/>
      <c r="JR148" s="42"/>
      <c r="JS148" s="42"/>
      <c r="JT148" s="42"/>
      <c r="JU148" s="42"/>
      <c r="JV148" s="42"/>
      <c r="JW148" s="42"/>
      <c r="JX148" s="42"/>
      <c r="JY148" s="42"/>
      <c r="JZ148" s="42"/>
      <c r="KA148" s="42"/>
      <c r="KB148" s="42"/>
      <c r="KC148" s="42"/>
      <c r="KD148" s="42"/>
      <c r="KE148" s="42"/>
      <c r="KF148" s="42"/>
      <c r="KG148" s="42"/>
      <c r="KH148" s="42"/>
      <c r="KI148" s="42"/>
      <c r="KJ148" s="42"/>
      <c r="KK148" s="42"/>
      <c r="KL148" s="42"/>
      <c r="KM148" s="42"/>
      <c r="KN148" s="42"/>
      <c r="KO148" s="42"/>
    </row>
    <row r="149" spans="1:301" ht="10" customHeight="1">
      <c r="A149" s="40"/>
      <c r="B149" s="42"/>
      <c r="C149" s="42"/>
      <c r="D149" s="42"/>
      <c r="E149" s="42"/>
      <c r="F149" s="42"/>
      <c r="G149" s="42"/>
      <c r="H149" s="42"/>
      <c r="I149" s="40"/>
      <c r="J149" s="42"/>
      <c r="K149" s="40"/>
      <c r="L149" s="42"/>
      <c r="M149" s="40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2"/>
      <c r="BP149" s="42"/>
      <c r="BQ149" s="42"/>
      <c r="BR149" s="4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2"/>
      <c r="CH149" s="42"/>
      <c r="CI149" s="42"/>
      <c r="CJ149" s="42"/>
      <c r="CK149" s="42"/>
      <c r="CL149" s="42"/>
      <c r="CM149" s="42"/>
      <c r="CN149" s="42"/>
      <c r="CO149" s="42"/>
      <c r="CP149" s="42"/>
      <c r="CQ149" s="42"/>
      <c r="CR149" s="42"/>
      <c r="CS149" s="42"/>
      <c r="CT149" s="42"/>
      <c r="CU149" s="42"/>
      <c r="CV149" s="42"/>
      <c r="CW149" s="42"/>
      <c r="CX149" s="42"/>
      <c r="CY149" s="4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  <c r="EJ149" s="42"/>
      <c r="EK149" s="42"/>
      <c r="EL149" s="42"/>
      <c r="EM149" s="42"/>
      <c r="EN149" s="42"/>
      <c r="EO149" s="42"/>
      <c r="EP149" s="42"/>
      <c r="EQ149" s="42"/>
      <c r="ER149" s="42"/>
      <c r="ES149" s="42"/>
      <c r="ET149" s="42"/>
      <c r="EU149" s="42"/>
      <c r="EV149" s="42"/>
      <c r="EW149" s="42"/>
      <c r="EX149" s="42"/>
      <c r="EY149" s="42"/>
      <c r="EZ149" s="42"/>
      <c r="FA149" s="42"/>
      <c r="FB149" s="42"/>
      <c r="FC149" s="42"/>
      <c r="FD149" s="42"/>
      <c r="FE149" s="42"/>
      <c r="FF149" s="42"/>
      <c r="FG149" s="42"/>
      <c r="FH149" s="42"/>
      <c r="FI149" s="42"/>
      <c r="FJ149" s="42"/>
      <c r="FK149" s="42"/>
      <c r="FL149" s="42"/>
      <c r="FM149" s="42"/>
      <c r="FN149" s="42"/>
      <c r="FO149" s="42"/>
      <c r="FP149" s="42"/>
      <c r="FQ149" s="42"/>
      <c r="FR149" s="42"/>
      <c r="FS149" s="42"/>
      <c r="FT149" s="42"/>
      <c r="FU149" s="42"/>
      <c r="FV149" s="42"/>
      <c r="FW149" s="42"/>
      <c r="FX149" s="42"/>
      <c r="FY149" s="42"/>
      <c r="FZ149" s="42"/>
      <c r="GA149" s="42"/>
      <c r="GB149" s="42"/>
      <c r="GC149" s="42"/>
      <c r="GD149" s="42"/>
      <c r="GE149" s="42"/>
      <c r="GF149" s="42"/>
      <c r="GG149" s="42"/>
      <c r="GH149" s="42"/>
      <c r="GI149" s="42"/>
      <c r="GJ149" s="42"/>
      <c r="GK149" s="42"/>
      <c r="GL149" s="42"/>
      <c r="GM149" s="42"/>
      <c r="GN149" s="42"/>
      <c r="GO149" s="42"/>
      <c r="GP149" s="42"/>
      <c r="GQ149" s="42"/>
      <c r="GR149" s="42"/>
      <c r="GS149" s="42"/>
      <c r="GT149" s="42"/>
      <c r="GU149" s="42"/>
      <c r="GV149" s="42"/>
      <c r="GW149" s="42"/>
      <c r="GX149" s="42"/>
      <c r="GY149" s="42"/>
      <c r="GZ149" s="42"/>
      <c r="HA149" s="42"/>
      <c r="HB149" s="42"/>
      <c r="HC149" s="42"/>
      <c r="HD149" s="42"/>
      <c r="HE149" s="42"/>
      <c r="HF149" s="42"/>
      <c r="HG149" s="42"/>
      <c r="HH149" s="42"/>
      <c r="HI149" s="42"/>
      <c r="HJ149" s="42"/>
      <c r="HK149" s="42"/>
      <c r="HL149" s="42"/>
      <c r="HM149" s="42"/>
      <c r="HN149" s="42"/>
      <c r="HO149" s="42"/>
      <c r="HP149" s="42"/>
      <c r="HQ149" s="42"/>
      <c r="HR149" s="42"/>
      <c r="HS149" s="42"/>
      <c r="HT149" s="42"/>
      <c r="HU149" s="42"/>
      <c r="HV149" s="42"/>
      <c r="HW149" s="42"/>
      <c r="HX149" s="42"/>
      <c r="HY149" s="42"/>
      <c r="HZ149" s="42"/>
      <c r="IA149" s="42"/>
      <c r="IB149" s="42"/>
      <c r="IC149" s="42"/>
      <c r="ID149" s="42"/>
      <c r="IE149" s="42"/>
      <c r="IF149" s="42"/>
      <c r="IG149" s="42"/>
      <c r="IH149" s="42"/>
      <c r="II149" s="42"/>
      <c r="IJ149" s="42"/>
      <c r="IK149" s="42"/>
      <c r="IL149" s="42"/>
      <c r="IM149" s="42"/>
      <c r="IN149" s="42"/>
      <c r="IO149" s="42"/>
      <c r="IP149" s="42"/>
      <c r="IQ149" s="42"/>
      <c r="IR149" s="42"/>
      <c r="IS149" s="42"/>
      <c r="IT149" s="42"/>
      <c r="IU149" s="42"/>
      <c r="IV149" s="42"/>
      <c r="IW149" s="42"/>
      <c r="IX149" s="42"/>
      <c r="IY149" s="42"/>
      <c r="IZ149" s="42"/>
      <c r="JA149" s="42"/>
      <c r="JB149" s="42"/>
      <c r="JC149" s="42"/>
      <c r="JD149" s="42"/>
      <c r="JE149" s="42"/>
      <c r="JF149" s="42"/>
      <c r="JG149" s="42"/>
      <c r="JH149" s="42"/>
      <c r="JI149" s="42"/>
      <c r="JJ149" s="42"/>
      <c r="JK149" s="42"/>
      <c r="JL149" s="42"/>
      <c r="JM149" s="42"/>
      <c r="JN149" s="42"/>
      <c r="JO149" s="42"/>
      <c r="JP149" s="42"/>
      <c r="JQ149" s="42"/>
      <c r="JR149" s="42"/>
      <c r="JS149" s="42"/>
      <c r="JT149" s="42"/>
      <c r="JU149" s="42"/>
      <c r="JV149" s="42"/>
      <c r="JW149" s="42"/>
      <c r="JX149" s="42"/>
      <c r="JY149" s="42"/>
      <c r="JZ149" s="42"/>
      <c r="KA149" s="42"/>
      <c r="KB149" s="42"/>
      <c r="KC149" s="42"/>
      <c r="KD149" s="42"/>
      <c r="KE149" s="42"/>
      <c r="KF149" s="42"/>
      <c r="KG149" s="42"/>
      <c r="KH149" s="42"/>
      <c r="KI149" s="42"/>
      <c r="KJ149" s="42"/>
      <c r="KK149" s="42"/>
      <c r="KL149" s="42"/>
      <c r="KM149" s="42"/>
      <c r="KN149" s="42"/>
      <c r="KO149" s="42"/>
    </row>
    <row r="150" spans="1:301" ht="10" customHeight="1">
      <c r="A150" s="40"/>
      <c r="B150" s="42"/>
      <c r="C150" s="42"/>
      <c r="D150" s="42"/>
      <c r="E150" s="42"/>
      <c r="F150" s="42"/>
      <c r="G150" s="42"/>
      <c r="H150" s="42"/>
      <c r="I150" s="40"/>
      <c r="J150" s="42"/>
      <c r="K150" s="40"/>
      <c r="L150" s="42"/>
      <c r="M150" s="40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  <c r="BO150" s="42"/>
      <c r="BP150" s="42"/>
      <c r="BQ150" s="42"/>
      <c r="BR150" s="4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2"/>
      <c r="CH150" s="42"/>
      <c r="CI150" s="42"/>
      <c r="CJ150" s="42"/>
      <c r="CK150" s="42"/>
      <c r="CL150" s="42"/>
      <c r="CM150" s="42"/>
      <c r="CN150" s="42"/>
      <c r="CO150" s="42"/>
      <c r="CP150" s="42"/>
      <c r="CQ150" s="42"/>
      <c r="CR150" s="42"/>
      <c r="CS150" s="42"/>
      <c r="CT150" s="42"/>
      <c r="CU150" s="42"/>
      <c r="CV150" s="42"/>
      <c r="CW150" s="42"/>
      <c r="CX150" s="42"/>
      <c r="CY150" s="4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  <c r="EJ150" s="42"/>
      <c r="EK150" s="42"/>
      <c r="EL150" s="42"/>
      <c r="EM150" s="42"/>
      <c r="EN150" s="42"/>
      <c r="EO150" s="42"/>
      <c r="EP150" s="42"/>
      <c r="EQ150" s="42"/>
      <c r="ER150" s="42"/>
      <c r="ES150" s="42"/>
      <c r="ET150" s="42"/>
      <c r="EU150" s="42"/>
      <c r="EV150" s="42"/>
      <c r="EW150" s="42"/>
      <c r="EX150" s="42"/>
      <c r="EY150" s="42"/>
      <c r="EZ150" s="42"/>
      <c r="FA150" s="42"/>
      <c r="FB150" s="42"/>
      <c r="FC150" s="42"/>
      <c r="FD150" s="42"/>
      <c r="FE150" s="42"/>
      <c r="FF150" s="42"/>
      <c r="FG150" s="42"/>
      <c r="FH150" s="42"/>
      <c r="FI150" s="42"/>
      <c r="FJ150" s="42"/>
      <c r="FK150" s="42"/>
      <c r="FL150" s="42"/>
      <c r="FM150" s="42"/>
      <c r="FN150" s="42"/>
      <c r="FO150" s="42"/>
      <c r="FP150" s="42"/>
      <c r="FQ150" s="42"/>
      <c r="FR150" s="42"/>
      <c r="FS150" s="42"/>
      <c r="FT150" s="42"/>
      <c r="FU150" s="42"/>
      <c r="FV150" s="42"/>
      <c r="FW150" s="42"/>
      <c r="FX150" s="42"/>
      <c r="FY150" s="42"/>
      <c r="FZ150" s="42"/>
      <c r="GA150" s="42"/>
      <c r="GB150" s="42"/>
      <c r="GC150" s="42"/>
      <c r="GD150" s="42"/>
      <c r="GE150" s="42"/>
      <c r="GF150" s="42"/>
      <c r="GG150" s="42"/>
      <c r="GH150" s="42"/>
      <c r="GI150" s="42"/>
      <c r="GJ150" s="42"/>
      <c r="GK150" s="42"/>
      <c r="GL150" s="42"/>
      <c r="GM150" s="42"/>
      <c r="GN150" s="42"/>
      <c r="GO150" s="42"/>
      <c r="GP150" s="42"/>
      <c r="GQ150" s="42"/>
      <c r="GR150" s="42"/>
      <c r="GS150" s="42"/>
      <c r="GT150" s="42"/>
      <c r="GU150" s="42"/>
      <c r="GV150" s="42"/>
      <c r="GW150" s="42"/>
      <c r="GX150" s="42"/>
      <c r="GY150" s="42"/>
      <c r="GZ150" s="42"/>
      <c r="HA150" s="42"/>
      <c r="HB150" s="42"/>
      <c r="HC150" s="42"/>
      <c r="HD150" s="42"/>
      <c r="HE150" s="42"/>
      <c r="HF150" s="42"/>
      <c r="HG150" s="42"/>
      <c r="HH150" s="42"/>
      <c r="HI150" s="42"/>
      <c r="HJ150" s="42"/>
      <c r="HK150" s="42"/>
      <c r="HL150" s="42"/>
      <c r="HM150" s="42"/>
      <c r="HN150" s="42"/>
      <c r="HO150" s="42"/>
      <c r="HP150" s="42"/>
      <c r="HQ150" s="42"/>
      <c r="HR150" s="42"/>
      <c r="HS150" s="42"/>
      <c r="HT150" s="42"/>
      <c r="HU150" s="42"/>
      <c r="HV150" s="42"/>
      <c r="HW150" s="42"/>
      <c r="HX150" s="42"/>
      <c r="HY150" s="42"/>
      <c r="HZ150" s="42"/>
      <c r="IA150" s="42"/>
      <c r="IB150" s="42"/>
      <c r="IC150" s="42"/>
      <c r="ID150" s="42"/>
      <c r="IE150" s="42"/>
      <c r="IF150" s="42"/>
      <c r="IG150" s="42"/>
      <c r="IH150" s="42"/>
      <c r="II150" s="42"/>
      <c r="IJ150" s="42"/>
      <c r="IK150" s="42"/>
      <c r="IL150" s="42"/>
      <c r="IM150" s="42"/>
      <c r="IN150" s="42"/>
      <c r="IO150" s="42"/>
      <c r="IP150" s="42"/>
      <c r="IQ150" s="42"/>
      <c r="IR150" s="42"/>
      <c r="IS150" s="42"/>
      <c r="IT150" s="42"/>
      <c r="IU150" s="42"/>
      <c r="IV150" s="42"/>
      <c r="IW150" s="42"/>
      <c r="IX150" s="42"/>
      <c r="IY150" s="42"/>
      <c r="IZ150" s="42"/>
      <c r="JA150" s="42"/>
      <c r="JB150" s="42"/>
      <c r="JC150" s="42"/>
      <c r="JD150" s="42"/>
      <c r="JE150" s="42"/>
      <c r="JF150" s="42"/>
      <c r="JG150" s="42"/>
      <c r="JH150" s="42"/>
      <c r="JI150" s="42"/>
      <c r="JJ150" s="42"/>
      <c r="JK150" s="42"/>
      <c r="JL150" s="42"/>
      <c r="JM150" s="42"/>
      <c r="JN150" s="42"/>
      <c r="JO150" s="42"/>
      <c r="JP150" s="42"/>
      <c r="JQ150" s="42"/>
      <c r="JR150" s="42"/>
      <c r="JS150" s="42"/>
      <c r="JT150" s="42"/>
      <c r="JU150" s="42"/>
      <c r="JV150" s="42"/>
      <c r="JW150" s="42"/>
      <c r="JX150" s="42"/>
      <c r="JY150" s="42"/>
      <c r="JZ150" s="42"/>
      <c r="KA150" s="42"/>
      <c r="KB150" s="42"/>
      <c r="KC150" s="42"/>
      <c r="KD150" s="42"/>
      <c r="KE150" s="42"/>
      <c r="KF150" s="42"/>
      <c r="KG150" s="42"/>
      <c r="KH150" s="42"/>
      <c r="KI150" s="42"/>
      <c r="KJ150" s="42"/>
      <c r="KK150" s="42"/>
      <c r="KL150" s="42"/>
      <c r="KM150" s="42"/>
      <c r="KN150" s="42"/>
      <c r="KO150" s="42"/>
    </row>
    <row r="151" spans="1:301" ht="10" customHeight="1">
      <c r="A151" s="40"/>
      <c r="B151" s="42"/>
      <c r="C151" s="42"/>
      <c r="D151" s="42"/>
      <c r="E151" s="42"/>
      <c r="F151" s="42"/>
      <c r="G151" s="42"/>
      <c r="H151" s="42"/>
      <c r="I151" s="40"/>
      <c r="J151" s="42"/>
      <c r="K151" s="40"/>
      <c r="L151" s="42"/>
      <c r="M151" s="40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  <c r="BO151" s="42"/>
      <c r="BP151" s="42"/>
      <c r="BQ151" s="42"/>
      <c r="BR151" s="4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2"/>
      <c r="CH151" s="42"/>
      <c r="CI151" s="42"/>
      <c r="CJ151" s="42"/>
      <c r="CK151" s="42"/>
      <c r="CL151" s="42"/>
      <c r="CM151" s="42"/>
      <c r="CN151" s="42"/>
      <c r="CO151" s="42"/>
      <c r="CP151" s="42"/>
      <c r="CQ151" s="42"/>
      <c r="CR151" s="42"/>
      <c r="CS151" s="42"/>
      <c r="CT151" s="42"/>
      <c r="CU151" s="42"/>
      <c r="CV151" s="42"/>
      <c r="CW151" s="42"/>
      <c r="CX151" s="42"/>
      <c r="CY151" s="4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  <c r="EJ151" s="42"/>
      <c r="EK151" s="42"/>
      <c r="EL151" s="42"/>
      <c r="EM151" s="42"/>
      <c r="EN151" s="42"/>
      <c r="EO151" s="42"/>
      <c r="EP151" s="42"/>
      <c r="EQ151" s="42"/>
      <c r="ER151" s="42"/>
      <c r="ES151" s="42"/>
      <c r="ET151" s="42"/>
      <c r="EU151" s="42"/>
      <c r="EV151" s="42"/>
      <c r="EW151" s="42"/>
      <c r="EX151" s="42"/>
      <c r="EY151" s="42"/>
      <c r="EZ151" s="42"/>
      <c r="FA151" s="42"/>
      <c r="FB151" s="42"/>
      <c r="FC151" s="42"/>
      <c r="FD151" s="42"/>
      <c r="FE151" s="42"/>
      <c r="FF151" s="42"/>
      <c r="FG151" s="42"/>
      <c r="FH151" s="42"/>
      <c r="FI151" s="42"/>
      <c r="FJ151" s="42"/>
      <c r="FK151" s="42"/>
      <c r="FL151" s="42"/>
      <c r="FM151" s="42"/>
      <c r="FN151" s="42"/>
      <c r="FO151" s="42"/>
      <c r="FP151" s="42"/>
      <c r="FQ151" s="42"/>
      <c r="FR151" s="42"/>
      <c r="FS151" s="42"/>
      <c r="FT151" s="42"/>
      <c r="FU151" s="42"/>
      <c r="FV151" s="42"/>
      <c r="FW151" s="42"/>
      <c r="FX151" s="42"/>
      <c r="FY151" s="42"/>
      <c r="FZ151" s="42"/>
      <c r="GA151" s="42"/>
      <c r="GB151" s="42"/>
      <c r="GC151" s="42"/>
      <c r="GD151" s="42"/>
      <c r="GE151" s="42"/>
      <c r="GF151" s="42"/>
      <c r="GG151" s="42"/>
      <c r="GH151" s="42"/>
      <c r="GI151" s="42"/>
      <c r="GJ151" s="42"/>
      <c r="GK151" s="42"/>
      <c r="GL151" s="42"/>
      <c r="GM151" s="42"/>
      <c r="GN151" s="42"/>
      <c r="GO151" s="42"/>
      <c r="GP151" s="42"/>
      <c r="GQ151" s="42"/>
      <c r="GR151" s="42"/>
      <c r="GS151" s="42"/>
      <c r="GT151" s="42"/>
      <c r="GU151" s="42"/>
      <c r="GV151" s="42"/>
      <c r="GW151" s="42"/>
      <c r="GX151" s="42"/>
      <c r="GY151" s="42"/>
      <c r="GZ151" s="42"/>
      <c r="HA151" s="42"/>
      <c r="HB151" s="42"/>
      <c r="HC151" s="42"/>
      <c r="HD151" s="42"/>
      <c r="HE151" s="42"/>
      <c r="HF151" s="42"/>
      <c r="HG151" s="42"/>
      <c r="HH151" s="42"/>
      <c r="HI151" s="42"/>
      <c r="HJ151" s="42"/>
      <c r="HK151" s="42"/>
      <c r="HL151" s="42"/>
      <c r="HM151" s="42"/>
      <c r="HN151" s="42"/>
      <c r="HO151" s="42"/>
      <c r="HP151" s="42"/>
      <c r="HQ151" s="42"/>
      <c r="HR151" s="42"/>
      <c r="HS151" s="42"/>
      <c r="HT151" s="42"/>
      <c r="HU151" s="42"/>
      <c r="HV151" s="42"/>
      <c r="HW151" s="42"/>
      <c r="HX151" s="42"/>
      <c r="HY151" s="42"/>
      <c r="HZ151" s="42"/>
      <c r="IA151" s="42"/>
      <c r="IB151" s="42"/>
      <c r="IC151" s="42"/>
      <c r="ID151" s="42"/>
      <c r="IE151" s="42"/>
      <c r="IF151" s="42"/>
      <c r="IG151" s="42"/>
      <c r="IH151" s="42"/>
      <c r="II151" s="42"/>
      <c r="IJ151" s="42"/>
      <c r="IK151" s="42"/>
      <c r="IL151" s="42"/>
      <c r="IM151" s="42"/>
      <c r="IN151" s="42"/>
      <c r="IO151" s="42"/>
      <c r="IP151" s="42"/>
      <c r="IQ151" s="42"/>
      <c r="IR151" s="42"/>
      <c r="IS151" s="42"/>
      <c r="IT151" s="42"/>
      <c r="IU151" s="42"/>
      <c r="IV151" s="42"/>
      <c r="IW151" s="42"/>
      <c r="IX151" s="42"/>
      <c r="IY151" s="42"/>
      <c r="IZ151" s="42"/>
      <c r="JA151" s="42"/>
      <c r="JB151" s="42"/>
      <c r="JC151" s="42"/>
      <c r="JD151" s="42"/>
      <c r="JE151" s="42"/>
      <c r="JF151" s="42"/>
      <c r="JG151" s="42"/>
      <c r="JH151" s="42"/>
      <c r="JI151" s="42"/>
      <c r="JJ151" s="42"/>
      <c r="JK151" s="42"/>
      <c r="JL151" s="42"/>
      <c r="JM151" s="42"/>
      <c r="JN151" s="42"/>
      <c r="JO151" s="42"/>
      <c r="JP151" s="42"/>
      <c r="JQ151" s="42"/>
      <c r="JR151" s="42"/>
      <c r="JS151" s="42"/>
      <c r="JT151" s="42"/>
      <c r="JU151" s="42"/>
      <c r="JV151" s="42"/>
      <c r="JW151" s="42"/>
      <c r="JX151" s="42"/>
      <c r="JY151" s="42"/>
      <c r="JZ151" s="42"/>
      <c r="KA151" s="42"/>
      <c r="KB151" s="42"/>
      <c r="KC151" s="42"/>
      <c r="KD151" s="42"/>
      <c r="KE151" s="42"/>
      <c r="KF151" s="42"/>
      <c r="KG151" s="42"/>
      <c r="KH151" s="42"/>
      <c r="KI151" s="42"/>
      <c r="KJ151" s="42"/>
      <c r="KK151" s="42"/>
      <c r="KL151" s="42"/>
      <c r="KM151" s="42"/>
      <c r="KN151" s="42"/>
      <c r="KO151" s="42"/>
    </row>
    <row r="152" spans="1:301" ht="10" customHeight="1">
      <c r="A152" s="40"/>
      <c r="B152" s="42"/>
      <c r="C152" s="42"/>
      <c r="D152" s="42"/>
      <c r="E152" s="42"/>
      <c r="F152" s="42"/>
      <c r="G152" s="42"/>
      <c r="H152" s="42"/>
      <c r="I152" s="40"/>
      <c r="J152" s="42"/>
      <c r="K152" s="40"/>
      <c r="L152" s="42"/>
      <c r="M152" s="40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/>
      <c r="CK152" s="42"/>
      <c r="CL152" s="42"/>
      <c r="CM152" s="42"/>
      <c r="CN152" s="42"/>
      <c r="CO152" s="42"/>
      <c r="CP152" s="42"/>
      <c r="CQ152" s="42"/>
      <c r="CR152" s="42"/>
      <c r="CS152" s="42"/>
      <c r="CT152" s="42"/>
      <c r="CU152" s="42"/>
      <c r="CV152" s="42"/>
      <c r="CW152" s="42"/>
      <c r="CX152" s="42"/>
      <c r="CY152" s="4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  <c r="EJ152" s="42"/>
      <c r="EK152" s="42"/>
      <c r="EL152" s="42"/>
      <c r="EM152" s="42"/>
      <c r="EN152" s="42"/>
      <c r="EO152" s="42"/>
      <c r="EP152" s="42"/>
      <c r="EQ152" s="42"/>
      <c r="ER152" s="42"/>
      <c r="ES152" s="42"/>
      <c r="ET152" s="42"/>
      <c r="EU152" s="42"/>
      <c r="EV152" s="42"/>
      <c r="EW152" s="42"/>
      <c r="EX152" s="42"/>
      <c r="EY152" s="42"/>
      <c r="EZ152" s="42"/>
      <c r="FA152" s="42"/>
      <c r="FB152" s="42"/>
      <c r="FC152" s="42"/>
      <c r="FD152" s="42"/>
      <c r="FE152" s="42"/>
      <c r="FF152" s="42"/>
      <c r="FG152" s="42"/>
      <c r="FH152" s="42"/>
      <c r="FI152" s="42"/>
      <c r="FJ152" s="42"/>
      <c r="FK152" s="42"/>
      <c r="FL152" s="42"/>
      <c r="FM152" s="42"/>
      <c r="FN152" s="42"/>
      <c r="FO152" s="42"/>
      <c r="FP152" s="42"/>
      <c r="FQ152" s="42"/>
      <c r="FR152" s="42"/>
      <c r="FS152" s="42"/>
      <c r="FT152" s="42"/>
      <c r="FU152" s="42"/>
      <c r="FV152" s="42"/>
      <c r="FW152" s="42"/>
      <c r="FX152" s="42"/>
      <c r="FY152" s="42"/>
      <c r="FZ152" s="42"/>
      <c r="GA152" s="42"/>
      <c r="GB152" s="42"/>
      <c r="GC152" s="42"/>
      <c r="GD152" s="42"/>
      <c r="GE152" s="42"/>
      <c r="GF152" s="42"/>
      <c r="GG152" s="42"/>
      <c r="GH152" s="42"/>
      <c r="GI152" s="42"/>
      <c r="GJ152" s="42"/>
      <c r="GK152" s="42"/>
      <c r="GL152" s="42"/>
      <c r="GM152" s="42"/>
      <c r="GN152" s="42"/>
      <c r="GO152" s="42"/>
      <c r="GP152" s="42"/>
      <c r="GQ152" s="42"/>
      <c r="GR152" s="42"/>
      <c r="GS152" s="42"/>
      <c r="GT152" s="42"/>
      <c r="GU152" s="42"/>
      <c r="GV152" s="42"/>
      <c r="GW152" s="42"/>
      <c r="GX152" s="42"/>
      <c r="GY152" s="42"/>
      <c r="GZ152" s="42"/>
      <c r="HA152" s="42"/>
      <c r="HB152" s="42"/>
      <c r="HC152" s="42"/>
      <c r="HD152" s="42"/>
      <c r="HE152" s="42"/>
      <c r="HF152" s="42"/>
      <c r="HG152" s="42"/>
      <c r="HH152" s="42"/>
      <c r="HI152" s="42"/>
      <c r="HJ152" s="42"/>
      <c r="HK152" s="42"/>
      <c r="HL152" s="42"/>
      <c r="HM152" s="42"/>
      <c r="HN152" s="42"/>
      <c r="HO152" s="42"/>
      <c r="HP152" s="42"/>
      <c r="HQ152" s="42"/>
      <c r="HR152" s="42"/>
      <c r="HS152" s="42"/>
      <c r="HT152" s="42"/>
      <c r="HU152" s="42"/>
      <c r="HV152" s="42"/>
      <c r="HW152" s="42"/>
      <c r="HX152" s="42"/>
      <c r="HY152" s="42"/>
      <c r="HZ152" s="42"/>
      <c r="IA152" s="42"/>
      <c r="IB152" s="42"/>
      <c r="IC152" s="42"/>
      <c r="ID152" s="42"/>
      <c r="IE152" s="42"/>
      <c r="IF152" s="42"/>
      <c r="IG152" s="42"/>
      <c r="IH152" s="42"/>
      <c r="II152" s="42"/>
      <c r="IJ152" s="42"/>
      <c r="IK152" s="42"/>
      <c r="IL152" s="42"/>
      <c r="IM152" s="42"/>
      <c r="IN152" s="42"/>
      <c r="IO152" s="42"/>
      <c r="IP152" s="42"/>
      <c r="IQ152" s="42"/>
      <c r="IR152" s="42"/>
      <c r="IS152" s="42"/>
      <c r="IT152" s="42"/>
      <c r="IU152" s="42"/>
      <c r="IV152" s="42"/>
      <c r="IW152" s="42"/>
      <c r="IX152" s="42"/>
      <c r="IY152" s="42"/>
      <c r="IZ152" s="42"/>
      <c r="JA152" s="42"/>
      <c r="JB152" s="42"/>
      <c r="JC152" s="42"/>
      <c r="JD152" s="42"/>
      <c r="JE152" s="42"/>
      <c r="JF152" s="42"/>
      <c r="JG152" s="42"/>
      <c r="JH152" s="42"/>
      <c r="JI152" s="42"/>
      <c r="JJ152" s="42"/>
      <c r="JK152" s="42"/>
      <c r="JL152" s="42"/>
      <c r="JM152" s="42"/>
      <c r="JN152" s="42"/>
      <c r="JO152" s="42"/>
      <c r="JP152" s="42"/>
      <c r="JQ152" s="42"/>
      <c r="JR152" s="42"/>
      <c r="JS152" s="42"/>
      <c r="JT152" s="42"/>
      <c r="JU152" s="42"/>
      <c r="JV152" s="42"/>
      <c r="JW152" s="42"/>
      <c r="JX152" s="42"/>
      <c r="JY152" s="42"/>
      <c r="JZ152" s="42"/>
      <c r="KA152" s="42"/>
      <c r="KB152" s="42"/>
      <c r="KC152" s="42"/>
      <c r="KD152" s="42"/>
      <c r="KE152" s="42"/>
      <c r="KF152" s="42"/>
      <c r="KG152" s="42"/>
      <c r="KH152" s="42"/>
      <c r="KI152" s="42"/>
      <c r="KJ152" s="42"/>
      <c r="KK152" s="42"/>
      <c r="KL152" s="42"/>
      <c r="KM152" s="42"/>
      <c r="KN152" s="42"/>
      <c r="KO152" s="42"/>
    </row>
    <row r="153" spans="1:301" ht="10" customHeight="1">
      <c r="A153" s="40"/>
      <c r="B153" s="42"/>
      <c r="C153" s="42"/>
      <c r="D153" s="42"/>
      <c r="E153" s="42"/>
      <c r="F153" s="42"/>
      <c r="G153" s="42"/>
      <c r="H153" s="42"/>
      <c r="I153" s="40"/>
      <c r="J153" s="42"/>
      <c r="K153" s="40"/>
      <c r="L153" s="42"/>
      <c r="M153" s="40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  <c r="BO153" s="42"/>
      <c r="BP153" s="42"/>
      <c r="BQ153" s="42"/>
      <c r="BR153" s="4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2"/>
      <c r="CH153" s="42"/>
      <c r="CI153" s="42"/>
      <c r="CJ153" s="42"/>
      <c r="CK153" s="42"/>
      <c r="CL153" s="42"/>
      <c r="CM153" s="42"/>
      <c r="CN153" s="42"/>
      <c r="CO153" s="42"/>
      <c r="CP153" s="42"/>
      <c r="CQ153" s="42"/>
      <c r="CR153" s="42"/>
      <c r="CS153" s="42"/>
      <c r="CT153" s="42"/>
      <c r="CU153" s="42"/>
      <c r="CV153" s="42"/>
      <c r="CW153" s="42"/>
      <c r="CX153" s="42"/>
      <c r="CY153" s="4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  <c r="EJ153" s="42"/>
      <c r="EK153" s="42"/>
      <c r="EL153" s="42"/>
      <c r="EM153" s="42"/>
      <c r="EN153" s="42"/>
      <c r="EO153" s="42"/>
      <c r="EP153" s="42"/>
      <c r="EQ153" s="42"/>
      <c r="ER153" s="42"/>
      <c r="ES153" s="42"/>
      <c r="ET153" s="42"/>
      <c r="EU153" s="42"/>
      <c r="EV153" s="42"/>
      <c r="EW153" s="42"/>
      <c r="EX153" s="42"/>
      <c r="EY153" s="42"/>
      <c r="EZ153" s="42"/>
      <c r="FA153" s="42"/>
      <c r="FB153" s="42"/>
      <c r="FC153" s="42"/>
      <c r="FD153" s="42"/>
      <c r="FE153" s="42"/>
      <c r="FF153" s="42"/>
      <c r="FG153" s="42"/>
      <c r="FH153" s="42"/>
      <c r="FI153" s="42"/>
      <c r="FJ153" s="42"/>
      <c r="FK153" s="42"/>
      <c r="FL153" s="42"/>
      <c r="FM153" s="42"/>
      <c r="FN153" s="42"/>
      <c r="FO153" s="42"/>
      <c r="FP153" s="42"/>
      <c r="FQ153" s="42"/>
      <c r="FR153" s="42"/>
      <c r="FS153" s="42"/>
      <c r="FT153" s="42"/>
      <c r="FU153" s="42"/>
      <c r="FV153" s="42"/>
      <c r="FW153" s="42"/>
      <c r="FX153" s="42"/>
      <c r="FY153" s="42"/>
      <c r="FZ153" s="42"/>
      <c r="GA153" s="42"/>
      <c r="GB153" s="42"/>
      <c r="GC153" s="42"/>
      <c r="GD153" s="42"/>
      <c r="GE153" s="42"/>
      <c r="GF153" s="42"/>
      <c r="GG153" s="42"/>
      <c r="GH153" s="42"/>
      <c r="GI153" s="42"/>
      <c r="GJ153" s="42"/>
      <c r="GK153" s="42"/>
      <c r="GL153" s="42"/>
      <c r="GM153" s="42"/>
      <c r="GN153" s="42"/>
      <c r="GO153" s="42"/>
      <c r="GP153" s="42"/>
      <c r="GQ153" s="42"/>
      <c r="GR153" s="42"/>
      <c r="GS153" s="42"/>
      <c r="GT153" s="42"/>
      <c r="GU153" s="42"/>
      <c r="GV153" s="42"/>
      <c r="GW153" s="42"/>
      <c r="GX153" s="42"/>
      <c r="GY153" s="42"/>
      <c r="GZ153" s="42"/>
      <c r="HA153" s="42"/>
      <c r="HB153" s="42"/>
      <c r="HC153" s="42"/>
      <c r="HD153" s="42"/>
      <c r="HE153" s="42"/>
      <c r="HF153" s="42"/>
      <c r="HG153" s="42"/>
      <c r="HH153" s="42"/>
      <c r="HI153" s="42"/>
      <c r="HJ153" s="42"/>
      <c r="HK153" s="42"/>
      <c r="HL153" s="42"/>
      <c r="HM153" s="42"/>
      <c r="HN153" s="42"/>
      <c r="HO153" s="42"/>
      <c r="HP153" s="42"/>
      <c r="HQ153" s="42"/>
      <c r="HR153" s="42"/>
      <c r="HS153" s="42"/>
      <c r="HT153" s="42"/>
      <c r="HU153" s="42"/>
      <c r="HV153" s="42"/>
      <c r="HW153" s="42"/>
      <c r="HX153" s="42"/>
      <c r="HY153" s="42"/>
      <c r="HZ153" s="42"/>
      <c r="IA153" s="42"/>
      <c r="IB153" s="42"/>
      <c r="IC153" s="42"/>
      <c r="ID153" s="42"/>
      <c r="IE153" s="42"/>
      <c r="IF153" s="42"/>
      <c r="IG153" s="42"/>
      <c r="IH153" s="42"/>
      <c r="II153" s="42"/>
      <c r="IJ153" s="42"/>
      <c r="IK153" s="42"/>
      <c r="IL153" s="42"/>
      <c r="IM153" s="42"/>
      <c r="IN153" s="42"/>
      <c r="IO153" s="42"/>
      <c r="IP153" s="42"/>
      <c r="IQ153" s="42"/>
      <c r="IR153" s="42"/>
      <c r="IS153" s="42"/>
      <c r="IT153" s="42"/>
      <c r="IU153" s="42"/>
      <c r="IV153" s="42"/>
      <c r="IW153" s="42"/>
      <c r="IX153" s="42"/>
      <c r="IY153" s="42"/>
      <c r="IZ153" s="42"/>
      <c r="JA153" s="42"/>
      <c r="JB153" s="42"/>
      <c r="JC153" s="42"/>
      <c r="JD153" s="42"/>
      <c r="JE153" s="42"/>
      <c r="JF153" s="42"/>
      <c r="JG153" s="42"/>
      <c r="JH153" s="42"/>
      <c r="JI153" s="42"/>
      <c r="JJ153" s="42"/>
      <c r="JK153" s="42"/>
      <c r="JL153" s="42"/>
      <c r="JM153" s="42"/>
      <c r="JN153" s="42"/>
      <c r="JO153" s="42"/>
      <c r="JP153" s="42"/>
      <c r="JQ153" s="42"/>
      <c r="JR153" s="42"/>
      <c r="JS153" s="42"/>
      <c r="JT153" s="42"/>
      <c r="JU153" s="42"/>
      <c r="JV153" s="42"/>
      <c r="JW153" s="42"/>
      <c r="JX153" s="42"/>
      <c r="JY153" s="42"/>
      <c r="JZ153" s="42"/>
      <c r="KA153" s="42"/>
      <c r="KB153" s="42"/>
      <c r="KC153" s="42"/>
      <c r="KD153" s="42"/>
      <c r="KE153" s="42"/>
      <c r="KF153" s="42"/>
      <c r="KG153" s="42"/>
      <c r="KH153" s="42"/>
      <c r="KI153" s="42"/>
      <c r="KJ153" s="42"/>
      <c r="KK153" s="42"/>
      <c r="KL153" s="42"/>
      <c r="KM153" s="42"/>
      <c r="KN153" s="42"/>
      <c r="KO153" s="42"/>
    </row>
    <row r="154" spans="1:301" ht="10" customHeight="1">
      <c r="A154" s="40"/>
      <c r="B154" s="42"/>
      <c r="C154" s="42"/>
      <c r="D154" s="42"/>
      <c r="E154" s="42"/>
      <c r="F154" s="42"/>
      <c r="G154" s="42"/>
      <c r="H154" s="42"/>
      <c r="I154" s="40"/>
      <c r="J154" s="42"/>
      <c r="K154" s="40"/>
      <c r="L154" s="42"/>
      <c r="M154" s="40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  <c r="EJ154" s="42"/>
      <c r="EK154" s="42"/>
      <c r="EL154" s="42"/>
      <c r="EM154" s="42"/>
      <c r="EN154" s="42"/>
      <c r="EO154" s="42"/>
      <c r="EP154" s="42"/>
      <c r="EQ154" s="42"/>
      <c r="ER154" s="42"/>
      <c r="ES154" s="42"/>
      <c r="ET154" s="42"/>
      <c r="EU154" s="42"/>
      <c r="EV154" s="42"/>
      <c r="EW154" s="42"/>
      <c r="EX154" s="42"/>
      <c r="EY154" s="42"/>
      <c r="EZ154" s="42"/>
      <c r="FA154" s="42"/>
      <c r="FB154" s="42"/>
      <c r="FC154" s="42"/>
      <c r="FD154" s="42"/>
      <c r="FE154" s="42"/>
      <c r="FF154" s="42"/>
      <c r="FG154" s="42"/>
      <c r="FH154" s="42"/>
      <c r="FI154" s="42"/>
      <c r="FJ154" s="42"/>
      <c r="FK154" s="42"/>
      <c r="FL154" s="42"/>
      <c r="FM154" s="42"/>
      <c r="FN154" s="42"/>
      <c r="FO154" s="42"/>
      <c r="FP154" s="42"/>
      <c r="FQ154" s="42"/>
      <c r="FR154" s="42"/>
      <c r="FS154" s="42"/>
      <c r="FT154" s="42"/>
      <c r="FU154" s="42"/>
      <c r="FV154" s="42"/>
      <c r="FW154" s="42"/>
      <c r="FX154" s="42"/>
      <c r="FY154" s="42"/>
      <c r="FZ154" s="42"/>
      <c r="GA154" s="42"/>
      <c r="GB154" s="42"/>
      <c r="GC154" s="42"/>
      <c r="GD154" s="42"/>
      <c r="GE154" s="42"/>
      <c r="GF154" s="42"/>
      <c r="GG154" s="42"/>
      <c r="GH154" s="42"/>
      <c r="GI154" s="42"/>
      <c r="GJ154" s="42"/>
      <c r="GK154" s="42"/>
      <c r="GL154" s="42"/>
      <c r="GM154" s="42"/>
      <c r="GN154" s="42"/>
      <c r="GO154" s="42"/>
      <c r="GP154" s="42"/>
      <c r="GQ154" s="42"/>
      <c r="GR154" s="42"/>
      <c r="GS154" s="42"/>
      <c r="GT154" s="42"/>
      <c r="GU154" s="42"/>
      <c r="GV154" s="42"/>
      <c r="GW154" s="42"/>
      <c r="GX154" s="42"/>
      <c r="GY154" s="42"/>
      <c r="GZ154" s="42"/>
      <c r="HA154" s="42"/>
      <c r="HB154" s="42"/>
      <c r="HC154" s="42"/>
      <c r="HD154" s="42"/>
      <c r="HE154" s="42"/>
      <c r="HF154" s="42"/>
      <c r="HG154" s="42"/>
      <c r="HH154" s="42"/>
      <c r="HI154" s="42"/>
      <c r="HJ154" s="42"/>
      <c r="HK154" s="42"/>
      <c r="HL154" s="42"/>
      <c r="HM154" s="42"/>
      <c r="HN154" s="42"/>
      <c r="HO154" s="42"/>
      <c r="HP154" s="42"/>
      <c r="HQ154" s="42"/>
      <c r="HR154" s="42"/>
      <c r="HS154" s="42"/>
      <c r="HT154" s="42"/>
      <c r="HU154" s="42"/>
      <c r="HV154" s="42"/>
      <c r="HW154" s="42"/>
      <c r="HX154" s="42"/>
      <c r="HY154" s="42"/>
      <c r="HZ154" s="42"/>
      <c r="IA154" s="42"/>
      <c r="IB154" s="42"/>
      <c r="IC154" s="42"/>
      <c r="ID154" s="42"/>
      <c r="IE154" s="42"/>
      <c r="IF154" s="42"/>
      <c r="IG154" s="42"/>
      <c r="IH154" s="42"/>
      <c r="II154" s="42"/>
      <c r="IJ154" s="42"/>
      <c r="IK154" s="42"/>
      <c r="IL154" s="42"/>
      <c r="IM154" s="42"/>
      <c r="IN154" s="42"/>
      <c r="IO154" s="42"/>
      <c r="IP154" s="42"/>
      <c r="IQ154" s="42"/>
      <c r="IR154" s="42"/>
      <c r="IS154" s="42"/>
      <c r="IT154" s="42"/>
      <c r="IU154" s="42"/>
      <c r="IV154" s="42"/>
      <c r="IW154" s="42"/>
      <c r="IX154" s="42"/>
      <c r="IY154" s="42"/>
      <c r="IZ154" s="42"/>
      <c r="JA154" s="42"/>
      <c r="JB154" s="42"/>
      <c r="JC154" s="42"/>
      <c r="JD154" s="42"/>
      <c r="JE154" s="42"/>
      <c r="JF154" s="42"/>
      <c r="JG154" s="42"/>
      <c r="JH154" s="42"/>
      <c r="JI154" s="42"/>
      <c r="JJ154" s="42"/>
      <c r="JK154" s="42"/>
      <c r="JL154" s="42"/>
      <c r="JM154" s="42"/>
      <c r="JN154" s="42"/>
      <c r="JO154" s="42"/>
      <c r="JP154" s="42"/>
      <c r="JQ154" s="42"/>
      <c r="JR154" s="42"/>
      <c r="JS154" s="42"/>
      <c r="JT154" s="42"/>
      <c r="JU154" s="42"/>
      <c r="JV154" s="42"/>
      <c r="JW154" s="42"/>
      <c r="JX154" s="42"/>
      <c r="JY154" s="42"/>
      <c r="JZ154" s="42"/>
      <c r="KA154" s="42"/>
      <c r="KB154" s="42"/>
      <c r="KC154" s="42"/>
      <c r="KD154" s="42"/>
      <c r="KE154" s="42"/>
      <c r="KF154" s="42"/>
      <c r="KG154" s="42"/>
      <c r="KH154" s="42"/>
      <c r="KI154" s="42"/>
      <c r="KJ154" s="42"/>
      <c r="KK154" s="42"/>
      <c r="KL154" s="42"/>
      <c r="KM154" s="42"/>
      <c r="KN154" s="42"/>
      <c r="KO154" s="42"/>
    </row>
    <row r="155" spans="1:301" ht="10" customHeight="1">
      <c r="A155" s="40"/>
      <c r="B155" s="42"/>
      <c r="C155" s="42"/>
      <c r="D155" s="42"/>
      <c r="E155" s="42"/>
      <c r="F155" s="42"/>
      <c r="G155" s="42"/>
      <c r="H155" s="42"/>
      <c r="I155" s="40"/>
      <c r="J155" s="42"/>
      <c r="K155" s="40"/>
      <c r="L155" s="42"/>
      <c r="M155" s="40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2"/>
      <c r="CB155" s="42"/>
      <c r="CC155" s="42"/>
      <c r="CD155" s="42"/>
      <c r="CE155" s="42"/>
      <c r="CF155" s="42"/>
      <c r="CG155" s="42"/>
      <c r="CH155" s="42"/>
      <c r="CI155" s="42"/>
      <c r="CJ155" s="42"/>
      <c r="CK155" s="42"/>
      <c r="CL155" s="42"/>
      <c r="CM155" s="42"/>
      <c r="CN155" s="42"/>
      <c r="CO155" s="42"/>
      <c r="CP155" s="42"/>
      <c r="CQ155" s="42"/>
      <c r="CR155" s="42"/>
      <c r="CS155" s="42"/>
      <c r="CT155" s="42"/>
      <c r="CU155" s="42"/>
      <c r="CV155" s="42"/>
      <c r="CW155" s="42"/>
      <c r="CX155" s="42"/>
      <c r="CY155" s="4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  <c r="EJ155" s="42"/>
      <c r="EK155" s="42"/>
      <c r="EL155" s="42"/>
      <c r="EM155" s="42"/>
      <c r="EN155" s="42"/>
      <c r="EO155" s="42"/>
      <c r="EP155" s="42"/>
      <c r="EQ155" s="42"/>
      <c r="ER155" s="42"/>
      <c r="ES155" s="42"/>
      <c r="ET155" s="42"/>
      <c r="EU155" s="42"/>
      <c r="EV155" s="42"/>
      <c r="EW155" s="42"/>
      <c r="EX155" s="42"/>
      <c r="EY155" s="42"/>
      <c r="EZ155" s="42"/>
      <c r="FA155" s="42"/>
      <c r="FB155" s="42"/>
      <c r="FC155" s="42"/>
      <c r="FD155" s="42"/>
      <c r="FE155" s="42"/>
      <c r="FF155" s="42"/>
      <c r="FG155" s="42"/>
      <c r="FH155" s="42"/>
      <c r="FI155" s="42"/>
      <c r="FJ155" s="42"/>
      <c r="FK155" s="42"/>
      <c r="FL155" s="42"/>
      <c r="FM155" s="42"/>
      <c r="FN155" s="42"/>
      <c r="FO155" s="42"/>
      <c r="FP155" s="42"/>
      <c r="FQ155" s="42"/>
      <c r="FR155" s="42"/>
      <c r="FS155" s="42"/>
      <c r="FT155" s="42"/>
      <c r="FU155" s="42"/>
      <c r="FV155" s="42"/>
      <c r="FW155" s="42"/>
      <c r="FX155" s="42"/>
      <c r="FY155" s="42"/>
      <c r="FZ155" s="42"/>
      <c r="GA155" s="42"/>
      <c r="GB155" s="42"/>
      <c r="GC155" s="42"/>
      <c r="GD155" s="42"/>
      <c r="GE155" s="42"/>
      <c r="GF155" s="42"/>
      <c r="GG155" s="42"/>
      <c r="GH155" s="42"/>
      <c r="GI155" s="42"/>
      <c r="GJ155" s="42"/>
      <c r="GK155" s="42"/>
      <c r="GL155" s="42"/>
      <c r="GM155" s="42"/>
      <c r="GN155" s="42"/>
      <c r="GO155" s="42"/>
      <c r="GP155" s="42"/>
      <c r="GQ155" s="42"/>
      <c r="GR155" s="42"/>
      <c r="GS155" s="42"/>
      <c r="GT155" s="42"/>
      <c r="GU155" s="42"/>
      <c r="GV155" s="42"/>
      <c r="GW155" s="42"/>
      <c r="GX155" s="42"/>
      <c r="GY155" s="42"/>
      <c r="GZ155" s="42"/>
      <c r="HA155" s="42"/>
      <c r="HB155" s="42"/>
      <c r="HC155" s="42"/>
      <c r="HD155" s="42"/>
      <c r="HE155" s="42"/>
      <c r="HF155" s="42"/>
      <c r="HG155" s="42"/>
      <c r="HH155" s="42"/>
      <c r="HI155" s="42"/>
      <c r="HJ155" s="42"/>
      <c r="HK155" s="42"/>
      <c r="HL155" s="42"/>
      <c r="HM155" s="42"/>
      <c r="HN155" s="42"/>
      <c r="HO155" s="42"/>
      <c r="HP155" s="42"/>
      <c r="HQ155" s="42"/>
      <c r="HR155" s="42"/>
      <c r="HS155" s="42"/>
      <c r="HT155" s="42"/>
      <c r="HU155" s="42"/>
      <c r="HV155" s="42"/>
      <c r="HW155" s="42"/>
      <c r="HX155" s="42"/>
      <c r="HY155" s="42"/>
      <c r="HZ155" s="42"/>
      <c r="IA155" s="42"/>
      <c r="IB155" s="42"/>
      <c r="IC155" s="42"/>
      <c r="ID155" s="42"/>
      <c r="IE155" s="42"/>
      <c r="IF155" s="42"/>
      <c r="IG155" s="42"/>
      <c r="IH155" s="42"/>
      <c r="II155" s="42"/>
      <c r="IJ155" s="42"/>
      <c r="IK155" s="42"/>
      <c r="IL155" s="42"/>
      <c r="IM155" s="42"/>
      <c r="IN155" s="42"/>
      <c r="IO155" s="42"/>
      <c r="IP155" s="42"/>
      <c r="IQ155" s="42"/>
      <c r="IR155" s="42"/>
      <c r="IS155" s="42"/>
      <c r="IT155" s="42"/>
      <c r="IU155" s="42"/>
      <c r="IV155" s="42"/>
      <c r="IW155" s="42"/>
      <c r="IX155" s="42"/>
      <c r="IY155" s="42"/>
      <c r="IZ155" s="42"/>
      <c r="JA155" s="42"/>
      <c r="JB155" s="42"/>
      <c r="JC155" s="42"/>
      <c r="JD155" s="42"/>
      <c r="JE155" s="42"/>
      <c r="JF155" s="42"/>
      <c r="JG155" s="42"/>
      <c r="JH155" s="42"/>
      <c r="JI155" s="42"/>
      <c r="JJ155" s="42"/>
      <c r="JK155" s="42"/>
      <c r="JL155" s="42"/>
      <c r="JM155" s="42"/>
      <c r="JN155" s="42"/>
      <c r="JO155" s="42"/>
      <c r="JP155" s="42"/>
      <c r="JQ155" s="42"/>
      <c r="JR155" s="42"/>
      <c r="JS155" s="42"/>
      <c r="JT155" s="42"/>
      <c r="JU155" s="42"/>
      <c r="JV155" s="42"/>
      <c r="JW155" s="42"/>
      <c r="JX155" s="42"/>
      <c r="JY155" s="42"/>
      <c r="JZ155" s="42"/>
      <c r="KA155" s="42"/>
      <c r="KB155" s="42"/>
      <c r="KC155" s="42"/>
      <c r="KD155" s="42"/>
      <c r="KE155" s="42"/>
      <c r="KF155" s="42"/>
      <c r="KG155" s="42"/>
      <c r="KH155" s="42"/>
      <c r="KI155" s="42"/>
      <c r="KJ155" s="42"/>
      <c r="KK155" s="42"/>
      <c r="KL155" s="42"/>
      <c r="KM155" s="42"/>
      <c r="KN155" s="42"/>
      <c r="KO155" s="42"/>
    </row>
    <row r="156" spans="1:301" ht="10" customHeight="1">
      <c r="A156" s="40"/>
      <c r="B156" s="42"/>
      <c r="C156" s="42"/>
      <c r="D156" s="42"/>
      <c r="E156" s="42"/>
      <c r="F156" s="42"/>
      <c r="G156" s="42"/>
      <c r="H156" s="42"/>
      <c r="I156" s="40"/>
      <c r="J156" s="42"/>
      <c r="K156" s="40"/>
      <c r="L156" s="42"/>
      <c r="M156" s="40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42"/>
      <c r="EQ156" s="42"/>
      <c r="ER156" s="42"/>
      <c r="ES156" s="42"/>
      <c r="ET156" s="42"/>
      <c r="EU156" s="42"/>
      <c r="EV156" s="42"/>
      <c r="EW156" s="42"/>
      <c r="EX156" s="42"/>
      <c r="EY156" s="42"/>
      <c r="EZ156" s="42"/>
      <c r="FA156" s="42"/>
      <c r="FB156" s="42"/>
      <c r="FC156" s="42"/>
      <c r="FD156" s="42"/>
      <c r="FE156" s="42"/>
      <c r="FF156" s="42"/>
      <c r="FG156" s="42"/>
      <c r="FH156" s="42"/>
      <c r="FI156" s="42"/>
      <c r="FJ156" s="42"/>
      <c r="FK156" s="42"/>
      <c r="FL156" s="42"/>
      <c r="FM156" s="42"/>
      <c r="FN156" s="42"/>
      <c r="FO156" s="42"/>
      <c r="FP156" s="42"/>
      <c r="FQ156" s="42"/>
      <c r="FR156" s="42"/>
      <c r="FS156" s="42"/>
      <c r="FT156" s="42"/>
      <c r="FU156" s="42"/>
      <c r="FV156" s="42"/>
      <c r="FW156" s="42"/>
      <c r="FX156" s="42"/>
      <c r="FY156" s="42"/>
      <c r="FZ156" s="42"/>
      <c r="GA156" s="42"/>
      <c r="GB156" s="42"/>
      <c r="GC156" s="42"/>
      <c r="GD156" s="42"/>
      <c r="GE156" s="42"/>
      <c r="GF156" s="42"/>
      <c r="GG156" s="42"/>
      <c r="GH156" s="42"/>
      <c r="GI156" s="42"/>
      <c r="GJ156" s="42"/>
      <c r="GK156" s="42"/>
      <c r="GL156" s="42"/>
      <c r="GM156" s="42"/>
      <c r="GN156" s="42"/>
      <c r="GO156" s="42"/>
      <c r="GP156" s="42"/>
      <c r="GQ156" s="42"/>
      <c r="GR156" s="42"/>
      <c r="GS156" s="42"/>
      <c r="GT156" s="42"/>
      <c r="GU156" s="42"/>
      <c r="GV156" s="42"/>
      <c r="GW156" s="42"/>
      <c r="GX156" s="42"/>
      <c r="GY156" s="42"/>
      <c r="GZ156" s="42"/>
      <c r="HA156" s="42"/>
      <c r="HB156" s="42"/>
      <c r="HC156" s="42"/>
      <c r="HD156" s="42"/>
      <c r="HE156" s="42"/>
      <c r="HF156" s="42"/>
      <c r="HG156" s="42"/>
      <c r="HH156" s="42"/>
      <c r="HI156" s="42"/>
      <c r="HJ156" s="42"/>
      <c r="HK156" s="42"/>
      <c r="HL156" s="42"/>
      <c r="HM156" s="42"/>
      <c r="HN156" s="42"/>
      <c r="HO156" s="42"/>
      <c r="HP156" s="42"/>
      <c r="HQ156" s="42"/>
      <c r="HR156" s="42"/>
      <c r="HS156" s="42"/>
      <c r="HT156" s="42"/>
      <c r="HU156" s="42"/>
      <c r="HV156" s="42"/>
      <c r="HW156" s="42"/>
      <c r="HX156" s="42"/>
      <c r="HY156" s="42"/>
      <c r="HZ156" s="42"/>
      <c r="IA156" s="42"/>
      <c r="IB156" s="42"/>
      <c r="IC156" s="42"/>
      <c r="ID156" s="42"/>
      <c r="IE156" s="42"/>
      <c r="IF156" s="42"/>
      <c r="IG156" s="42"/>
      <c r="IH156" s="42"/>
      <c r="II156" s="42"/>
      <c r="IJ156" s="42"/>
      <c r="IK156" s="42"/>
      <c r="IL156" s="42"/>
      <c r="IM156" s="42"/>
      <c r="IN156" s="42"/>
      <c r="IO156" s="42"/>
      <c r="IP156" s="42"/>
      <c r="IQ156" s="42"/>
      <c r="IR156" s="42"/>
      <c r="IS156" s="42"/>
      <c r="IT156" s="42"/>
      <c r="IU156" s="42"/>
      <c r="IV156" s="42"/>
      <c r="IW156" s="42"/>
      <c r="IX156" s="42"/>
      <c r="IY156" s="42"/>
      <c r="IZ156" s="42"/>
      <c r="JA156" s="42"/>
      <c r="JB156" s="42"/>
      <c r="JC156" s="42"/>
      <c r="JD156" s="42"/>
      <c r="JE156" s="42"/>
      <c r="JF156" s="42"/>
      <c r="JG156" s="42"/>
      <c r="JH156" s="42"/>
      <c r="JI156" s="42"/>
      <c r="JJ156" s="42"/>
      <c r="JK156" s="42"/>
      <c r="JL156" s="42"/>
      <c r="JM156" s="42"/>
      <c r="JN156" s="42"/>
      <c r="JO156" s="42"/>
      <c r="JP156" s="42"/>
      <c r="JQ156" s="42"/>
      <c r="JR156" s="42"/>
      <c r="JS156" s="42"/>
      <c r="JT156" s="42"/>
      <c r="JU156" s="42"/>
      <c r="JV156" s="42"/>
      <c r="JW156" s="42"/>
      <c r="JX156" s="42"/>
      <c r="JY156" s="42"/>
      <c r="JZ156" s="42"/>
      <c r="KA156" s="42"/>
      <c r="KB156" s="42"/>
      <c r="KC156" s="42"/>
      <c r="KD156" s="42"/>
      <c r="KE156" s="42"/>
      <c r="KF156" s="42"/>
      <c r="KG156" s="42"/>
      <c r="KH156" s="42"/>
      <c r="KI156" s="42"/>
      <c r="KJ156" s="42"/>
      <c r="KK156" s="42"/>
      <c r="KL156" s="42"/>
      <c r="KM156" s="42"/>
      <c r="KN156" s="42"/>
      <c r="KO156" s="42"/>
    </row>
    <row r="157" spans="1:301" ht="10" customHeight="1">
      <c r="A157" s="40"/>
      <c r="B157" s="42"/>
      <c r="C157" s="42"/>
      <c r="D157" s="42"/>
      <c r="E157" s="42"/>
      <c r="F157" s="42"/>
      <c r="G157" s="42"/>
      <c r="H157" s="42"/>
      <c r="I157" s="40"/>
      <c r="J157" s="42"/>
      <c r="K157" s="40"/>
      <c r="L157" s="42"/>
      <c r="M157" s="40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  <c r="EJ157" s="42"/>
      <c r="EK157" s="42"/>
      <c r="EL157" s="42"/>
      <c r="EM157" s="42"/>
      <c r="EN157" s="42"/>
      <c r="EO157" s="42"/>
      <c r="EP157" s="42"/>
      <c r="EQ157" s="42"/>
      <c r="ER157" s="42"/>
      <c r="ES157" s="42"/>
      <c r="ET157" s="42"/>
      <c r="EU157" s="42"/>
      <c r="EV157" s="42"/>
      <c r="EW157" s="42"/>
      <c r="EX157" s="42"/>
      <c r="EY157" s="42"/>
      <c r="EZ157" s="42"/>
      <c r="FA157" s="42"/>
      <c r="FB157" s="42"/>
      <c r="FC157" s="42"/>
      <c r="FD157" s="42"/>
      <c r="FE157" s="42"/>
      <c r="FF157" s="42"/>
      <c r="FG157" s="42"/>
      <c r="FH157" s="42"/>
      <c r="FI157" s="42"/>
      <c r="FJ157" s="42"/>
      <c r="FK157" s="42"/>
      <c r="FL157" s="42"/>
      <c r="FM157" s="42"/>
      <c r="FN157" s="42"/>
      <c r="FO157" s="42"/>
      <c r="FP157" s="42"/>
      <c r="FQ157" s="42"/>
      <c r="FR157" s="42"/>
      <c r="FS157" s="42"/>
      <c r="FT157" s="42"/>
      <c r="FU157" s="42"/>
      <c r="FV157" s="42"/>
      <c r="FW157" s="42"/>
      <c r="FX157" s="42"/>
      <c r="FY157" s="42"/>
      <c r="FZ157" s="42"/>
      <c r="GA157" s="42"/>
      <c r="GB157" s="42"/>
      <c r="GC157" s="42"/>
      <c r="GD157" s="42"/>
      <c r="GE157" s="42"/>
      <c r="GF157" s="42"/>
      <c r="GG157" s="42"/>
      <c r="GH157" s="42"/>
      <c r="GI157" s="42"/>
      <c r="GJ157" s="42"/>
      <c r="GK157" s="42"/>
      <c r="GL157" s="42"/>
      <c r="GM157" s="42"/>
      <c r="GN157" s="42"/>
      <c r="GO157" s="42"/>
      <c r="GP157" s="42"/>
      <c r="GQ157" s="42"/>
      <c r="GR157" s="42"/>
      <c r="GS157" s="42"/>
      <c r="GT157" s="42"/>
      <c r="GU157" s="42"/>
      <c r="GV157" s="42"/>
      <c r="GW157" s="42"/>
      <c r="GX157" s="42"/>
      <c r="GY157" s="42"/>
      <c r="GZ157" s="42"/>
      <c r="HA157" s="42"/>
      <c r="HB157" s="42"/>
      <c r="HC157" s="42"/>
      <c r="HD157" s="42"/>
      <c r="HE157" s="42"/>
      <c r="HF157" s="42"/>
      <c r="HG157" s="42"/>
      <c r="HH157" s="42"/>
      <c r="HI157" s="42"/>
      <c r="HJ157" s="42"/>
      <c r="HK157" s="42"/>
      <c r="HL157" s="42"/>
      <c r="HM157" s="42"/>
      <c r="HN157" s="42"/>
      <c r="HO157" s="42"/>
      <c r="HP157" s="42"/>
      <c r="HQ157" s="42"/>
      <c r="HR157" s="42"/>
      <c r="HS157" s="42"/>
      <c r="HT157" s="42"/>
      <c r="HU157" s="42"/>
      <c r="HV157" s="42"/>
      <c r="HW157" s="42"/>
      <c r="HX157" s="42"/>
      <c r="HY157" s="42"/>
      <c r="HZ157" s="42"/>
      <c r="IA157" s="42"/>
      <c r="IB157" s="42"/>
      <c r="IC157" s="42"/>
      <c r="ID157" s="42"/>
      <c r="IE157" s="42"/>
      <c r="IF157" s="42"/>
      <c r="IG157" s="42"/>
      <c r="IH157" s="42"/>
      <c r="II157" s="42"/>
      <c r="IJ157" s="42"/>
      <c r="IK157" s="42"/>
      <c r="IL157" s="42"/>
      <c r="IM157" s="42"/>
      <c r="IN157" s="42"/>
      <c r="IO157" s="42"/>
      <c r="IP157" s="42"/>
      <c r="IQ157" s="42"/>
      <c r="IR157" s="42"/>
      <c r="IS157" s="42"/>
      <c r="IT157" s="42"/>
      <c r="IU157" s="42"/>
      <c r="IV157" s="42"/>
      <c r="IW157" s="42"/>
      <c r="IX157" s="42"/>
      <c r="IY157" s="42"/>
      <c r="IZ157" s="42"/>
      <c r="JA157" s="42"/>
      <c r="JB157" s="42"/>
      <c r="JC157" s="42"/>
      <c r="JD157" s="42"/>
      <c r="JE157" s="42"/>
      <c r="JF157" s="42"/>
      <c r="JG157" s="42"/>
      <c r="JH157" s="42"/>
      <c r="JI157" s="42"/>
      <c r="JJ157" s="42"/>
      <c r="JK157" s="42"/>
      <c r="JL157" s="42"/>
      <c r="JM157" s="42"/>
      <c r="JN157" s="42"/>
      <c r="JO157" s="42"/>
      <c r="JP157" s="42"/>
      <c r="JQ157" s="42"/>
      <c r="JR157" s="42"/>
      <c r="JS157" s="42"/>
      <c r="JT157" s="42"/>
      <c r="JU157" s="42"/>
      <c r="JV157" s="42"/>
      <c r="JW157" s="42"/>
      <c r="JX157" s="42"/>
      <c r="JY157" s="42"/>
      <c r="JZ157" s="42"/>
      <c r="KA157" s="42"/>
      <c r="KB157" s="42"/>
      <c r="KC157" s="42"/>
      <c r="KD157" s="42"/>
      <c r="KE157" s="42"/>
      <c r="KF157" s="42"/>
      <c r="KG157" s="42"/>
      <c r="KH157" s="42"/>
      <c r="KI157" s="42"/>
      <c r="KJ157" s="42"/>
      <c r="KK157" s="42"/>
      <c r="KL157" s="42"/>
      <c r="KM157" s="42"/>
      <c r="KN157" s="42"/>
      <c r="KO157" s="42"/>
    </row>
    <row r="158" spans="1:301" ht="10" customHeight="1">
      <c r="A158" s="40"/>
      <c r="B158" s="42"/>
      <c r="C158" s="42"/>
      <c r="D158" s="42"/>
      <c r="E158" s="42"/>
      <c r="F158" s="42"/>
      <c r="G158" s="42"/>
      <c r="H158" s="42"/>
      <c r="I158" s="40"/>
      <c r="J158" s="42"/>
      <c r="K158" s="40"/>
      <c r="L158" s="42"/>
      <c r="M158" s="40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  <c r="BO158" s="42"/>
      <c r="BP158" s="42"/>
      <c r="BQ158" s="42"/>
      <c r="BR158" s="4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42"/>
      <c r="CE158" s="42"/>
      <c r="CF158" s="42"/>
      <c r="CG158" s="42"/>
      <c r="CH158" s="42"/>
      <c r="CI158" s="42"/>
      <c r="CJ158" s="42"/>
      <c r="CK158" s="42"/>
      <c r="CL158" s="42"/>
      <c r="CM158" s="42"/>
      <c r="CN158" s="42"/>
      <c r="CO158" s="42"/>
      <c r="CP158" s="42"/>
      <c r="CQ158" s="42"/>
      <c r="CR158" s="42"/>
      <c r="CS158" s="42"/>
      <c r="CT158" s="42"/>
      <c r="CU158" s="42"/>
      <c r="CV158" s="42"/>
      <c r="CW158" s="42"/>
      <c r="CX158" s="42"/>
      <c r="CY158" s="4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  <c r="EJ158" s="42"/>
      <c r="EK158" s="42"/>
      <c r="EL158" s="42"/>
      <c r="EM158" s="42"/>
      <c r="EN158" s="42"/>
      <c r="EO158" s="42"/>
      <c r="EP158" s="42"/>
      <c r="EQ158" s="42"/>
      <c r="ER158" s="42"/>
      <c r="ES158" s="42"/>
      <c r="ET158" s="42"/>
      <c r="EU158" s="42"/>
      <c r="EV158" s="42"/>
      <c r="EW158" s="42"/>
      <c r="EX158" s="42"/>
      <c r="EY158" s="42"/>
      <c r="EZ158" s="42"/>
      <c r="FA158" s="42"/>
      <c r="FB158" s="42"/>
      <c r="FC158" s="42"/>
      <c r="FD158" s="42"/>
      <c r="FE158" s="42"/>
      <c r="FF158" s="42"/>
      <c r="FG158" s="42"/>
      <c r="FH158" s="42"/>
      <c r="FI158" s="42"/>
      <c r="FJ158" s="42"/>
      <c r="FK158" s="42"/>
      <c r="FL158" s="42"/>
      <c r="FM158" s="42"/>
      <c r="FN158" s="42"/>
      <c r="FO158" s="42"/>
      <c r="FP158" s="42"/>
      <c r="FQ158" s="42"/>
      <c r="FR158" s="42"/>
      <c r="FS158" s="42"/>
      <c r="FT158" s="42"/>
      <c r="FU158" s="42"/>
      <c r="FV158" s="42"/>
      <c r="FW158" s="42"/>
      <c r="FX158" s="42"/>
      <c r="FY158" s="42"/>
      <c r="FZ158" s="42"/>
      <c r="GA158" s="42"/>
      <c r="GB158" s="42"/>
      <c r="GC158" s="42"/>
      <c r="GD158" s="42"/>
      <c r="GE158" s="42"/>
      <c r="GF158" s="42"/>
      <c r="GG158" s="42"/>
      <c r="GH158" s="42"/>
      <c r="GI158" s="42"/>
      <c r="GJ158" s="42"/>
      <c r="GK158" s="42"/>
      <c r="GL158" s="42"/>
      <c r="GM158" s="42"/>
      <c r="GN158" s="42"/>
      <c r="GO158" s="42"/>
      <c r="GP158" s="42"/>
      <c r="GQ158" s="42"/>
      <c r="GR158" s="42"/>
      <c r="GS158" s="42"/>
      <c r="GT158" s="42"/>
      <c r="GU158" s="42"/>
      <c r="GV158" s="42"/>
      <c r="GW158" s="42"/>
      <c r="GX158" s="42"/>
      <c r="GY158" s="42"/>
      <c r="GZ158" s="42"/>
      <c r="HA158" s="42"/>
      <c r="HB158" s="42"/>
      <c r="HC158" s="42"/>
      <c r="HD158" s="42"/>
      <c r="HE158" s="42"/>
      <c r="HF158" s="42"/>
      <c r="HG158" s="42"/>
      <c r="HH158" s="42"/>
      <c r="HI158" s="42"/>
      <c r="HJ158" s="42"/>
      <c r="HK158" s="42"/>
      <c r="HL158" s="42"/>
      <c r="HM158" s="42"/>
      <c r="HN158" s="42"/>
      <c r="HO158" s="42"/>
      <c r="HP158" s="42"/>
      <c r="HQ158" s="42"/>
      <c r="HR158" s="42"/>
      <c r="HS158" s="42"/>
      <c r="HT158" s="42"/>
      <c r="HU158" s="42"/>
      <c r="HV158" s="42"/>
      <c r="HW158" s="42"/>
      <c r="HX158" s="42"/>
      <c r="HY158" s="42"/>
      <c r="HZ158" s="42"/>
      <c r="IA158" s="42"/>
      <c r="IB158" s="42"/>
      <c r="IC158" s="42"/>
      <c r="ID158" s="42"/>
      <c r="IE158" s="42"/>
      <c r="IF158" s="42"/>
      <c r="IG158" s="42"/>
      <c r="IH158" s="42"/>
      <c r="II158" s="42"/>
      <c r="IJ158" s="42"/>
      <c r="IK158" s="42"/>
      <c r="IL158" s="42"/>
      <c r="IM158" s="42"/>
      <c r="IN158" s="42"/>
      <c r="IO158" s="42"/>
      <c r="IP158" s="42"/>
      <c r="IQ158" s="42"/>
      <c r="IR158" s="42"/>
      <c r="IS158" s="42"/>
      <c r="IT158" s="42"/>
      <c r="IU158" s="42"/>
      <c r="IV158" s="42"/>
      <c r="IW158" s="42"/>
      <c r="IX158" s="42"/>
      <c r="IY158" s="42"/>
      <c r="IZ158" s="42"/>
      <c r="JA158" s="42"/>
      <c r="JB158" s="42"/>
      <c r="JC158" s="42"/>
      <c r="JD158" s="42"/>
      <c r="JE158" s="42"/>
      <c r="JF158" s="42"/>
      <c r="JG158" s="42"/>
      <c r="JH158" s="42"/>
      <c r="JI158" s="42"/>
      <c r="JJ158" s="42"/>
      <c r="JK158" s="42"/>
      <c r="JL158" s="42"/>
      <c r="JM158" s="42"/>
      <c r="JN158" s="42"/>
      <c r="JO158" s="42"/>
      <c r="JP158" s="42"/>
      <c r="JQ158" s="42"/>
      <c r="JR158" s="42"/>
      <c r="JS158" s="42"/>
      <c r="JT158" s="42"/>
      <c r="JU158" s="42"/>
      <c r="JV158" s="42"/>
      <c r="JW158" s="42"/>
      <c r="JX158" s="42"/>
      <c r="JY158" s="42"/>
      <c r="JZ158" s="42"/>
      <c r="KA158" s="42"/>
      <c r="KB158" s="42"/>
      <c r="KC158" s="42"/>
      <c r="KD158" s="42"/>
      <c r="KE158" s="42"/>
      <c r="KF158" s="42"/>
      <c r="KG158" s="42"/>
      <c r="KH158" s="42"/>
      <c r="KI158" s="42"/>
      <c r="KJ158" s="42"/>
      <c r="KK158" s="42"/>
      <c r="KL158" s="42"/>
      <c r="KM158" s="42"/>
      <c r="KN158" s="42"/>
      <c r="KO158" s="42"/>
    </row>
    <row r="159" spans="1:301" ht="10" customHeight="1">
      <c r="A159" s="40"/>
      <c r="B159" s="42"/>
      <c r="C159" s="42"/>
      <c r="D159" s="42"/>
      <c r="E159" s="42"/>
      <c r="F159" s="42"/>
      <c r="G159" s="42"/>
      <c r="H159" s="42"/>
      <c r="I159" s="40"/>
      <c r="J159" s="42"/>
      <c r="K159" s="40"/>
      <c r="L159" s="42"/>
      <c r="M159" s="40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  <c r="BO159" s="42"/>
      <c r="BP159" s="42"/>
      <c r="BQ159" s="42"/>
      <c r="BR159" s="4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2"/>
      <c r="CH159" s="42"/>
      <c r="CI159" s="42"/>
      <c r="CJ159" s="42"/>
      <c r="CK159" s="42"/>
      <c r="CL159" s="42"/>
      <c r="CM159" s="42"/>
      <c r="CN159" s="42"/>
      <c r="CO159" s="42"/>
      <c r="CP159" s="42"/>
      <c r="CQ159" s="42"/>
      <c r="CR159" s="42"/>
      <c r="CS159" s="42"/>
      <c r="CT159" s="42"/>
      <c r="CU159" s="42"/>
      <c r="CV159" s="42"/>
      <c r="CW159" s="42"/>
      <c r="CX159" s="42"/>
      <c r="CY159" s="4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  <c r="EJ159" s="42"/>
      <c r="EK159" s="42"/>
      <c r="EL159" s="42"/>
      <c r="EM159" s="42"/>
      <c r="EN159" s="42"/>
      <c r="EO159" s="42"/>
      <c r="EP159" s="42"/>
      <c r="EQ159" s="42"/>
      <c r="ER159" s="42"/>
      <c r="ES159" s="42"/>
      <c r="ET159" s="42"/>
      <c r="EU159" s="42"/>
      <c r="EV159" s="42"/>
      <c r="EW159" s="42"/>
      <c r="EX159" s="42"/>
      <c r="EY159" s="42"/>
      <c r="EZ159" s="42"/>
      <c r="FA159" s="42"/>
      <c r="FB159" s="42"/>
      <c r="FC159" s="42"/>
      <c r="FD159" s="42"/>
      <c r="FE159" s="42"/>
      <c r="FF159" s="42"/>
      <c r="FG159" s="42"/>
      <c r="FH159" s="42"/>
      <c r="FI159" s="42"/>
      <c r="FJ159" s="42"/>
      <c r="FK159" s="42"/>
      <c r="FL159" s="42"/>
      <c r="FM159" s="42"/>
      <c r="FN159" s="42"/>
      <c r="FO159" s="42"/>
      <c r="FP159" s="42"/>
      <c r="FQ159" s="42"/>
      <c r="FR159" s="42"/>
      <c r="FS159" s="42"/>
      <c r="FT159" s="42"/>
      <c r="FU159" s="42"/>
      <c r="FV159" s="42"/>
      <c r="FW159" s="42"/>
      <c r="FX159" s="42"/>
      <c r="FY159" s="42"/>
      <c r="FZ159" s="42"/>
      <c r="GA159" s="42"/>
      <c r="GB159" s="42"/>
      <c r="GC159" s="42"/>
      <c r="GD159" s="42"/>
      <c r="GE159" s="42"/>
      <c r="GF159" s="42"/>
      <c r="GG159" s="42"/>
      <c r="GH159" s="42"/>
      <c r="GI159" s="42"/>
      <c r="GJ159" s="42"/>
      <c r="GK159" s="42"/>
      <c r="GL159" s="42"/>
      <c r="GM159" s="42"/>
      <c r="GN159" s="42"/>
      <c r="GO159" s="42"/>
      <c r="GP159" s="42"/>
      <c r="GQ159" s="42"/>
      <c r="GR159" s="42"/>
      <c r="GS159" s="42"/>
      <c r="GT159" s="42"/>
      <c r="GU159" s="42"/>
      <c r="GV159" s="42"/>
      <c r="GW159" s="42"/>
      <c r="GX159" s="42"/>
      <c r="GY159" s="42"/>
      <c r="GZ159" s="42"/>
      <c r="HA159" s="42"/>
      <c r="HB159" s="42"/>
      <c r="HC159" s="42"/>
      <c r="HD159" s="42"/>
      <c r="HE159" s="42"/>
      <c r="HF159" s="42"/>
      <c r="HG159" s="42"/>
      <c r="HH159" s="42"/>
      <c r="HI159" s="42"/>
      <c r="HJ159" s="42"/>
      <c r="HK159" s="42"/>
      <c r="HL159" s="42"/>
      <c r="HM159" s="42"/>
      <c r="HN159" s="42"/>
      <c r="HO159" s="42"/>
      <c r="HP159" s="42"/>
      <c r="HQ159" s="42"/>
      <c r="HR159" s="42"/>
      <c r="HS159" s="42"/>
      <c r="HT159" s="42"/>
      <c r="HU159" s="42"/>
      <c r="HV159" s="42"/>
      <c r="HW159" s="42"/>
      <c r="HX159" s="42"/>
      <c r="HY159" s="42"/>
      <c r="HZ159" s="42"/>
      <c r="IA159" s="42"/>
      <c r="IB159" s="42"/>
      <c r="IC159" s="42"/>
      <c r="ID159" s="42"/>
      <c r="IE159" s="42"/>
      <c r="IF159" s="42"/>
      <c r="IG159" s="42"/>
      <c r="IH159" s="42"/>
      <c r="II159" s="42"/>
      <c r="IJ159" s="42"/>
      <c r="IK159" s="42"/>
      <c r="IL159" s="42"/>
      <c r="IM159" s="42"/>
      <c r="IN159" s="42"/>
      <c r="IO159" s="42"/>
      <c r="IP159" s="42"/>
      <c r="IQ159" s="42"/>
      <c r="IR159" s="42"/>
      <c r="IS159" s="42"/>
      <c r="IT159" s="42"/>
      <c r="IU159" s="42"/>
      <c r="IV159" s="42"/>
      <c r="IW159" s="42"/>
      <c r="IX159" s="42"/>
      <c r="IY159" s="42"/>
      <c r="IZ159" s="42"/>
      <c r="JA159" s="42"/>
      <c r="JB159" s="42"/>
      <c r="JC159" s="42"/>
      <c r="JD159" s="42"/>
      <c r="JE159" s="42"/>
      <c r="JF159" s="42"/>
      <c r="JG159" s="42"/>
      <c r="JH159" s="42"/>
      <c r="JI159" s="42"/>
      <c r="JJ159" s="42"/>
      <c r="JK159" s="42"/>
      <c r="JL159" s="42"/>
      <c r="JM159" s="42"/>
      <c r="JN159" s="42"/>
      <c r="JO159" s="42"/>
      <c r="JP159" s="42"/>
      <c r="JQ159" s="42"/>
      <c r="JR159" s="42"/>
      <c r="JS159" s="42"/>
      <c r="JT159" s="42"/>
      <c r="JU159" s="42"/>
      <c r="JV159" s="42"/>
      <c r="JW159" s="42"/>
      <c r="JX159" s="42"/>
      <c r="JY159" s="42"/>
      <c r="JZ159" s="42"/>
      <c r="KA159" s="42"/>
      <c r="KB159" s="42"/>
      <c r="KC159" s="42"/>
      <c r="KD159" s="42"/>
      <c r="KE159" s="42"/>
      <c r="KF159" s="42"/>
      <c r="KG159" s="42"/>
      <c r="KH159" s="42"/>
      <c r="KI159" s="42"/>
      <c r="KJ159" s="42"/>
      <c r="KK159" s="42"/>
      <c r="KL159" s="42"/>
      <c r="KM159" s="42"/>
      <c r="KN159" s="42"/>
      <c r="KO159" s="42"/>
    </row>
    <row r="160" spans="1:301" ht="10" customHeight="1">
      <c r="A160" s="40"/>
      <c r="B160" s="42"/>
      <c r="C160" s="42"/>
      <c r="D160" s="42"/>
      <c r="E160" s="42"/>
      <c r="F160" s="42"/>
      <c r="G160" s="42"/>
      <c r="H160" s="42"/>
      <c r="I160" s="40"/>
      <c r="J160" s="42"/>
      <c r="K160" s="40"/>
      <c r="L160" s="42"/>
      <c r="M160" s="40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2"/>
      <c r="GM160" s="42"/>
      <c r="GN160" s="42"/>
      <c r="GO160" s="42"/>
      <c r="GP160" s="42"/>
      <c r="GQ160" s="42"/>
      <c r="GR160" s="42"/>
      <c r="GS160" s="42"/>
      <c r="GT160" s="42"/>
      <c r="GU160" s="42"/>
      <c r="GV160" s="42"/>
      <c r="GW160" s="42"/>
      <c r="GX160" s="42"/>
      <c r="GY160" s="42"/>
      <c r="GZ160" s="42"/>
      <c r="HA160" s="42"/>
      <c r="HB160" s="42"/>
      <c r="HC160" s="42"/>
      <c r="HD160" s="42"/>
      <c r="HE160" s="42"/>
      <c r="HF160" s="42"/>
      <c r="HG160" s="42"/>
      <c r="HH160" s="42"/>
      <c r="HI160" s="42"/>
      <c r="HJ160" s="42"/>
      <c r="HK160" s="42"/>
      <c r="HL160" s="42"/>
      <c r="HM160" s="42"/>
      <c r="HN160" s="42"/>
      <c r="HO160" s="42"/>
      <c r="HP160" s="42"/>
      <c r="HQ160" s="42"/>
      <c r="HR160" s="42"/>
      <c r="HS160" s="42"/>
      <c r="HT160" s="42"/>
      <c r="HU160" s="42"/>
      <c r="HV160" s="42"/>
      <c r="HW160" s="42"/>
      <c r="HX160" s="42"/>
      <c r="HY160" s="42"/>
      <c r="HZ160" s="42"/>
      <c r="IA160" s="42"/>
      <c r="IB160" s="42"/>
      <c r="IC160" s="42"/>
      <c r="ID160" s="42"/>
      <c r="IE160" s="42"/>
      <c r="IF160" s="42"/>
      <c r="IG160" s="42"/>
      <c r="IH160" s="42"/>
      <c r="II160" s="42"/>
      <c r="IJ160" s="42"/>
      <c r="IK160" s="42"/>
      <c r="IL160" s="42"/>
      <c r="IM160" s="42"/>
      <c r="IN160" s="42"/>
      <c r="IO160" s="42"/>
      <c r="IP160" s="42"/>
      <c r="IQ160" s="42"/>
      <c r="IR160" s="42"/>
      <c r="IS160" s="42"/>
      <c r="IT160" s="42"/>
      <c r="IU160" s="42"/>
      <c r="IV160" s="42"/>
      <c r="IW160" s="42"/>
      <c r="IX160" s="42"/>
      <c r="IY160" s="42"/>
      <c r="IZ160" s="42"/>
      <c r="JA160" s="42"/>
      <c r="JB160" s="42"/>
      <c r="JC160" s="42"/>
      <c r="JD160" s="42"/>
      <c r="JE160" s="42"/>
      <c r="JF160" s="42"/>
      <c r="JG160" s="42"/>
      <c r="JH160" s="42"/>
      <c r="JI160" s="42"/>
      <c r="JJ160" s="42"/>
      <c r="JK160" s="42"/>
      <c r="JL160" s="42"/>
      <c r="JM160" s="42"/>
      <c r="JN160" s="42"/>
      <c r="JO160" s="42"/>
      <c r="JP160" s="42"/>
      <c r="JQ160" s="42"/>
      <c r="JR160" s="42"/>
      <c r="JS160" s="42"/>
      <c r="JT160" s="42"/>
      <c r="JU160" s="42"/>
      <c r="JV160" s="42"/>
      <c r="JW160" s="42"/>
      <c r="JX160" s="42"/>
      <c r="JY160" s="42"/>
      <c r="JZ160" s="42"/>
      <c r="KA160" s="42"/>
      <c r="KB160" s="42"/>
      <c r="KC160" s="42"/>
      <c r="KD160" s="42"/>
      <c r="KE160" s="42"/>
      <c r="KF160" s="42"/>
      <c r="KG160" s="42"/>
      <c r="KH160" s="42"/>
      <c r="KI160" s="42"/>
      <c r="KJ160" s="42"/>
      <c r="KK160" s="42"/>
      <c r="KL160" s="42"/>
      <c r="KM160" s="42"/>
      <c r="KN160" s="42"/>
      <c r="KO160" s="42"/>
    </row>
    <row r="161" spans="1:301" ht="10" customHeight="1">
      <c r="A161" s="40"/>
      <c r="B161" s="42"/>
      <c r="C161" s="42"/>
      <c r="D161" s="42"/>
      <c r="E161" s="42"/>
      <c r="F161" s="42"/>
      <c r="G161" s="42"/>
      <c r="H161" s="42"/>
      <c r="I161" s="40"/>
      <c r="J161" s="42"/>
      <c r="K161" s="40"/>
      <c r="L161" s="42"/>
      <c r="M161" s="40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  <c r="BO161" s="42"/>
      <c r="BP161" s="42"/>
      <c r="BQ161" s="42"/>
      <c r="BR161" s="4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42"/>
      <c r="CE161" s="42"/>
      <c r="CF161" s="42"/>
      <c r="CG161" s="42"/>
      <c r="CH161" s="42"/>
      <c r="CI161" s="42"/>
      <c r="CJ161" s="42"/>
      <c r="CK161" s="42"/>
      <c r="CL161" s="42"/>
      <c r="CM161" s="42"/>
      <c r="CN161" s="42"/>
      <c r="CO161" s="42"/>
      <c r="CP161" s="42"/>
      <c r="CQ161" s="42"/>
      <c r="CR161" s="42"/>
      <c r="CS161" s="42"/>
      <c r="CT161" s="42"/>
      <c r="CU161" s="42"/>
      <c r="CV161" s="42"/>
      <c r="CW161" s="42"/>
      <c r="CX161" s="42"/>
      <c r="CY161" s="4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/>
      <c r="EG161" s="42"/>
      <c r="EH161" s="42"/>
      <c r="EI161" s="42"/>
      <c r="EJ161" s="42"/>
      <c r="EK161" s="42"/>
      <c r="EL161" s="42"/>
      <c r="EM161" s="42"/>
      <c r="EN161" s="42"/>
      <c r="EO161" s="42"/>
      <c r="EP161" s="42"/>
      <c r="EQ161" s="42"/>
      <c r="ER161" s="42"/>
      <c r="ES161" s="42"/>
      <c r="ET161" s="42"/>
      <c r="EU161" s="42"/>
      <c r="EV161" s="42"/>
      <c r="EW161" s="42"/>
      <c r="EX161" s="42"/>
      <c r="EY161" s="42"/>
      <c r="EZ161" s="42"/>
      <c r="FA161" s="42"/>
      <c r="FB161" s="42"/>
      <c r="FC161" s="42"/>
      <c r="FD161" s="42"/>
      <c r="FE161" s="42"/>
      <c r="FF161" s="42"/>
      <c r="FG161" s="42"/>
      <c r="FH161" s="42"/>
      <c r="FI161" s="42"/>
      <c r="FJ161" s="42"/>
      <c r="FK161" s="42"/>
      <c r="FL161" s="42"/>
      <c r="FM161" s="42"/>
      <c r="FN161" s="42"/>
      <c r="FO161" s="42"/>
      <c r="FP161" s="42"/>
      <c r="FQ161" s="42"/>
      <c r="FR161" s="42"/>
      <c r="FS161" s="42"/>
      <c r="FT161" s="42"/>
      <c r="FU161" s="42"/>
      <c r="FV161" s="42"/>
      <c r="FW161" s="42"/>
      <c r="FX161" s="42"/>
      <c r="FY161" s="42"/>
      <c r="FZ161" s="42"/>
      <c r="GA161" s="42"/>
      <c r="GB161" s="42"/>
      <c r="GC161" s="42"/>
      <c r="GD161" s="42"/>
      <c r="GE161" s="42"/>
      <c r="GF161" s="42"/>
      <c r="GG161" s="42"/>
      <c r="GH161" s="42"/>
      <c r="GI161" s="42"/>
      <c r="GJ161" s="42"/>
      <c r="GK161" s="42"/>
      <c r="GL161" s="42"/>
      <c r="GM161" s="42"/>
      <c r="GN161" s="42"/>
      <c r="GO161" s="42"/>
      <c r="GP161" s="42"/>
      <c r="GQ161" s="42"/>
      <c r="GR161" s="42"/>
      <c r="GS161" s="42"/>
      <c r="GT161" s="42"/>
      <c r="GU161" s="42"/>
      <c r="GV161" s="42"/>
      <c r="GW161" s="42"/>
      <c r="GX161" s="42"/>
      <c r="GY161" s="42"/>
      <c r="GZ161" s="42"/>
      <c r="HA161" s="42"/>
      <c r="HB161" s="42"/>
      <c r="HC161" s="42"/>
      <c r="HD161" s="42"/>
      <c r="HE161" s="42"/>
      <c r="HF161" s="42"/>
      <c r="HG161" s="42"/>
      <c r="HH161" s="42"/>
      <c r="HI161" s="42"/>
      <c r="HJ161" s="42"/>
      <c r="HK161" s="42"/>
      <c r="HL161" s="42"/>
      <c r="HM161" s="42"/>
      <c r="HN161" s="42"/>
      <c r="HO161" s="42"/>
      <c r="HP161" s="42"/>
      <c r="HQ161" s="42"/>
      <c r="HR161" s="42"/>
      <c r="HS161" s="42"/>
      <c r="HT161" s="42"/>
      <c r="HU161" s="42"/>
      <c r="HV161" s="42"/>
      <c r="HW161" s="42"/>
      <c r="HX161" s="42"/>
      <c r="HY161" s="42"/>
      <c r="HZ161" s="42"/>
      <c r="IA161" s="42"/>
      <c r="IB161" s="42"/>
      <c r="IC161" s="42"/>
      <c r="ID161" s="42"/>
      <c r="IE161" s="42"/>
      <c r="IF161" s="42"/>
      <c r="IG161" s="42"/>
      <c r="IH161" s="42"/>
      <c r="II161" s="42"/>
      <c r="IJ161" s="42"/>
      <c r="IK161" s="42"/>
      <c r="IL161" s="42"/>
      <c r="IM161" s="42"/>
      <c r="IN161" s="42"/>
      <c r="IO161" s="42"/>
      <c r="IP161" s="42"/>
      <c r="IQ161" s="42"/>
      <c r="IR161" s="42"/>
      <c r="IS161" s="42"/>
      <c r="IT161" s="42"/>
      <c r="IU161" s="42"/>
      <c r="IV161" s="42"/>
      <c r="IW161" s="42"/>
      <c r="IX161" s="42"/>
      <c r="IY161" s="42"/>
      <c r="IZ161" s="42"/>
      <c r="JA161" s="42"/>
      <c r="JB161" s="42"/>
      <c r="JC161" s="42"/>
      <c r="JD161" s="42"/>
      <c r="JE161" s="42"/>
      <c r="JF161" s="42"/>
      <c r="JG161" s="42"/>
      <c r="JH161" s="42"/>
      <c r="JI161" s="42"/>
      <c r="JJ161" s="42"/>
      <c r="JK161" s="42"/>
      <c r="JL161" s="42"/>
      <c r="JM161" s="42"/>
      <c r="JN161" s="42"/>
      <c r="JO161" s="42"/>
      <c r="JP161" s="42"/>
      <c r="JQ161" s="42"/>
      <c r="JR161" s="42"/>
      <c r="JS161" s="42"/>
      <c r="JT161" s="42"/>
      <c r="JU161" s="42"/>
      <c r="JV161" s="42"/>
      <c r="JW161" s="42"/>
      <c r="JX161" s="42"/>
      <c r="JY161" s="42"/>
      <c r="JZ161" s="42"/>
      <c r="KA161" s="42"/>
      <c r="KB161" s="42"/>
      <c r="KC161" s="42"/>
      <c r="KD161" s="42"/>
      <c r="KE161" s="42"/>
      <c r="KF161" s="42"/>
      <c r="KG161" s="42"/>
      <c r="KH161" s="42"/>
      <c r="KI161" s="42"/>
      <c r="KJ161" s="42"/>
      <c r="KK161" s="42"/>
      <c r="KL161" s="42"/>
      <c r="KM161" s="42"/>
      <c r="KN161" s="42"/>
      <c r="KO161" s="42"/>
    </row>
    <row r="162" spans="1:301" ht="10" customHeight="1">
      <c r="A162" s="40"/>
      <c r="B162" s="42"/>
      <c r="C162" s="42"/>
      <c r="D162" s="42"/>
      <c r="E162" s="42"/>
      <c r="F162" s="42"/>
      <c r="G162" s="42"/>
      <c r="H162" s="42"/>
      <c r="I162" s="40"/>
      <c r="J162" s="42"/>
      <c r="K162" s="40"/>
      <c r="L162" s="42"/>
      <c r="M162" s="40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  <c r="BO162" s="42"/>
      <c r="BP162" s="42"/>
      <c r="BQ162" s="42"/>
      <c r="BR162" s="4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2"/>
      <c r="CH162" s="42"/>
      <c r="CI162" s="42"/>
      <c r="CJ162" s="42"/>
      <c r="CK162" s="42"/>
      <c r="CL162" s="42"/>
      <c r="CM162" s="42"/>
      <c r="CN162" s="42"/>
      <c r="CO162" s="42"/>
      <c r="CP162" s="42"/>
      <c r="CQ162" s="42"/>
      <c r="CR162" s="42"/>
      <c r="CS162" s="42"/>
      <c r="CT162" s="42"/>
      <c r="CU162" s="42"/>
      <c r="CV162" s="42"/>
      <c r="CW162" s="42"/>
      <c r="CX162" s="42"/>
      <c r="CY162" s="4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  <c r="EJ162" s="42"/>
      <c r="EK162" s="42"/>
      <c r="EL162" s="42"/>
      <c r="EM162" s="42"/>
      <c r="EN162" s="42"/>
      <c r="EO162" s="42"/>
      <c r="EP162" s="42"/>
      <c r="EQ162" s="42"/>
      <c r="ER162" s="42"/>
      <c r="ES162" s="42"/>
      <c r="ET162" s="42"/>
      <c r="EU162" s="42"/>
      <c r="EV162" s="42"/>
      <c r="EW162" s="42"/>
      <c r="EX162" s="42"/>
      <c r="EY162" s="42"/>
      <c r="EZ162" s="42"/>
      <c r="FA162" s="42"/>
      <c r="FB162" s="42"/>
      <c r="FC162" s="42"/>
      <c r="FD162" s="42"/>
      <c r="FE162" s="42"/>
      <c r="FF162" s="42"/>
      <c r="FG162" s="42"/>
      <c r="FH162" s="42"/>
      <c r="FI162" s="42"/>
      <c r="FJ162" s="42"/>
      <c r="FK162" s="42"/>
      <c r="FL162" s="42"/>
      <c r="FM162" s="42"/>
      <c r="FN162" s="42"/>
      <c r="FO162" s="42"/>
      <c r="FP162" s="42"/>
      <c r="FQ162" s="42"/>
      <c r="FR162" s="42"/>
      <c r="FS162" s="42"/>
      <c r="FT162" s="42"/>
      <c r="FU162" s="42"/>
      <c r="FV162" s="42"/>
      <c r="FW162" s="42"/>
      <c r="FX162" s="42"/>
      <c r="FY162" s="42"/>
      <c r="FZ162" s="42"/>
      <c r="GA162" s="42"/>
      <c r="GB162" s="42"/>
      <c r="GC162" s="42"/>
      <c r="GD162" s="42"/>
      <c r="GE162" s="42"/>
      <c r="GF162" s="42"/>
      <c r="GG162" s="42"/>
      <c r="GH162" s="42"/>
      <c r="GI162" s="42"/>
      <c r="GJ162" s="42"/>
      <c r="GK162" s="42"/>
      <c r="GL162" s="42"/>
      <c r="GM162" s="42"/>
      <c r="GN162" s="42"/>
      <c r="GO162" s="42"/>
      <c r="GP162" s="42"/>
      <c r="GQ162" s="42"/>
      <c r="GR162" s="42"/>
      <c r="GS162" s="42"/>
      <c r="GT162" s="42"/>
      <c r="GU162" s="42"/>
      <c r="GV162" s="42"/>
      <c r="GW162" s="42"/>
      <c r="GX162" s="42"/>
      <c r="GY162" s="42"/>
      <c r="GZ162" s="42"/>
      <c r="HA162" s="42"/>
      <c r="HB162" s="42"/>
      <c r="HC162" s="42"/>
      <c r="HD162" s="42"/>
      <c r="HE162" s="42"/>
      <c r="HF162" s="42"/>
      <c r="HG162" s="42"/>
      <c r="HH162" s="42"/>
      <c r="HI162" s="42"/>
      <c r="HJ162" s="42"/>
      <c r="HK162" s="42"/>
      <c r="HL162" s="42"/>
      <c r="HM162" s="42"/>
      <c r="HN162" s="42"/>
      <c r="HO162" s="42"/>
      <c r="HP162" s="42"/>
      <c r="HQ162" s="42"/>
      <c r="HR162" s="42"/>
      <c r="HS162" s="42"/>
      <c r="HT162" s="42"/>
      <c r="HU162" s="42"/>
      <c r="HV162" s="42"/>
      <c r="HW162" s="42"/>
      <c r="HX162" s="42"/>
      <c r="HY162" s="42"/>
      <c r="HZ162" s="42"/>
      <c r="IA162" s="42"/>
      <c r="IB162" s="42"/>
      <c r="IC162" s="42"/>
      <c r="ID162" s="42"/>
      <c r="IE162" s="42"/>
      <c r="IF162" s="42"/>
      <c r="IG162" s="42"/>
      <c r="IH162" s="42"/>
      <c r="II162" s="42"/>
      <c r="IJ162" s="42"/>
      <c r="IK162" s="42"/>
      <c r="IL162" s="42"/>
      <c r="IM162" s="42"/>
      <c r="IN162" s="42"/>
      <c r="IO162" s="42"/>
      <c r="IP162" s="42"/>
      <c r="IQ162" s="42"/>
      <c r="IR162" s="42"/>
      <c r="IS162" s="42"/>
      <c r="IT162" s="42"/>
      <c r="IU162" s="42"/>
      <c r="IV162" s="42"/>
      <c r="IW162" s="42"/>
      <c r="IX162" s="42"/>
      <c r="IY162" s="42"/>
      <c r="IZ162" s="42"/>
      <c r="JA162" s="42"/>
      <c r="JB162" s="42"/>
      <c r="JC162" s="42"/>
      <c r="JD162" s="42"/>
      <c r="JE162" s="42"/>
      <c r="JF162" s="42"/>
      <c r="JG162" s="42"/>
      <c r="JH162" s="42"/>
      <c r="JI162" s="42"/>
      <c r="JJ162" s="42"/>
      <c r="JK162" s="42"/>
      <c r="JL162" s="42"/>
      <c r="JM162" s="42"/>
      <c r="JN162" s="42"/>
      <c r="JO162" s="42"/>
      <c r="JP162" s="42"/>
      <c r="JQ162" s="42"/>
      <c r="JR162" s="42"/>
      <c r="JS162" s="42"/>
      <c r="JT162" s="42"/>
      <c r="JU162" s="42"/>
      <c r="JV162" s="42"/>
      <c r="JW162" s="42"/>
      <c r="JX162" s="42"/>
      <c r="JY162" s="42"/>
      <c r="JZ162" s="42"/>
      <c r="KA162" s="42"/>
      <c r="KB162" s="42"/>
      <c r="KC162" s="42"/>
      <c r="KD162" s="42"/>
      <c r="KE162" s="42"/>
      <c r="KF162" s="42"/>
      <c r="KG162" s="42"/>
      <c r="KH162" s="42"/>
      <c r="KI162" s="42"/>
      <c r="KJ162" s="42"/>
      <c r="KK162" s="42"/>
      <c r="KL162" s="42"/>
      <c r="KM162" s="42"/>
      <c r="KN162" s="42"/>
      <c r="KO162" s="42"/>
    </row>
    <row r="163" spans="1:301" ht="10" customHeight="1">
      <c r="A163" s="40"/>
      <c r="B163" s="42"/>
      <c r="C163" s="42"/>
      <c r="D163" s="42"/>
      <c r="E163" s="42"/>
      <c r="F163" s="42"/>
      <c r="G163" s="42"/>
      <c r="H163" s="42"/>
      <c r="I163" s="40"/>
      <c r="J163" s="42"/>
      <c r="K163" s="40"/>
      <c r="L163" s="42"/>
      <c r="M163" s="40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2"/>
      <c r="CH163" s="42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42"/>
      <c r="CV163" s="42"/>
      <c r="CW163" s="42"/>
      <c r="CX163" s="42"/>
      <c r="CY163" s="4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  <c r="EA163" s="42"/>
      <c r="EB163" s="42"/>
      <c r="EC163" s="42"/>
      <c r="ED163" s="42"/>
      <c r="EE163" s="42"/>
      <c r="EF163" s="42"/>
      <c r="EG163" s="42"/>
      <c r="EH163" s="42"/>
      <c r="EI163" s="42"/>
      <c r="EJ163" s="42"/>
      <c r="EK163" s="42"/>
      <c r="EL163" s="42"/>
      <c r="EM163" s="42"/>
      <c r="EN163" s="42"/>
      <c r="EO163" s="42"/>
      <c r="EP163" s="42"/>
      <c r="EQ163" s="42"/>
      <c r="ER163" s="42"/>
      <c r="ES163" s="42"/>
      <c r="ET163" s="42"/>
      <c r="EU163" s="42"/>
      <c r="EV163" s="42"/>
      <c r="EW163" s="42"/>
      <c r="EX163" s="42"/>
      <c r="EY163" s="42"/>
      <c r="EZ163" s="42"/>
      <c r="FA163" s="42"/>
      <c r="FB163" s="42"/>
      <c r="FC163" s="42"/>
      <c r="FD163" s="42"/>
      <c r="FE163" s="42"/>
      <c r="FF163" s="42"/>
      <c r="FG163" s="42"/>
      <c r="FH163" s="42"/>
      <c r="FI163" s="42"/>
      <c r="FJ163" s="42"/>
      <c r="FK163" s="42"/>
      <c r="FL163" s="42"/>
      <c r="FM163" s="42"/>
      <c r="FN163" s="42"/>
      <c r="FO163" s="42"/>
      <c r="FP163" s="42"/>
      <c r="FQ163" s="42"/>
      <c r="FR163" s="42"/>
      <c r="FS163" s="42"/>
      <c r="FT163" s="42"/>
      <c r="FU163" s="42"/>
      <c r="FV163" s="42"/>
      <c r="FW163" s="42"/>
      <c r="FX163" s="42"/>
      <c r="FY163" s="42"/>
      <c r="FZ163" s="42"/>
      <c r="GA163" s="42"/>
      <c r="GB163" s="42"/>
      <c r="GC163" s="42"/>
      <c r="GD163" s="42"/>
      <c r="GE163" s="42"/>
      <c r="GF163" s="42"/>
      <c r="GG163" s="42"/>
      <c r="GH163" s="42"/>
      <c r="GI163" s="42"/>
      <c r="GJ163" s="42"/>
      <c r="GK163" s="42"/>
      <c r="GL163" s="42"/>
      <c r="GM163" s="42"/>
      <c r="GN163" s="42"/>
      <c r="GO163" s="42"/>
      <c r="GP163" s="42"/>
      <c r="GQ163" s="42"/>
      <c r="GR163" s="42"/>
      <c r="GS163" s="42"/>
      <c r="GT163" s="42"/>
      <c r="GU163" s="42"/>
      <c r="GV163" s="42"/>
      <c r="GW163" s="42"/>
      <c r="GX163" s="42"/>
      <c r="GY163" s="42"/>
      <c r="GZ163" s="42"/>
      <c r="HA163" s="42"/>
      <c r="HB163" s="42"/>
      <c r="HC163" s="42"/>
      <c r="HD163" s="42"/>
      <c r="HE163" s="42"/>
      <c r="HF163" s="42"/>
      <c r="HG163" s="42"/>
      <c r="HH163" s="42"/>
      <c r="HI163" s="42"/>
      <c r="HJ163" s="42"/>
      <c r="HK163" s="42"/>
      <c r="HL163" s="42"/>
      <c r="HM163" s="42"/>
      <c r="HN163" s="42"/>
      <c r="HO163" s="42"/>
      <c r="HP163" s="42"/>
      <c r="HQ163" s="42"/>
      <c r="HR163" s="42"/>
      <c r="HS163" s="42"/>
      <c r="HT163" s="42"/>
      <c r="HU163" s="42"/>
      <c r="HV163" s="42"/>
      <c r="HW163" s="42"/>
      <c r="HX163" s="42"/>
      <c r="HY163" s="42"/>
      <c r="HZ163" s="42"/>
      <c r="IA163" s="42"/>
      <c r="IB163" s="42"/>
      <c r="IC163" s="42"/>
      <c r="ID163" s="42"/>
      <c r="IE163" s="42"/>
      <c r="IF163" s="42"/>
      <c r="IG163" s="42"/>
      <c r="IH163" s="42"/>
      <c r="II163" s="42"/>
      <c r="IJ163" s="42"/>
      <c r="IK163" s="42"/>
      <c r="IL163" s="42"/>
      <c r="IM163" s="42"/>
      <c r="IN163" s="42"/>
      <c r="IO163" s="42"/>
      <c r="IP163" s="42"/>
      <c r="IQ163" s="42"/>
      <c r="IR163" s="42"/>
      <c r="IS163" s="42"/>
      <c r="IT163" s="42"/>
      <c r="IU163" s="42"/>
      <c r="IV163" s="42"/>
      <c r="IW163" s="42"/>
      <c r="IX163" s="42"/>
      <c r="IY163" s="42"/>
      <c r="IZ163" s="42"/>
      <c r="JA163" s="42"/>
      <c r="JB163" s="42"/>
      <c r="JC163" s="42"/>
      <c r="JD163" s="42"/>
      <c r="JE163" s="42"/>
      <c r="JF163" s="42"/>
      <c r="JG163" s="42"/>
      <c r="JH163" s="42"/>
      <c r="JI163" s="42"/>
      <c r="JJ163" s="42"/>
      <c r="JK163" s="42"/>
      <c r="JL163" s="42"/>
      <c r="JM163" s="42"/>
      <c r="JN163" s="42"/>
      <c r="JO163" s="42"/>
      <c r="JP163" s="42"/>
      <c r="JQ163" s="42"/>
      <c r="JR163" s="42"/>
      <c r="JS163" s="42"/>
      <c r="JT163" s="42"/>
      <c r="JU163" s="42"/>
      <c r="JV163" s="42"/>
      <c r="JW163" s="42"/>
      <c r="JX163" s="42"/>
      <c r="JY163" s="42"/>
      <c r="JZ163" s="42"/>
      <c r="KA163" s="42"/>
      <c r="KB163" s="42"/>
      <c r="KC163" s="42"/>
      <c r="KD163" s="42"/>
      <c r="KE163" s="42"/>
      <c r="KF163" s="42"/>
      <c r="KG163" s="42"/>
      <c r="KH163" s="42"/>
      <c r="KI163" s="42"/>
      <c r="KJ163" s="42"/>
      <c r="KK163" s="42"/>
      <c r="KL163" s="42"/>
      <c r="KM163" s="42"/>
      <c r="KN163" s="42"/>
      <c r="KO163" s="42"/>
    </row>
    <row r="164" spans="1:301" ht="10" customHeight="1">
      <c r="A164" s="40"/>
      <c r="B164" s="42"/>
      <c r="C164" s="42"/>
      <c r="D164" s="42"/>
      <c r="E164" s="42"/>
      <c r="F164" s="42"/>
      <c r="G164" s="42"/>
      <c r="H164" s="42"/>
      <c r="I164" s="40"/>
      <c r="J164" s="42"/>
      <c r="K164" s="40"/>
      <c r="L164" s="42"/>
      <c r="M164" s="40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  <c r="BO164" s="42"/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/>
      <c r="CB164" s="42"/>
      <c r="CC164" s="42"/>
      <c r="CD164" s="42"/>
      <c r="CE164" s="42"/>
      <c r="CF164" s="42"/>
      <c r="CG164" s="42"/>
      <c r="CH164" s="42"/>
      <c r="CI164" s="42"/>
      <c r="CJ164" s="42"/>
      <c r="CK164" s="42"/>
      <c r="CL164" s="42"/>
      <c r="CM164" s="42"/>
      <c r="CN164" s="42"/>
      <c r="CO164" s="42"/>
      <c r="CP164" s="42"/>
      <c r="CQ164" s="42"/>
      <c r="CR164" s="42"/>
      <c r="CS164" s="42"/>
      <c r="CT164" s="42"/>
      <c r="CU164" s="42"/>
      <c r="CV164" s="42"/>
      <c r="CW164" s="42"/>
      <c r="CX164" s="42"/>
      <c r="CY164" s="4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  <c r="EA164" s="42"/>
      <c r="EB164" s="42"/>
      <c r="EC164" s="42"/>
      <c r="ED164" s="42"/>
      <c r="EE164" s="42"/>
      <c r="EF164" s="42"/>
      <c r="EG164" s="42"/>
      <c r="EH164" s="42"/>
      <c r="EI164" s="42"/>
      <c r="EJ164" s="42"/>
      <c r="EK164" s="42"/>
      <c r="EL164" s="42"/>
      <c r="EM164" s="42"/>
      <c r="EN164" s="42"/>
      <c r="EO164" s="42"/>
      <c r="EP164" s="42"/>
      <c r="EQ164" s="42"/>
      <c r="ER164" s="42"/>
      <c r="ES164" s="42"/>
      <c r="ET164" s="42"/>
      <c r="EU164" s="42"/>
      <c r="EV164" s="42"/>
      <c r="EW164" s="42"/>
      <c r="EX164" s="42"/>
      <c r="EY164" s="42"/>
      <c r="EZ164" s="42"/>
      <c r="FA164" s="42"/>
      <c r="FB164" s="42"/>
      <c r="FC164" s="42"/>
      <c r="FD164" s="42"/>
      <c r="FE164" s="42"/>
      <c r="FF164" s="42"/>
      <c r="FG164" s="42"/>
      <c r="FH164" s="42"/>
      <c r="FI164" s="42"/>
      <c r="FJ164" s="42"/>
      <c r="FK164" s="42"/>
      <c r="FL164" s="42"/>
      <c r="FM164" s="42"/>
      <c r="FN164" s="42"/>
      <c r="FO164" s="42"/>
      <c r="FP164" s="42"/>
      <c r="FQ164" s="42"/>
      <c r="FR164" s="42"/>
      <c r="FS164" s="42"/>
      <c r="FT164" s="42"/>
      <c r="FU164" s="42"/>
      <c r="FV164" s="42"/>
      <c r="FW164" s="42"/>
      <c r="FX164" s="42"/>
      <c r="FY164" s="42"/>
      <c r="FZ164" s="42"/>
      <c r="GA164" s="42"/>
      <c r="GB164" s="42"/>
      <c r="GC164" s="42"/>
      <c r="GD164" s="42"/>
      <c r="GE164" s="42"/>
      <c r="GF164" s="42"/>
      <c r="GG164" s="42"/>
      <c r="GH164" s="42"/>
      <c r="GI164" s="42"/>
      <c r="GJ164" s="42"/>
      <c r="GK164" s="42"/>
      <c r="GL164" s="42"/>
      <c r="GM164" s="42"/>
      <c r="GN164" s="42"/>
      <c r="GO164" s="42"/>
      <c r="GP164" s="42"/>
      <c r="GQ164" s="42"/>
      <c r="GR164" s="42"/>
      <c r="GS164" s="42"/>
      <c r="GT164" s="42"/>
      <c r="GU164" s="42"/>
      <c r="GV164" s="42"/>
      <c r="GW164" s="42"/>
      <c r="GX164" s="42"/>
      <c r="GY164" s="42"/>
      <c r="GZ164" s="42"/>
      <c r="HA164" s="42"/>
      <c r="HB164" s="42"/>
      <c r="HC164" s="42"/>
      <c r="HD164" s="42"/>
      <c r="HE164" s="42"/>
      <c r="HF164" s="42"/>
      <c r="HG164" s="42"/>
      <c r="HH164" s="42"/>
      <c r="HI164" s="42"/>
      <c r="HJ164" s="42"/>
      <c r="HK164" s="42"/>
      <c r="HL164" s="42"/>
      <c r="HM164" s="42"/>
      <c r="HN164" s="42"/>
      <c r="HO164" s="42"/>
      <c r="HP164" s="42"/>
      <c r="HQ164" s="42"/>
      <c r="HR164" s="42"/>
      <c r="HS164" s="42"/>
      <c r="HT164" s="42"/>
      <c r="HU164" s="42"/>
      <c r="HV164" s="42"/>
      <c r="HW164" s="42"/>
      <c r="HX164" s="42"/>
      <c r="HY164" s="42"/>
      <c r="HZ164" s="42"/>
      <c r="IA164" s="42"/>
      <c r="IB164" s="42"/>
      <c r="IC164" s="42"/>
      <c r="ID164" s="42"/>
      <c r="IE164" s="42"/>
      <c r="IF164" s="42"/>
      <c r="IG164" s="42"/>
      <c r="IH164" s="42"/>
      <c r="II164" s="42"/>
      <c r="IJ164" s="42"/>
      <c r="IK164" s="42"/>
      <c r="IL164" s="42"/>
      <c r="IM164" s="42"/>
      <c r="IN164" s="42"/>
      <c r="IO164" s="42"/>
      <c r="IP164" s="42"/>
      <c r="IQ164" s="42"/>
      <c r="IR164" s="42"/>
      <c r="IS164" s="42"/>
      <c r="IT164" s="42"/>
      <c r="IU164" s="42"/>
      <c r="IV164" s="42"/>
      <c r="IW164" s="42"/>
      <c r="IX164" s="42"/>
      <c r="IY164" s="42"/>
      <c r="IZ164" s="42"/>
      <c r="JA164" s="42"/>
      <c r="JB164" s="42"/>
      <c r="JC164" s="42"/>
      <c r="JD164" s="42"/>
      <c r="JE164" s="42"/>
      <c r="JF164" s="42"/>
      <c r="JG164" s="42"/>
      <c r="JH164" s="42"/>
      <c r="JI164" s="42"/>
      <c r="JJ164" s="42"/>
      <c r="JK164" s="42"/>
      <c r="JL164" s="42"/>
      <c r="JM164" s="42"/>
      <c r="JN164" s="42"/>
      <c r="JO164" s="42"/>
      <c r="JP164" s="42"/>
      <c r="JQ164" s="42"/>
      <c r="JR164" s="42"/>
      <c r="JS164" s="42"/>
      <c r="JT164" s="42"/>
      <c r="JU164" s="42"/>
      <c r="JV164" s="42"/>
      <c r="JW164" s="42"/>
      <c r="JX164" s="42"/>
      <c r="JY164" s="42"/>
      <c r="JZ164" s="42"/>
      <c r="KA164" s="42"/>
      <c r="KB164" s="42"/>
      <c r="KC164" s="42"/>
      <c r="KD164" s="42"/>
      <c r="KE164" s="42"/>
      <c r="KF164" s="42"/>
      <c r="KG164" s="42"/>
      <c r="KH164" s="42"/>
      <c r="KI164" s="42"/>
      <c r="KJ164" s="42"/>
      <c r="KK164" s="42"/>
      <c r="KL164" s="42"/>
      <c r="KM164" s="42"/>
      <c r="KN164" s="42"/>
      <c r="KO164" s="42"/>
    </row>
    <row r="165" spans="1:301" ht="10" customHeight="1">
      <c r="A165" s="40"/>
      <c r="B165" s="42"/>
      <c r="C165" s="42"/>
      <c r="D165" s="42"/>
      <c r="E165" s="42"/>
      <c r="F165" s="42"/>
      <c r="G165" s="42"/>
      <c r="H165" s="42"/>
      <c r="I165" s="40"/>
      <c r="J165" s="42"/>
      <c r="K165" s="40"/>
      <c r="L165" s="42"/>
      <c r="M165" s="40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  <c r="BO165" s="42"/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2"/>
      <c r="CH165" s="42"/>
      <c r="CI165" s="42"/>
      <c r="CJ165" s="42"/>
      <c r="CK165" s="42"/>
      <c r="CL165" s="42"/>
      <c r="CM165" s="42"/>
      <c r="CN165" s="42"/>
      <c r="CO165" s="42"/>
      <c r="CP165" s="42"/>
      <c r="CQ165" s="42"/>
      <c r="CR165" s="42"/>
      <c r="CS165" s="42"/>
      <c r="CT165" s="42"/>
      <c r="CU165" s="42"/>
      <c r="CV165" s="42"/>
      <c r="CW165" s="42"/>
      <c r="CX165" s="42"/>
      <c r="CY165" s="4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  <c r="EA165" s="42"/>
      <c r="EB165" s="42"/>
      <c r="EC165" s="42"/>
      <c r="ED165" s="42"/>
      <c r="EE165" s="42"/>
      <c r="EF165" s="42"/>
      <c r="EG165" s="42"/>
      <c r="EH165" s="42"/>
      <c r="EI165" s="42"/>
      <c r="EJ165" s="42"/>
      <c r="EK165" s="42"/>
      <c r="EL165" s="42"/>
      <c r="EM165" s="42"/>
      <c r="EN165" s="42"/>
      <c r="EO165" s="42"/>
      <c r="EP165" s="42"/>
      <c r="EQ165" s="42"/>
      <c r="ER165" s="42"/>
      <c r="ES165" s="42"/>
      <c r="ET165" s="42"/>
      <c r="EU165" s="42"/>
      <c r="EV165" s="42"/>
      <c r="EW165" s="42"/>
      <c r="EX165" s="42"/>
      <c r="EY165" s="42"/>
      <c r="EZ165" s="42"/>
      <c r="FA165" s="42"/>
      <c r="FB165" s="42"/>
      <c r="FC165" s="42"/>
      <c r="FD165" s="42"/>
      <c r="FE165" s="42"/>
      <c r="FF165" s="42"/>
      <c r="FG165" s="42"/>
      <c r="FH165" s="42"/>
      <c r="FI165" s="42"/>
      <c r="FJ165" s="42"/>
      <c r="FK165" s="42"/>
      <c r="FL165" s="42"/>
      <c r="FM165" s="42"/>
      <c r="FN165" s="42"/>
      <c r="FO165" s="42"/>
      <c r="FP165" s="42"/>
      <c r="FQ165" s="42"/>
      <c r="FR165" s="42"/>
      <c r="FS165" s="42"/>
      <c r="FT165" s="42"/>
      <c r="FU165" s="42"/>
      <c r="FV165" s="42"/>
      <c r="FW165" s="42"/>
      <c r="FX165" s="42"/>
      <c r="FY165" s="42"/>
      <c r="FZ165" s="42"/>
      <c r="GA165" s="42"/>
      <c r="GB165" s="42"/>
      <c r="GC165" s="42"/>
      <c r="GD165" s="42"/>
      <c r="GE165" s="42"/>
      <c r="GF165" s="42"/>
      <c r="GG165" s="42"/>
      <c r="GH165" s="42"/>
      <c r="GI165" s="42"/>
      <c r="GJ165" s="42"/>
      <c r="GK165" s="42"/>
      <c r="GL165" s="42"/>
      <c r="GM165" s="42"/>
      <c r="GN165" s="42"/>
      <c r="GO165" s="42"/>
      <c r="GP165" s="42"/>
      <c r="GQ165" s="42"/>
      <c r="GR165" s="42"/>
      <c r="GS165" s="42"/>
      <c r="GT165" s="42"/>
      <c r="GU165" s="42"/>
      <c r="GV165" s="42"/>
      <c r="GW165" s="42"/>
      <c r="GX165" s="42"/>
      <c r="GY165" s="42"/>
      <c r="GZ165" s="42"/>
      <c r="HA165" s="42"/>
      <c r="HB165" s="42"/>
      <c r="HC165" s="42"/>
      <c r="HD165" s="42"/>
      <c r="HE165" s="42"/>
      <c r="HF165" s="42"/>
      <c r="HG165" s="42"/>
      <c r="HH165" s="42"/>
      <c r="HI165" s="42"/>
      <c r="HJ165" s="42"/>
      <c r="HK165" s="42"/>
      <c r="HL165" s="42"/>
      <c r="HM165" s="42"/>
      <c r="HN165" s="42"/>
      <c r="HO165" s="42"/>
      <c r="HP165" s="42"/>
      <c r="HQ165" s="42"/>
      <c r="HR165" s="42"/>
      <c r="HS165" s="42"/>
      <c r="HT165" s="42"/>
      <c r="HU165" s="42"/>
      <c r="HV165" s="42"/>
      <c r="HW165" s="42"/>
      <c r="HX165" s="42"/>
      <c r="HY165" s="42"/>
      <c r="HZ165" s="42"/>
      <c r="IA165" s="42"/>
      <c r="IB165" s="42"/>
      <c r="IC165" s="42"/>
      <c r="ID165" s="42"/>
      <c r="IE165" s="42"/>
      <c r="IF165" s="42"/>
      <c r="IG165" s="42"/>
      <c r="IH165" s="42"/>
      <c r="II165" s="42"/>
      <c r="IJ165" s="42"/>
      <c r="IK165" s="42"/>
      <c r="IL165" s="42"/>
      <c r="IM165" s="42"/>
      <c r="IN165" s="42"/>
      <c r="IO165" s="42"/>
      <c r="IP165" s="42"/>
      <c r="IQ165" s="42"/>
      <c r="IR165" s="42"/>
      <c r="IS165" s="42"/>
      <c r="IT165" s="42"/>
      <c r="IU165" s="42"/>
      <c r="IV165" s="42"/>
      <c r="IW165" s="42"/>
      <c r="IX165" s="42"/>
      <c r="IY165" s="42"/>
      <c r="IZ165" s="42"/>
      <c r="JA165" s="42"/>
      <c r="JB165" s="42"/>
      <c r="JC165" s="42"/>
      <c r="JD165" s="42"/>
      <c r="JE165" s="42"/>
      <c r="JF165" s="42"/>
      <c r="JG165" s="42"/>
      <c r="JH165" s="42"/>
      <c r="JI165" s="42"/>
      <c r="JJ165" s="42"/>
      <c r="JK165" s="42"/>
      <c r="JL165" s="42"/>
      <c r="JM165" s="42"/>
      <c r="JN165" s="42"/>
      <c r="JO165" s="42"/>
      <c r="JP165" s="42"/>
      <c r="JQ165" s="42"/>
      <c r="JR165" s="42"/>
      <c r="JS165" s="42"/>
      <c r="JT165" s="42"/>
      <c r="JU165" s="42"/>
      <c r="JV165" s="42"/>
      <c r="JW165" s="42"/>
      <c r="JX165" s="42"/>
      <c r="JY165" s="42"/>
      <c r="JZ165" s="42"/>
      <c r="KA165" s="42"/>
      <c r="KB165" s="42"/>
      <c r="KC165" s="42"/>
      <c r="KD165" s="42"/>
      <c r="KE165" s="42"/>
      <c r="KF165" s="42"/>
      <c r="KG165" s="42"/>
      <c r="KH165" s="42"/>
      <c r="KI165" s="42"/>
      <c r="KJ165" s="42"/>
      <c r="KK165" s="42"/>
      <c r="KL165" s="42"/>
      <c r="KM165" s="42"/>
      <c r="KN165" s="42"/>
      <c r="KO165" s="42"/>
    </row>
    <row r="166" spans="1:301" ht="10" customHeight="1">
      <c r="A166" s="40"/>
      <c r="B166" s="42"/>
      <c r="C166" s="42"/>
      <c r="D166" s="42"/>
      <c r="E166" s="42"/>
      <c r="F166" s="42"/>
      <c r="G166" s="42"/>
      <c r="H166" s="42"/>
      <c r="I166" s="40"/>
      <c r="J166" s="42"/>
      <c r="K166" s="40"/>
      <c r="L166" s="42"/>
      <c r="M166" s="40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2"/>
      <c r="EU166" s="42"/>
      <c r="EV166" s="42"/>
      <c r="EW166" s="42"/>
      <c r="EX166" s="42"/>
      <c r="EY166" s="42"/>
      <c r="EZ166" s="42"/>
      <c r="FA166" s="42"/>
      <c r="FB166" s="42"/>
      <c r="FC166" s="42"/>
      <c r="FD166" s="42"/>
      <c r="FE166" s="42"/>
      <c r="FF166" s="42"/>
      <c r="FG166" s="42"/>
      <c r="FH166" s="42"/>
      <c r="FI166" s="42"/>
      <c r="FJ166" s="42"/>
      <c r="FK166" s="42"/>
      <c r="FL166" s="42"/>
      <c r="FM166" s="42"/>
      <c r="FN166" s="42"/>
      <c r="FO166" s="42"/>
      <c r="FP166" s="42"/>
      <c r="FQ166" s="42"/>
      <c r="FR166" s="42"/>
      <c r="FS166" s="42"/>
      <c r="FT166" s="42"/>
      <c r="FU166" s="42"/>
      <c r="FV166" s="42"/>
      <c r="FW166" s="42"/>
      <c r="FX166" s="42"/>
      <c r="FY166" s="42"/>
      <c r="FZ166" s="42"/>
      <c r="GA166" s="42"/>
      <c r="GB166" s="42"/>
      <c r="GC166" s="42"/>
      <c r="GD166" s="42"/>
      <c r="GE166" s="42"/>
      <c r="GF166" s="42"/>
      <c r="GG166" s="42"/>
      <c r="GH166" s="42"/>
      <c r="GI166" s="42"/>
      <c r="GJ166" s="42"/>
      <c r="GK166" s="42"/>
      <c r="GL166" s="42"/>
      <c r="GM166" s="42"/>
      <c r="GN166" s="42"/>
      <c r="GO166" s="42"/>
      <c r="GP166" s="42"/>
      <c r="GQ166" s="42"/>
      <c r="GR166" s="42"/>
      <c r="GS166" s="42"/>
      <c r="GT166" s="42"/>
      <c r="GU166" s="42"/>
      <c r="GV166" s="42"/>
      <c r="GW166" s="42"/>
      <c r="GX166" s="42"/>
      <c r="GY166" s="42"/>
      <c r="GZ166" s="42"/>
      <c r="HA166" s="42"/>
      <c r="HB166" s="42"/>
      <c r="HC166" s="42"/>
      <c r="HD166" s="42"/>
      <c r="HE166" s="42"/>
      <c r="HF166" s="42"/>
      <c r="HG166" s="42"/>
      <c r="HH166" s="42"/>
      <c r="HI166" s="42"/>
      <c r="HJ166" s="42"/>
      <c r="HK166" s="42"/>
      <c r="HL166" s="42"/>
      <c r="HM166" s="42"/>
      <c r="HN166" s="42"/>
      <c r="HO166" s="42"/>
      <c r="HP166" s="42"/>
      <c r="HQ166" s="42"/>
      <c r="HR166" s="42"/>
      <c r="HS166" s="42"/>
      <c r="HT166" s="42"/>
      <c r="HU166" s="42"/>
      <c r="HV166" s="42"/>
      <c r="HW166" s="42"/>
      <c r="HX166" s="42"/>
      <c r="HY166" s="42"/>
      <c r="HZ166" s="42"/>
      <c r="IA166" s="42"/>
      <c r="IB166" s="42"/>
      <c r="IC166" s="42"/>
      <c r="ID166" s="42"/>
      <c r="IE166" s="42"/>
      <c r="IF166" s="42"/>
      <c r="IG166" s="42"/>
      <c r="IH166" s="42"/>
      <c r="II166" s="42"/>
      <c r="IJ166" s="42"/>
      <c r="IK166" s="42"/>
      <c r="IL166" s="42"/>
      <c r="IM166" s="42"/>
      <c r="IN166" s="42"/>
      <c r="IO166" s="42"/>
      <c r="IP166" s="42"/>
      <c r="IQ166" s="42"/>
      <c r="IR166" s="42"/>
      <c r="IS166" s="42"/>
      <c r="IT166" s="42"/>
      <c r="IU166" s="42"/>
      <c r="IV166" s="42"/>
      <c r="IW166" s="42"/>
      <c r="IX166" s="42"/>
      <c r="IY166" s="42"/>
      <c r="IZ166" s="42"/>
      <c r="JA166" s="42"/>
      <c r="JB166" s="42"/>
      <c r="JC166" s="42"/>
      <c r="JD166" s="42"/>
      <c r="JE166" s="42"/>
      <c r="JF166" s="42"/>
      <c r="JG166" s="42"/>
      <c r="JH166" s="42"/>
      <c r="JI166" s="42"/>
      <c r="JJ166" s="42"/>
      <c r="JK166" s="42"/>
      <c r="JL166" s="42"/>
      <c r="JM166" s="42"/>
      <c r="JN166" s="42"/>
      <c r="JO166" s="42"/>
      <c r="JP166" s="42"/>
      <c r="JQ166" s="42"/>
      <c r="JR166" s="42"/>
      <c r="JS166" s="42"/>
      <c r="JT166" s="42"/>
      <c r="JU166" s="42"/>
      <c r="JV166" s="42"/>
      <c r="JW166" s="42"/>
      <c r="JX166" s="42"/>
      <c r="JY166" s="42"/>
      <c r="JZ166" s="42"/>
      <c r="KA166" s="42"/>
      <c r="KB166" s="42"/>
      <c r="KC166" s="42"/>
      <c r="KD166" s="42"/>
      <c r="KE166" s="42"/>
      <c r="KF166" s="42"/>
      <c r="KG166" s="42"/>
      <c r="KH166" s="42"/>
      <c r="KI166" s="42"/>
      <c r="KJ166" s="42"/>
      <c r="KK166" s="42"/>
      <c r="KL166" s="42"/>
      <c r="KM166" s="42"/>
      <c r="KN166" s="42"/>
      <c r="KO166" s="42"/>
    </row>
    <row r="167" spans="1:301" ht="10" customHeight="1">
      <c r="A167" s="40"/>
      <c r="B167" s="42"/>
      <c r="C167" s="42"/>
      <c r="D167" s="42"/>
      <c r="E167" s="42"/>
      <c r="F167" s="42"/>
      <c r="G167" s="42"/>
      <c r="H167" s="42"/>
      <c r="I167" s="40"/>
      <c r="J167" s="42"/>
      <c r="K167" s="40"/>
      <c r="L167" s="42"/>
      <c r="M167" s="40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2"/>
      <c r="EU167" s="42"/>
      <c r="EV167" s="42"/>
      <c r="EW167" s="42"/>
      <c r="EX167" s="42"/>
      <c r="EY167" s="42"/>
      <c r="EZ167" s="42"/>
      <c r="FA167" s="42"/>
      <c r="FB167" s="42"/>
      <c r="FC167" s="42"/>
      <c r="FD167" s="42"/>
      <c r="FE167" s="42"/>
      <c r="FF167" s="42"/>
      <c r="FG167" s="42"/>
      <c r="FH167" s="42"/>
      <c r="FI167" s="42"/>
      <c r="FJ167" s="42"/>
      <c r="FK167" s="42"/>
      <c r="FL167" s="42"/>
      <c r="FM167" s="42"/>
      <c r="FN167" s="42"/>
      <c r="FO167" s="42"/>
      <c r="FP167" s="42"/>
      <c r="FQ167" s="42"/>
      <c r="FR167" s="42"/>
      <c r="FS167" s="42"/>
      <c r="FT167" s="42"/>
      <c r="FU167" s="42"/>
      <c r="FV167" s="42"/>
      <c r="FW167" s="42"/>
      <c r="FX167" s="42"/>
      <c r="FY167" s="42"/>
      <c r="FZ167" s="42"/>
      <c r="GA167" s="42"/>
      <c r="GB167" s="42"/>
      <c r="GC167" s="42"/>
      <c r="GD167" s="42"/>
      <c r="GE167" s="42"/>
      <c r="GF167" s="42"/>
      <c r="GG167" s="42"/>
      <c r="GH167" s="42"/>
      <c r="GI167" s="42"/>
      <c r="GJ167" s="42"/>
      <c r="GK167" s="42"/>
      <c r="GL167" s="42"/>
      <c r="GM167" s="42"/>
      <c r="GN167" s="42"/>
      <c r="GO167" s="42"/>
      <c r="GP167" s="42"/>
      <c r="GQ167" s="42"/>
      <c r="GR167" s="42"/>
      <c r="GS167" s="42"/>
      <c r="GT167" s="42"/>
      <c r="GU167" s="42"/>
      <c r="GV167" s="42"/>
      <c r="GW167" s="42"/>
      <c r="GX167" s="42"/>
      <c r="GY167" s="42"/>
      <c r="GZ167" s="42"/>
      <c r="HA167" s="42"/>
      <c r="HB167" s="42"/>
      <c r="HC167" s="42"/>
      <c r="HD167" s="42"/>
      <c r="HE167" s="42"/>
      <c r="HF167" s="42"/>
      <c r="HG167" s="42"/>
      <c r="HH167" s="42"/>
      <c r="HI167" s="42"/>
      <c r="HJ167" s="42"/>
      <c r="HK167" s="42"/>
      <c r="HL167" s="42"/>
      <c r="HM167" s="42"/>
      <c r="HN167" s="42"/>
      <c r="HO167" s="42"/>
      <c r="HP167" s="42"/>
      <c r="HQ167" s="42"/>
      <c r="HR167" s="42"/>
      <c r="HS167" s="42"/>
      <c r="HT167" s="42"/>
      <c r="HU167" s="42"/>
      <c r="HV167" s="42"/>
      <c r="HW167" s="42"/>
      <c r="HX167" s="42"/>
      <c r="HY167" s="42"/>
      <c r="HZ167" s="42"/>
      <c r="IA167" s="42"/>
      <c r="IB167" s="42"/>
      <c r="IC167" s="42"/>
      <c r="ID167" s="42"/>
      <c r="IE167" s="42"/>
      <c r="IF167" s="42"/>
      <c r="IG167" s="42"/>
      <c r="IH167" s="42"/>
      <c r="II167" s="42"/>
      <c r="IJ167" s="42"/>
      <c r="IK167" s="42"/>
      <c r="IL167" s="42"/>
      <c r="IM167" s="42"/>
      <c r="IN167" s="42"/>
      <c r="IO167" s="42"/>
      <c r="IP167" s="42"/>
      <c r="IQ167" s="42"/>
      <c r="IR167" s="42"/>
      <c r="IS167" s="42"/>
      <c r="IT167" s="42"/>
      <c r="IU167" s="42"/>
      <c r="IV167" s="42"/>
      <c r="IW167" s="42"/>
      <c r="IX167" s="42"/>
      <c r="IY167" s="42"/>
      <c r="IZ167" s="42"/>
      <c r="JA167" s="42"/>
      <c r="JB167" s="42"/>
      <c r="JC167" s="42"/>
      <c r="JD167" s="42"/>
      <c r="JE167" s="42"/>
      <c r="JF167" s="42"/>
      <c r="JG167" s="42"/>
      <c r="JH167" s="42"/>
      <c r="JI167" s="42"/>
      <c r="JJ167" s="42"/>
      <c r="JK167" s="42"/>
      <c r="JL167" s="42"/>
      <c r="JM167" s="42"/>
      <c r="JN167" s="42"/>
      <c r="JO167" s="42"/>
      <c r="JP167" s="42"/>
      <c r="JQ167" s="42"/>
      <c r="JR167" s="42"/>
      <c r="JS167" s="42"/>
      <c r="JT167" s="42"/>
      <c r="JU167" s="42"/>
      <c r="JV167" s="42"/>
      <c r="JW167" s="42"/>
      <c r="JX167" s="42"/>
      <c r="JY167" s="42"/>
      <c r="JZ167" s="42"/>
      <c r="KA167" s="42"/>
      <c r="KB167" s="42"/>
      <c r="KC167" s="42"/>
      <c r="KD167" s="42"/>
      <c r="KE167" s="42"/>
      <c r="KF167" s="42"/>
      <c r="KG167" s="42"/>
      <c r="KH167" s="42"/>
      <c r="KI167" s="42"/>
      <c r="KJ167" s="42"/>
      <c r="KK167" s="42"/>
      <c r="KL167" s="42"/>
      <c r="KM167" s="42"/>
      <c r="KN167" s="42"/>
      <c r="KO167" s="42"/>
    </row>
    <row r="168" spans="1:301" ht="10" customHeight="1">
      <c r="A168" s="40"/>
      <c r="B168" s="42"/>
      <c r="C168" s="42"/>
      <c r="D168" s="42"/>
      <c r="E168" s="42"/>
      <c r="F168" s="42"/>
      <c r="G168" s="42"/>
      <c r="H168" s="42"/>
      <c r="I168" s="40"/>
      <c r="J168" s="42"/>
      <c r="K168" s="40"/>
      <c r="L168" s="42"/>
      <c r="M168" s="40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2"/>
      <c r="EU168" s="42"/>
      <c r="EV168" s="42"/>
      <c r="EW168" s="42"/>
      <c r="EX168" s="42"/>
      <c r="EY168" s="42"/>
      <c r="EZ168" s="42"/>
      <c r="FA168" s="42"/>
      <c r="FB168" s="42"/>
      <c r="FC168" s="42"/>
      <c r="FD168" s="42"/>
      <c r="FE168" s="42"/>
      <c r="FF168" s="42"/>
      <c r="FG168" s="42"/>
      <c r="FH168" s="42"/>
      <c r="FI168" s="42"/>
      <c r="FJ168" s="42"/>
      <c r="FK168" s="42"/>
      <c r="FL168" s="42"/>
      <c r="FM168" s="42"/>
      <c r="FN168" s="42"/>
      <c r="FO168" s="42"/>
      <c r="FP168" s="42"/>
      <c r="FQ168" s="42"/>
      <c r="FR168" s="42"/>
      <c r="FS168" s="42"/>
      <c r="FT168" s="42"/>
      <c r="FU168" s="42"/>
      <c r="FV168" s="42"/>
      <c r="FW168" s="42"/>
      <c r="FX168" s="42"/>
      <c r="FY168" s="42"/>
      <c r="FZ168" s="42"/>
      <c r="GA168" s="42"/>
      <c r="GB168" s="42"/>
      <c r="GC168" s="42"/>
      <c r="GD168" s="42"/>
      <c r="GE168" s="42"/>
      <c r="GF168" s="42"/>
      <c r="GG168" s="42"/>
      <c r="GH168" s="42"/>
      <c r="GI168" s="42"/>
      <c r="GJ168" s="42"/>
      <c r="GK168" s="42"/>
      <c r="GL168" s="42"/>
      <c r="GM168" s="42"/>
      <c r="GN168" s="42"/>
      <c r="GO168" s="42"/>
      <c r="GP168" s="42"/>
      <c r="GQ168" s="42"/>
      <c r="GR168" s="42"/>
      <c r="GS168" s="42"/>
      <c r="GT168" s="42"/>
      <c r="GU168" s="42"/>
      <c r="GV168" s="42"/>
      <c r="GW168" s="42"/>
      <c r="GX168" s="42"/>
      <c r="GY168" s="42"/>
      <c r="GZ168" s="42"/>
      <c r="HA168" s="42"/>
      <c r="HB168" s="42"/>
      <c r="HC168" s="42"/>
      <c r="HD168" s="42"/>
      <c r="HE168" s="42"/>
      <c r="HF168" s="42"/>
      <c r="HG168" s="42"/>
      <c r="HH168" s="42"/>
      <c r="HI168" s="42"/>
      <c r="HJ168" s="42"/>
      <c r="HK168" s="42"/>
      <c r="HL168" s="42"/>
      <c r="HM168" s="42"/>
      <c r="HN168" s="42"/>
      <c r="HO168" s="42"/>
      <c r="HP168" s="42"/>
      <c r="HQ168" s="42"/>
      <c r="HR168" s="42"/>
      <c r="HS168" s="42"/>
      <c r="HT168" s="42"/>
      <c r="HU168" s="42"/>
      <c r="HV168" s="42"/>
      <c r="HW168" s="42"/>
      <c r="HX168" s="42"/>
      <c r="HY168" s="42"/>
      <c r="HZ168" s="42"/>
      <c r="IA168" s="42"/>
      <c r="IB168" s="42"/>
      <c r="IC168" s="42"/>
      <c r="ID168" s="42"/>
      <c r="IE168" s="42"/>
      <c r="IF168" s="42"/>
      <c r="IG168" s="42"/>
      <c r="IH168" s="42"/>
      <c r="II168" s="42"/>
      <c r="IJ168" s="42"/>
      <c r="IK168" s="42"/>
      <c r="IL168" s="42"/>
      <c r="IM168" s="42"/>
      <c r="IN168" s="42"/>
      <c r="IO168" s="42"/>
      <c r="IP168" s="42"/>
      <c r="IQ168" s="42"/>
      <c r="IR168" s="42"/>
      <c r="IS168" s="42"/>
      <c r="IT168" s="42"/>
      <c r="IU168" s="42"/>
      <c r="IV168" s="42"/>
      <c r="IW168" s="42"/>
      <c r="IX168" s="42"/>
      <c r="IY168" s="42"/>
      <c r="IZ168" s="42"/>
      <c r="JA168" s="42"/>
      <c r="JB168" s="42"/>
      <c r="JC168" s="42"/>
      <c r="JD168" s="42"/>
      <c r="JE168" s="42"/>
      <c r="JF168" s="42"/>
      <c r="JG168" s="42"/>
      <c r="JH168" s="42"/>
      <c r="JI168" s="42"/>
      <c r="JJ168" s="42"/>
      <c r="JK168" s="42"/>
      <c r="JL168" s="42"/>
      <c r="JM168" s="42"/>
      <c r="JN168" s="42"/>
      <c r="JO168" s="42"/>
      <c r="JP168" s="42"/>
      <c r="JQ168" s="42"/>
      <c r="JR168" s="42"/>
      <c r="JS168" s="42"/>
      <c r="JT168" s="42"/>
      <c r="JU168" s="42"/>
      <c r="JV168" s="42"/>
      <c r="JW168" s="42"/>
      <c r="JX168" s="42"/>
      <c r="JY168" s="42"/>
      <c r="JZ168" s="42"/>
      <c r="KA168" s="42"/>
      <c r="KB168" s="42"/>
      <c r="KC168" s="42"/>
      <c r="KD168" s="42"/>
      <c r="KE168" s="42"/>
      <c r="KF168" s="42"/>
      <c r="KG168" s="42"/>
      <c r="KH168" s="42"/>
      <c r="KI168" s="42"/>
      <c r="KJ168" s="42"/>
      <c r="KK168" s="42"/>
      <c r="KL168" s="42"/>
      <c r="KM168" s="42"/>
      <c r="KN168" s="42"/>
      <c r="KO168" s="42"/>
    </row>
  </sheetData>
  <pageMargins left="0.42" right="0.42" top="1.01" bottom="0.5" header="0.5" footer="0.5"/>
  <pageSetup orientation="portrait" horizontalDpi="4294967292" verticalDpi="4294967292"/>
  <headerFooter>
    <oddHeader>&amp;C&amp;"Courier,Bold"&amp;K000000Perform'X Run 0124 29mm, Nicholas Swanson-Hysell, University of California, Berkeley</oddHeader>
    <oddFooter>&amp;L&amp;"Palatino,Italic"&amp;12&amp;K000000Peter Hooper Geoanalytical Laboratory&amp;C&amp;K000000&amp;P&amp;R&amp;"Palatino,Italic"&amp;12&amp;K000000Analyses by XRF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GAL-NS-496_XRF</vt:lpstr>
      <vt:lpstr>'GAL-NS-496_XRF'!Print_Area</vt:lpstr>
      <vt:lpstr>'GAL-NS-496_XRF'!Print_Titles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Steiner, Ashley</dc:creator>
  <cp:lastModifiedBy>Steiner, Ashley</cp:lastModifiedBy>
  <dcterms:created xsi:type="dcterms:W3CDTF">2024-09-20T22:10:11Z</dcterms:created>
  <dcterms:modified xsi:type="dcterms:W3CDTF">2024-09-20T22:10:26Z</dcterms:modified>
</cp:coreProperties>
</file>