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/>
  <mc:AlternateContent xmlns:mc="http://schemas.openxmlformats.org/markup-compatibility/2006">
    <mc:Choice Requires="x15">
      <x15ac:absPath xmlns:x15ac="http://schemas.microsoft.com/office/spreadsheetml/2010/11/ac" url="/Users/slotz/Dropbox (Dartmouth College)/ResearchProjects/Mid-Continent Rift/Manuscript_2_0/Data/"/>
    </mc:Choice>
  </mc:AlternateContent>
  <xr:revisionPtr revIDLastSave="0" documentId="13_ncr:1_{2FC3E5F9-559A-ED43-9016-D3F26263F356}" xr6:coauthVersionLast="47" xr6:coauthVersionMax="47" xr10:uidLastSave="{00000000-0000-0000-0000-000000000000}"/>
  <bookViews>
    <workbookView xWindow="320" yWindow="460" windowWidth="16680" windowHeight="15040" xr2:uid="{00000000-000D-0000-FFFF-FFFF00000000}"/>
  </bookViews>
  <sheets>
    <sheet name="DataSheet" sheetId="7" r:id="rId1"/>
  </sheets>
  <definedNames>
    <definedName name="_xlnm._FilterDatabase" localSheetId="0" hidden="1">DataSheet!$A$1:$AA$285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1" i="7" l="1"/>
  <c r="U119" i="7"/>
  <c r="U120" i="7"/>
  <c r="U117" i="7"/>
  <c r="U114" i="7"/>
  <c r="U112" i="7"/>
  <c r="U111" i="7"/>
  <c r="U108" i="7"/>
  <c r="U106" i="7"/>
  <c r="U103" i="7"/>
  <c r="U100" i="7"/>
  <c r="U98" i="7"/>
  <c r="U95" i="7"/>
  <c r="U93" i="7"/>
  <c r="U90" i="7"/>
  <c r="X188" i="7" l="1"/>
  <c r="Y188" i="7"/>
  <c r="Z188" i="7"/>
  <c r="U188" i="7"/>
  <c r="W261" i="7" l="1"/>
  <c r="X261" i="7"/>
  <c r="Y261" i="7"/>
  <c r="Z261" i="7"/>
  <c r="V262" i="7"/>
  <c r="W262" i="7"/>
  <c r="X262" i="7"/>
  <c r="Y262" i="7"/>
  <c r="Z262" i="7"/>
  <c r="V263" i="7"/>
  <c r="W263" i="7"/>
  <c r="X263" i="7"/>
  <c r="Y263" i="7"/>
  <c r="Z263" i="7"/>
  <c r="V264" i="7"/>
  <c r="W264" i="7"/>
  <c r="X264" i="7"/>
  <c r="Y264" i="7"/>
  <c r="Z264" i="7"/>
  <c r="V265" i="7"/>
  <c r="W265" i="7"/>
  <c r="X265" i="7"/>
  <c r="Y265" i="7"/>
  <c r="Z265" i="7"/>
  <c r="V266" i="7"/>
  <c r="W266" i="7"/>
  <c r="X266" i="7"/>
  <c r="Y266" i="7"/>
  <c r="Z266" i="7"/>
  <c r="V267" i="7"/>
  <c r="W267" i="7"/>
  <c r="X267" i="7"/>
  <c r="Y267" i="7"/>
  <c r="Z267" i="7"/>
  <c r="V268" i="7"/>
  <c r="W268" i="7"/>
  <c r="X268" i="7"/>
  <c r="Y268" i="7"/>
  <c r="Z268" i="7"/>
  <c r="V269" i="7"/>
  <c r="W269" i="7"/>
  <c r="X269" i="7"/>
  <c r="Y269" i="7"/>
  <c r="Z269" i="7"/>
  <c r="V270" i="7"/>
  <c r="W270" i="7"/>
  <c r="X270" i="7"/>
  <c r="Y270" i="7"/>
  <c r="Z270" i="7"/>
  <c r="V271" i="7"/>
  <c r="W271" i="7"/>
  <c r="X271" i="7"/>
  <c r="Y271" i="7"/>
  <c r="Z271" i="7"/>
  <c r="V272" i="7"/>
  <c r="W272" i="7"/>
  <c r="X272" i="7"/>
  <c r="Y272" i="7"/>
  <c r="Z272" i="7"/>
  <c r="V273" i="7"/>
  <c r="W273" i="7"/>
  <c r="X273" i="7"/>
  <c r="Y273" i="7"/>
  <c r="Z273" i="7"/>
  <c r="V274" i="7"/>
  <c r="W274" i="7"/>
  <c r="X274" i="7"/>
  <c r="Y274" i="7"/>
  <c r="Z274" i="7"/>
  <c r="V275" i="7"/>
  <c r="W275" i="7"/>
  <c r="X275" i="7"/>
  <c r="Y275" i="7"/>
  <c r="Z275" i="7"/>
  <c r="V276" i="7"/>
  <c r="W276" i="7"/>
  <c r="X276" i="7"/>
  <c r="Y276" i="7"/>
  <c r="Z276" i="7"/>
  <c r="V277" i="7"/>
  <c r="W277" i="7"/>
  <c r="X277" i="7"/>
  <c r="Y277" i="7"/>
  <c r="Z277" i="7"/>
  <c r="V278" i="7"/>
  <c r="W278" i="7"/>
  <c r="X278" i="7"/>
  <c r="Y278" i="7"/>
  <c r="Z278" i="7"/>
  <c r="V279" i="7"/>
  <c r="W279" i="7"/>
  <c r="X279" i="7"/>
  <c r="Y279" i="7"/>
  <c r="Z279" i="7"/>
  <c r="V280" i="7"/>
  <c r="W280" i="7"/>
  <c r="X280" i="7"/>
  <c r="Y280" i="7"/>
  <c r="Z280" i="7"/>
  <c r="V281" i="7"/>
  <c r="W281" i="7"/>
  <c r="X281" i="7"/>
  <c r="Y281" i="7"/>
  <c r="Z281" i="7"/>
  <c r="W282" i="7"/>
  <c r="X282" i="7"/>
  <c r="Y282" i="7"/>
  <c r="Z282" i="7"/>
  <c r="W283" i="7"/>
  <c r="X283" i="7"/>
  <c r="Y283" i="7"/>
  <c r="Z283" i="7"/>
  <c r="W284" i="7"/>
  <c r="X284" i="7"/>
  <c r="Y284" i="7"/>
  <c r="Z284" i="7"/>
  <c r="W285" i="7"/>
  <c r="X285" i="7"/>
  <c r="Y285" i="7"/>
  <c r="Z285" i="7"/>
  <c r="V260" i="7"/>
  <c r="D123" i="7" l="1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Y48" i="7" l="1"/>
  <c r="Z48" i="7"/>
  <c r="Y49" i="7"/>
  <c r="Z49" i="7"/>
  <c r="Y50" i="7"/>
  <c r="Z50" i="7"/>
  <c r="Y51" i="7"/>
  <c r="Z51" i="7"/>
  <c r="Y52" i="7"/>
  <c r="Z52" i="7"/>
  <c r="Y53" i="7"/>
  <c r="Z53" i="7"/>
  <c r="Y54" i="7"/>
  <c r="Z54" i="7"/>
  <c r="Y55" i="7"/>
  <c r="Z55" i="7"/>
  <c r="Y56" i="7"/>
  <c r="Z56" i="7"/>
  <c r="Y57" i="7"/>
  <c r="Z57" i="7"/>
  <c r="Y58" i="7"/>
  <c r="Z58" i="7"/>
  <c r="Y59" i="7"/>
  <c r="Z59" i="7"/>
  <c r="Y60" i="7"/>
  <c r="Z60" i="7"/>
  <c r="Y61" i="7"/>
  <c r="Z61" i="7"/>
  <c r="Y62" i="7"/>
  <c r="Z62" i="7"/>
  <c r="Y63" i="7"/>
  <c r="Z63" i="7"/>
  <c r="Y64" i="7"/>
  <c r="Z64" i="7"/>
  <c r="Y65" i="7"/>
  <c r="Z65" i="7"/>
  <c r="Y66" i="7"/>
  <c r="Z66" i="7"/>
  <c r="Y67" i="7"/>
  <c r="Z67" i="7"/>
  <c r="Y68" i="7"/>
  <c r="Z68" i="7"/>
  <c r="Y69" i="7"/>
  <c r="Z69" i="7"/>
  <c r="Y70" i="7"/>
  <c r="Z70" i="7"/>
  <c r="Y71" i="7"/>
  <c r="Z71" i="7"/>
  <c r="Y72" i="7"/>
  <c r="Z72" i="7"/>
  <c r="Y73" i="7"/>
  <c r="Z73" i="7"/>
  <c r="Y74" i="7"/>
  <c r="Z74" i="7"/>
  <c r="Y75" i="7"/>
  <c r="Z75" i="7"/>
  <c r="Y76" i="7"/>
  <c r="Z76" i="7"/>
  <c r="Y77" i="7"/>
  <c r="Z77" i="7"/>
  <c r="Y78" i="7"/>
  <c r="Z78" i="7"/>
  <c r="Y79" i="7"/>
  <c r="Z79" i="7"/>
  <c r="Y80" i="7"/>
  <c r="Z80" i="7"/>
  <c r="Y81" i="7"/>
  <c r="Z81" i="7"/>
  <c r="Y82" i="7"/>
  <c r="Z82" i="7"/>
  <c r="Y83" i="7"/>
  <c r="Z83" i="7"/>
  <c r="Y84" i="7"/>
  <c r="Z84" i="7"/>
  <c r="Y85" i="7"/>
  <c r="Z85" i="7"/>
  <c r="Y86" i="7"/>
  <c r="Z86" i="7"/>
  <c r="Y87" i="7"/>
  <c r="Z87" i="7"/>
  <c r="Y88" i="7"/>
  <c r="Z88" i="7"/>
  <c r="Y90" i="7"/>
  <c r="Z90" i="7"/>
  <c r="Y93" i="7"/>
  <c r="Z93" i="7"/>
  <c r="Y95" i="7"/>
  <c r="Z95" i="7"/>
  <c r="Y98" i="7"/>
  <c r="Z98" i="7"/>
  <c r="Y100" i="7"/>
  <c r="Z100" i="7"/>
  <c r="Y103" i="7"/>
  <c r="Z103" i="7"/>
  <c r="Y106" i="7"/>
  <c r="Z106" i="7"/>
  <c r="Y108" i="7"/>
  <c r="Z108" i="7"/>
  <c r="Y111" i="7"/>
  <c r="Z111" i="7"/>
  <c r="Y112" i="7"/>
  <c r="Z112" i="7"/>
  <c r="Y114" i="7"/>
  <c r="Z114" i="7"/>
  <c r="Y117" i="7"/>
  <c r="Z117" i="7"/>
  <c r="Y119" i="7"/>
  <c r="Z119" i="7"/>
  <c r="Y120" i="7"/>
  <c r="Z120" i="7"/>
  <c r="Y121" i="7"/>
  <c r="Z121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90" i="7"/>
  <c r="X93" i="7"/>
  <c r="X95" i="7"/>
  <c r="X98" i="7"/>
  <c r="X100" i="7"/>
  <c r="X103" i="7"/>
  <c r="X106" i="7"/>
  <c r="X108" i="7"/>
  <c r="X111" i="7"/>
  <c r="X112" i="7"/>
  <c r="X114" i="7"/>
  <c r="X117" i="7"/>
  <c r="X119" i="7"/>
  <c r="X120" i="7"/>
  <c r="X121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48" i="7"/>
  <c r="V90" i="7"/>
  <c r="W90" i="7"/>
  <c r="V93" i="7"/>
  <c r="W93" i="7"/>
  <c r="V95" i="7"/>
  <c r="W95" i="7"/>
  <c r="V98" i="7"/>
  <c r="W98" i="7"/>
  <c r="V100" i="7"/>
  <c r="W100" i="7"/>
  <c r="V103" i="7"/>
  <c r="W103" i="7"/>
  <c r="V106" i="7"/>
  <c r="W106" i="7"/>
  <c r="V108" i="7"/>
  <c r="W108" i="7"/>
  <c r="V111" i="7"/>
  <c r="W111" i="7"/>
  <c r="V112" i="7"/>
  <c r="W112" i="7"/>
  <c r="V114" i="7"/>
  <c r="W114" i="7"/>
  <c r="V117" i="7"/>
  <c r="W117" i="7"/>
  <c r="V119" i="7"/>
  <c r="W119" i="7"/>
  <c r="V120" i="7"/>
  <c r="W120" i="7"/>
  <c r="V121" i="7"/>
  <c r="W121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3" i="7"/>
  <c r="W48" i="7"/>
  <c r="W125" i="7" l="1"/>
  <c r="W126" i="7"/>
  <c r="W127" i="7"/>
  <c r="W128" i="7"/>
  <c r="W129" i="7"/>
  <c r="W130" i="7"/>
  <c r="W131" i="7"/>
  <c r="W132" i="7"/>
  <c r="W135" i="7"/>
  <c r="W136" i="7"/>
  <c r="W137" i="7"/>
  <c r="W138" i="7"/>
  <c r="W139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7" i="7"/>
  <c r="W159" i="7"/>
  <c r="W160" i="7"/>
  <c r="W161" i="7"/>
  <c r="W162" i="7"/>
  <c r="W163" i="7"/>
  <c r="W164" i="7"/>
  <c r="W165" i="7"/>
  <c r="W166" i="7"/>
  <c r="W168" i="7"/>
  <c r="W169" i="7"/>
  <c r="W170" i="7"/>
  <c r="W171" i="7"/>
  <c r="W172" i="7"/>
  <c r="W173" i="7"/>
  <c r="W174" i="7"/>
  <c r="W175" i="7"/>
  <c r="W176" i="7"/>
  <c r="W178" i="7"/>
  <c r="W179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124" i="7"/>
  <c r="Y124" i="7"/>
  <c r="Z124" i="7"/>
  <c r="Y125" i="7"/>
  <c r="Z125" i="7"/>
  <c r="Y126" i="7"/>
  <c r="Z126" i="7"/>
  <c r="Y127" i="7"/>
  <c r="Z127" i="7"/>
  <c r="Y128" i="7"/>
  <c r="Z128" i="7"/>
  <c r="Y129" i="7"/>
  <c r="Z129" i="7"/>
  <c r="Y130" i="7"/>
  <c r="Z130" i="7"/>
  <c r="Y131" i="7"/>
  <c r="Z131" i="7"/>
  <c r="Y132" i="7"/>
  <c r="Z132" i="7"/>
  <c r="Y133" i="7"/>
  <c r="Z133" i="7"/>
  <c r="Y134" i="7"/>
  <c r="Z134" i="7"/>
  <c r="Y135" i="7"/>
  <c r="Z135" i="7"/>
  <c r="Y136" i="7"/>
  <c r="Z136" i="7"/>
  <c r="Y137" i="7"/>
  <c r="Z137" i="7"/>
  <c r="Y138" i="7"/>
  <c r="Z138" i="7"/>
  <c r="Y139" i="7"/>
  <c r="Z139" i="7"/>
  <c r="Y140" i="7"/>
  <c r="Z140" i="7"/>
  <c r="Y141" i="7"/>
  <c r="Z141" i="7"/>
  <c r="Y142" i="7"/>
  <c r="Z142" i="7"/>
  <c r="Y143" i="7"/>
  <c r="Z143" i="7"/>
  <c r="Y144" i="7"/>
  <c r="Z144" i="7"/>
  <c r="Y145" i="7"/>
  <c r="Z145" i="7"/>
  <c r="Y146" i="7"/>
  <c r="Z146" i="7"/>
  <c r="Y147" i="7"/>
  <c r="Z147" i="7"/>
  <c r="Y148" i="7"/>
  <c r="Z148" i="7"/>
  <c r="Y149" i="7"/>
  <c r="Z149" i="7"/>
  <c r="Y150" i="7"/>
  <c r="Z150" i="7"/>
  <c r="Y151" i="7"/>
  <c r="Z151" i="7"/>
  <c r="Y152" i="7"/>
  <c r="Z152" i="7"/>
  <c r="Y153" i="7"/>
  <c r="Z153" i="7"/>
  <c r="Y154" i="7"/>
  <c r="Z154" i="7"/>
  <c r="Y155" i="7"/>
  <c r="Z155" i="7"/>
  <c r="Y156" i="7"/>
  <c r="Z156" i="7"/>
  <c r="Y157" i="7"/>
  <c r="Z157" i="7"/>
  <c r="Y158" i="7"/>
  <c r="Z158" i="7"/>
  <c r="Y159" i="7"/>
  <c r="Z159" i="7"/>
  <c r="Y160" i="7"/>
  <c r="Z160" i="7"/>
  <c r="Y161" i="7"/>
  <c r="Z161" i="7"/>
  <c r="Y162" i="7"/>
  <c r="Z162" i="7"/>
  <c r="Y163" i="7"/>
  <c r="Z163" i="7"/>
  <c r="Y164" i="7"/>
  <c r="Z164" i="7"/>
  <c r="Y165" i="7"/>
  <c r="Z165" i="7"/>
  <c r="Y166" i="7"/>
  <c r="Z166" i="7"/>
  <c r="Y167" i="7"/>
  <c r="Z167" i="7"/>
  <c r="Y168" i="7"/>
  <c r="Z168" i="7"/>
  <c r="Y169" i="7"/>
  <c r="Z169" i="7"/>
  <c r="Y170" i="7"/>
  <c r="Z170" i="7"/>
  <c r="Y171" i="7"/>
  <c r="Z171" i="7"/>
  <c r="Y172" i="7"/>
  <c r="Z172" i="7"/>
  <c r="Y173" i="7"/>
  <c r="Z173" i="7"/>
  <c r="Y174" i="7"/>
  <c r="Z174" i="7"/>
  <c r="Y175" i="7"/>
  <c r="Z175" i="7"/>
  <c r="Y176" i="7"/>
  <c r="Z176" i="7"/>
  <c r="Y177" i="7"/>
  <c r="Z177" i="7"/>
  <c r="Y178" i="7"/>
  <c r="Z178" i="7"/>
  <c r="Y179" i="7"/>
  <c r="Z179" i="7"/>
  <c r="Y180" i="7"/>
  <c r="Z180" i="7"/>
  <c r="Y181" i="7"/>
  <c r="Z181" i="7"/>
  <c r="Y182" i="7"/>
  <c r="Z182" i="7"/>
  <c r="Y183" i="7"/>
  <c r="Z183" i="7"/>
  <c r="Y184" i="7"/>
  <c r="Z184" i="7"/>
  <c r="Y185" i="7"/>
  <c r="Z185" i="7"/>
  <c r="Y186" i="7"/>
  <c r="Z186" i="7"/>
  <c r="Y187" i="7"/>
  <c r="Z187" i="7"/>
  <c r="V124" i="7"/>
  <c r="X124" i="7"/>
  <c r="V125" i="7"/>
  <c r="X125" i="7"/>
  <c r="V126" i="7"/>
  <c r="X126" i="7"/>
  <c r="V127" i="7"/>
  <c r="X127" i="7"/>
  <c r="V128" i="7"/>
  <c r="X128" i="7"/>
  <c r="V129" i="7"/>
  <c r="X129" i="7"/>
  <c r="V130" i="7"/>
  <c r="X130" i="7"/>
  <c r="V131" i="7"/>
  <c r="X131" i="7"/>
  <c r="V132" i="7"/>
  <c r="X132" i="7"/>
  <c r="X133" i="7"/>
  <c r="X134" i="7"/>
  <c r="V135" i="7"/>
  <c r="X135" i="7"/>
  <c r="V136" i="7"/>
  <c r="X136" i="7"/>
  <c r="V137" i="7"/>
  <c r="X137" i="7"/>
  <c r="V138" i="7"/>
  <c r="X138" i="7"/>
  <c r="V139" i="7"/>
  <c r="X139" i="7"/>
  <c r="X140" i="7"/>
  <c r="V141" i="7"/>
  <c r="X141" i="7"/>
  <c r="V142" i="7"/>
  <c r="X142" i="7"/>
  <c r="V143" i="7"/>
  <c r="X143" i="7"/>
  <c r="V144" i="7"/>
  <c r="X144" i="7"/>
  <c r="V145" i="7"/>
  <c r="X145" i="7"/>
  <c r="V146" i="7"/>
  <c r="X146" i="7"/>
  <c r="V147" i="7"/>
  <c r="X147" i="7"/>
  <c r="V148" i="7"/>
  <c r="X148" i="7"/>
  <c r="V149" i="7"/>
  <c r="X149" i="7"/>
  <c r="V150" i="7"/>
  <c r="X150" i="7"/>
  <c r="V151" i="7"/>
  <c r="X151" i="7"/>
  <c r="V152" i="7"/>
  <c r="X152" i="7"/>
  <c r="V153" i="7"/>
  <c r="X153" i="7"/>
  <c r="X154" i="7"/>
  <c r="X155" i="7"/>
  <c r="X156" i="7"/>
  <c r="V157" i="7"/>
  <c r="X157" i="7"/>
  <c r="X158" i="7"/>
  <c r="V159" i="7"/>
  <c r="X159" i="7"/>
  <c r="V160" i="7"/>
  <c r="X160" i="7"/>
  <c r="V161" i="7"/>
  <c r="X161" i="7"/>
  <c r="V162" i="7"/>
  <c r="X162" i="7"/>
  <c r="V163" i="7"/>
  <c r="X163" i="7"/>
  <c r="V164" i="7"/>
  <c r="X164" i="7"/>
  <c r="V165" i="7"/>
  <c r="X165" i="7"/>
  <c r="V166" i="7"/>
  <c r="X166" i="7"/>
  <c r="X167" i="7"/>
  <c r="V168" i="7"/>
  <c r="X168" i="7"/>
  <c r="V169" i="7"/>
  <c r="X169" i="7"/>
  <c r="V170" i="7"/>
  <c r="X170" i="7"/>
  <c r="V171" i="7"/>
  <c r="X171" i="7"/>
  <c r="V172" i="7"/>
  <c r="X172" i="7"/>
  <c r="V173" i="7"/>
  <c r="X173" i="7"/>
  <c r="V174" i="7"/>
  <c r="X174" i="7"/>
  <c r="V175" i="7"/>
  <c r="X175" i="7"/>
  <c r="V176" i="7"/>
  <c r="X176" i="7"/>
  <c r="X177" i="7"/>
  <c r="V178" i="7"/>
  <c r="X178" i="7"/>
  <c r="V179" i="7"/>
  <c r="X179" i="7"/>
  <c r="X180" i="7"/>
  <c r="X181" i="7"/>
  <c r="X182" i="7"/>
  <c r="X183" i="7"/>
  <c r="X184" i="7"/>
  <c r="X185" i="7"/>
  <c r="X186" i="7"/>
  <c r="X187" i="7"/>
  <c r="Y190" i="7" l="1"/>
  <c r="Z190" i="7"/>
  <c r="Y191" i="7"/>
  <c r="Z191" i="7"/>
  <c r="Y192" i="7"/>
  <c r="Z192" i="7"/>
  <c r="Y193" i="7"/>
  <c r="Z193" i="7"/>
  <c r="Y194" i="7"/>
  <c r="Z194" i="7"/>
  <c r="Y195" i="7"/>
  <c r="Z195" i="7"/>
  <c r="Y196" i="7"/>
  <c r="Z196" i="7"/>
  <c r="Y197" i="7"/>
  <c r="Z197" i="7"/>
  <c r="Y198" i="7"/>
  <c r="Z198" i="7"/>
  <c r="Y199" i="7"/>
  <c r="Z199" i="7"/>
  <c r="Y200" i="7"/>
  <c r="Z200" i="7"/>
  <c r="Y201" i="7"/>
  <c r="Z201" i="7"/>
  <c r="Y202" i="7"/>
  <c r="Z202" i="7"/>
  <c r="Y203" i="7"/>
  <c r="Z203" i="7"/>
  <c r="Y204" i="7"/>
  <c r="Z204" i="7"/>
  <c r="Y205" i="7"/>
  <c r="Z205" i="7"/>
  <c r="Y206" i="7"/>
  <c r="Z206" i="7"/>
  <c r="Y207" i="7"/>
  <c r="Z207" i="7"/>
  <c r="Y208" i="7"/>
  <c r="Z208" i="7"/>
  <c r="Y209" i="7"/>
  <c r="Z209" i="7"/>
  <c r="Y210" i="7"/>
  <c r="Z210" i="7"/>
  <c r="Y211" i="7"/>
  <c r="Z211" i="7"/>
  <c r="Y212" i="7"/>
  <c r="Z212" i="7"/>
  <c r="Y213" i="7"/>
  <c r="Z213" i="7"/>
  <c r="Y214" i="7"/>
  <c r="Z214" i="7"/>
  <c r="Y215" i="7"/>
  <c r="Z215" i="7"/>
  <c r="Y216" i="7"/>
  <c r="Z216" i="7"/>
  <c r="Y217" i="7"/>
  <c r="Z217" i="7"/>
  <c r="Y218" i="7"/>
  <c r="Z218" i="7"/>
  <c r="Y219" i="7"/>
  <c r="Z219" i="7"/>
  <c r="Y220" i="7"/>
  <c r="Z220" i="7"/>
  <c r="Y221" i="7"/>
  <c r="Z221" i="7"/>
  <c r="Y222" i="7"/>
  <c r="Z222" i="7"/>
  <c r="Y223" i="7"/>
  <c r="Z223" i="7"/>
  <c r="Y224" i="7"/>
  <c r="Z224" i="7"/>
  <c r="Y225" i="7"/>
  <c r="Z225" i="7"/>
  <c r="Y226" i="7"/>
  <c r="Z226" i="7"/>
  <c r="Y227" i="7"/>
  <c r="Z227" i="7"/>
  <c r="Y228" i="7"/>
  <c r="Z228" i="7"/>
  <c r="Y229" i="7"/>
  <c r="Z229" i="7"/>
  <c r="Y230" i="7"/>
  <c r="Z230" i="7"/>
  <c r="Y231" i="7"/>
  <c r="Z231" i="7"/>
  <c r="Y232" i="7"/>
  <c r="Z232" i="7"/>
  <c r="Y233" i="7"/>
  <c r="Z233" i="7"/>
  <c r="Y234" i="7"/>
  <c r="Z234" i="7"/>
  <c r="Y235" i="7"/>
  <c r="Z235" i="7"/>
  <c r="Y236" i="7"/>
  <c r="Z236" i="7"/>
  <c r="Y237" i="7"/>
  <c r="Z237" i="7"/>
  <c r="Y238" i="7"/>
  <c r="Z238" i="7"/>
  <c r="Y239" i="7"/>
  <c r="Z239" i="7"/>
  <c r="Y240" i="7"/>
  <c r="Z240" i="7"/>
  <c r="Y241" i="7"/>
  <c r="Z241" i="7"/>
  <c r="Y242" i="7"/>
  <c r="Z242" i="7"/>
  <c r="Y243" i="7"/>
  <c r="Z243" i="7"/>
  <c r="Y244" i="7"/>
  <c r="Z244" i="7"/>
  <c r="Y245" i="7"/>
  <c r="Z245" i="7"/>
  <c r="Y246" i="7"/>
  <c r="Z246" i="7"/>
  <c r="Y247" i="7"/>
  <c r="Z247" i="7"/>
  <c r="Y248" i="7"/>
  <c r="Z248" i="7"/>
  <c r="Y249" i="7"/>
  <c r="Z249" i="7"/>
  <c r="Y250" i="7"/>
  <c r="Z250" i="7"/>
  <c r="Y251" i="7"/>
  <c r="Z251" i="7"/>
  <c r="Y252" i="7"/>
  <c r="Z252" i="7"/>
  <c r="Y253" i="7"/>
  <c r="Z253" i="7"/>
  <c r="Y254" i="7"/>
  <c r="Z254" i="7"/>
  <c r="Y255" i="7"/>
  <c r="Z255" i="7"/>
  <c r="Y256" i="7"/>
  <c r="Z256" i="7"/>
  <c r="Y257" i="7"/>
  <c r="Z257" i="7"/>
  <c r="Y258" i="7"/>
  <c r="Z258" i="7"/>
  <c r="Y259" i="7"/>
  <c r="Z259" i="7"/>
  <c r="Y260" i="7"/>
  <c r="Z260" i="7"/>
  <c r="Z189" i="7"/>
  <c r="Y189" i="7"/>
  <c r="X258" i="7" l="1"/>
  <c r="X259" i="7"/>
  <c r="X260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00" i="7"/>
  <c r="X201" i="7"/>
  <c r="X202" i="7"/>
  <c r="X190" i="7"/>
  <c r="X191" i="7"/>
  <c r="X192" i="7"/>
  <c r="X193" i="7"/>
  <c r="X194" i="7"/>
  <c r="X195" i="7"/>
  <c r="X196" i="7"/>
  <c r="X197" i="7"/>
  <c r="X198" i="7"/>
  <c r="X199" i="7"/>
  <c r="X189" i="7"/>
  <c r="V3" i="7" l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3" i="7"/>
  <c r="V2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124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2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189" i="7"/>
</calcChain>
</file>

<file path=xl/sharedStrings.xml><?xml version="1.0" encoding="utf-8"?>
<sst xmlns="http://schemas.openxmlformats.org/spreadsheetml/2006/main" count="1357" uniqueCount="529">
  <si>
    <t>SampleIdentifier</t>
  </si>
  <si>
    <t>Bear Creek Mining Co. WC-9</t>
  </si>
  <si>
    <t>WC9-1439</t>
  </si>
  <si>
    <t>fissile mudstone</t>
  </si>
  <si>
    <t>WC9-1476</t>
  </si>
  <si>
    <t>siltstone</t>
  </si>
  <si>
    <t>WC9-1508</t>
  </si>
  <si>
    <t>planar laminated siltstone</t>
  </si>
  <si>
    <t>WC9-1675</t>
  </si>
  <si>
    <t>planar laminated siltstone/very fine sandstone</t>
  </si>
  <si>
    <t>WC9-1688</t>
  </si>
  <si>
    <t>fissile mudstone/siltstone</t>
  </si>
  <si>
    <t>WC9-1432</t>
  </si>
  <si>
    <t>fissile siltstone-some very fine sandstone</t>
  </si>
  <si>
    <t>WC9-1425</t>
  </si>
  <si>
    <t>fissile mudstone-siltstone within planar laminated package</t>
  </si>
  <si>
    <t>WC9-1409</t>
  </si>
  <si>
    <t>fissile finely laminated siltstone with some very fine sandstone</t>
  </si>
  <si>
    <t>WC9-1400</t>
  </si>
  <si>
    <t>very fine sandstone and siltstone</t>
  </si>
  <si>
    <t>WC9-1377</t>
  </si>
  <si>
    <t>massive siltstone to very fine sandstone</t>
  </si>
  <si>
    <t>WC9-1352</t>
  </si>
  <si>
    <t>finely laminated siltstone</t>
  </si>
  <si>
    <t>WC9-1345</t>
  </si>
  <si>
    <t>WC9-1341</t>
  </si>
  <si>
    <t>massive siltstone with some very fine sand</t>
  </si>
  <si>
    <t>WC9-1335</t>
  </si>
  <si>
    <t>WC9-1300</t>
  </si>
  <si>
    <t>WC9-1292</t>
  </si>
  <si>
    <t>WC9-1215</t>
  </si>
  <si>
    <t>very fine grained, mudstone</t>
  </si>
  <si>
    <t>WC9-1201</t>
  </si>
  <si>
    <t>massive mudstone/siltstone</t>
  </si>
  <si>
    <t>WC9-1176</t>
  </si>
  <si>
    <t>WC9-1139</t>
  </si>
  <si>
    <t>WC9-1249</t>
  </si>
  <si>
    <t>WC9-1252</t>
  </si>
  <si>
    <t>massive siltstone-sandstone</t>
  </si>
  <si>
    <t>Bear Creek Mining Co. DO-8</t>
  </si>
  <si>
    <t>DO8-1405</t>
  </si>
  <si>
    <t>massive very fine sandstone/siltstone</t>
  </si>
  <si>
    <t>DO8-1376</t>
  </si>
  <si>
    <t>DO8-1374</t>
  </si>
  <si>
    <t>massive siltstone-very fine sandstone</t>
  </si>
  <si>
    <t>DO8-1339</t>
  </si>
  <si>
    <t>massive sandy siltstone with a few very tiny molar tooths</t>
  </si>
  <si>
    <t>DO8-1324</t>
  </si>
  <si>
    <t>planar laminated siltstone and very fine sandstone</t>
  </si>
  <si>
    <t>planar laminated siltstone and very fine sandstone, graded beds</t>
  </si>
  <si>
    <t>DO8-1307</t>
  </si>
  <si>
    <t>planar laminated siltstone and less very fine sand</t>
  </si>
  <si>
    <t>planar laminnated siltstone, very fine sandstone, and carbonate</t>
  </si>
  <si>
    <t>DO8-1289</t>
  </si>
  <si>
    <t>massive siltstone with faint planar laminae of very fine sand</t>
  </si>
  <si>
    <t>DO8-1257</t>
  </si>
  <si>
    <t>DO8-1244</t>
  </si>
  <si>
    <t>planar laminated siltstone, carbonate, and very fine sandstone</t>
  </si>
  <si>
    <t>DO8-1184</t>
  </si>
  <si>
    <t>DO8-1185</t>
  </si>
  <si>
    <t>DO8-1209</t>
  </si>
  <si>
    <t>planar laminated very fine sandstone with siltstone</t>
  </si>
  <si>
    <t>DO8-1165</t>
  </si>
  <si>
    <t>DO8-1154</t>
  </si>
  <si>
    <t>DO8-1113</t>
  </si>
  <si>
    <t>DO8-1100</t>
  </si>
  <si>
    <t>DO8-1132</t>
  </si>
  <si>
    <t>DO8-1080</t>
  </si>
  <si>
    <t>DO8-953</t>
  </si>
  <si>
    <t>siltstone with very fine sandstone laminations/soft sed deformation</t>
  </si>
  <si>
    <t>DO8-962</t>
  </si>
  <si>
    <t>siltstone with flecks of very fine sand grains</t>
  </si>
  <si>
    <t>DO8-985</t>
  </si>
  <si>
    <t>faint laminations, siltstone-very fine sandstone</t>
  </si>
  <si>
    <t>DO8-1000</t>
  </si>
  <si>
    <t>fissile planar laminated siltstone/mudstone</t>
  </si>
  <si>
    <t>DO8-1016</t>
  </si>
  <si>
    <t xml:space="preserve">fissile planar laminated mudstone-siltstone </t>
  </si>
  <si>
    <t>DO8-993</t>
  </si>
  <si>
    <t>planar laminated siltstone-mudstone and very fine sandstone</t>
  </si>
  <si>
    <t>MunsellScale</t>
  </si>
  <si>
    <t>MunsellColorDescription</t>
  </si>
  <si>
    <t>5Y 3/1</t>
  </si>
  <si>
    <t>very dark grey</t>
  </si>
  <si>
    <t>7.5YR 3/1</t>
  </si>
  <si>
    <t>10YR 3/1</t>
  </si>
  <si>
    <t>5YR 3/1</t>
  </si>
  <si>
    <t>2.5Y 3/1</t>
  </si>
  <si>
    <t>2.5YR 3/3</t>
  </si>
  <si>
    <t>dark reddish brown</t>
  </si>
  <si>
    <t>2.5YR 4/3</t>
  </si>
  <si>
    <t>reddish brown</t>
  </si>
  <si>
    <t>N 4/</t>
  </si>
  <si>
    <t>dark grey</t>
  </si>
  <si>
    <t>N 3/</t>
  </si>
  <si>
    <t>7.5YR 4/1</t>
  </si>
  <si>
    <t>10Y 4/1</t>
  </si>
  <si>
    <t>dark greenish grey</t>
  </si>
  <si>
    <t>5GY 3/1</t>
  </si>
  <si>
    <t>very dark greenish grey</t>
  </si>
  <si>
    <t>5YR 3/2</t>
  </si>
  <si>
    <t>N4</t>
  </si>
  <si>
    <t>R</t>
  </si>
  <si>
    <t>G</t>
  </si>
  <si>
    <t>B</t>
  </si>
  <si>
    <t>Hem(wt%)</t>
  </si>
  <si>
    <t>HemLB(wt%)</t>
  </si>
  <si>
    <t>HemUB(wt%)</t>
  </si>
  <si>
    <t>Mag(wt%)</t>
  </si>
  <si>
    <t>Depth(ft)</t>
  </si>
  <si>
    <t>Lithology</t>
  </si>
  <si>
    <t>Mr(Am/kg)</t>
  </si>
  <si>
    <t>Bc(mT)</t>
  </si>
  <si>
    <t>Bcr(mT)</t>
  </si>
  <si>
    <t>Xhf(m3/kg)</t>
  </si>
  <si>
    <t>Ms(Am/kg)</t>
  </si>
  <si>
    <t>DrillCore</t>
  </si>
  <si>
    <t>Microfossil Samp</t>
  </si>
  <si>
    <t>FaciesInterp</t>
  </si>
  <si>
    <t>Bear Creek Mining Co. PC-1</t>
  </si>
  <si>
    <t>PC1-869</t>
  </si>
  <si>
    <t>siltstone to very fine sandstone</t>
  </si>
  <si>
    <t>very dark gray</t>
  </si>
  <si>
    <t>PC1-865</t>
  </si>
  <si>
    <t>NON09-20</t>
  </si>
  <si>
    <t>PC1-837</t>
  </si>
  <si>
    <t>finely planar laminated siltstone to veryfine sand with horizions of blebby limestone</t>
  </si>
  <si>
    <t>NON09-19</t>
  </si>
  <si>
    <t>PC1-817</t>
  </si>
  <si>
    <t>shale to siltstone layerd with veryfine sand to siltstone with small limestone nodules</t>
  </si>
  <si>
    <t>dark gray</t>
  </si>
  <si>
    <t>PC1-796</t>
  </si>
  <si>
    <t xml:space="preserve">finely planar laminated siltstone </t>
  </si>
  <si>
    <t>NON09-18</t>
  </si>
  <si>
    <t>PC1-778</t>
  </si>
  <si>
    <t>planar laminated siltstone with blebby limestone</t>
  </si>
  <si>
    <t xml:space="preserve">N 4/ </t>
  </si>
  <si>
    <t>PC1-753</t>
  </si>
  <si>
    <t>finely parallel laminated siltstone to very fine sandstone (carbonate laminae)</t>
  </si>
  <si>
    <t>NON09-17</t>
  </si>
  <si>
    <t>PC1-737</t>
  </si>
  <si>
    <t>PC1-718</t>
  </si>
  <si>
    <t>NON09-16</t>
  </si>
  <si>
    <t>PC1-695</t>
  </si>
  <si>
    <t>NON09-15</t>
  </si>
  <si>
    <t>PC1-676</t>
  </si>
  <si>
    <t>faint planar laminated siltstone to very fine sandstone</t>
  </si>
  <si>
    <t>PC1-650</t>
  </si>
  <si>
    <t>finely laminated siltstone to very fine sandstone</t>
  </si>
  <si>
    <t>NON09-14</t>
  </si>
  <si>
    <t>PC1-627</t>
  </si>
  <si>
    <t>NON-09-12</t>
  </si>
  <si>
    <t>N 5/</t>
  </si>
  <si>
    <t>gray</t>
  </si>
  <si>
    <t>PC1-613</t>
  </si>
  <si>
    <t>Shale/siltstone horizon between sandstone turbidites (2mm)</t>
  </si>
  <si>
    <t>near NON09-12</t>
  </si>
  <si>
    <t>PC1-588</t>
  </si>
  <si>
    <t>finely interbedded shale to siltstone with siltstone to very fine sandstone</t>
  </si>
  <si>
    <t>PC1-564</t>
  </si>
  <si>
    <t>finely interbedded siltstone with very fine sandstone</t>
  </si>
  <si>
    <t>NON09-11</t>
  </si>
  <si>
    <t>PC1-537</t>
  </si>
  <si>
    <t>siltstone to very fine sandstone between sandstone turbidites (10cm)</t>
  </si>
  <si>
    <t>NON09-10</t>
  </si>
  <si>
    <t>PC1-530</t>
  </si>
  <si>
    <t>stilstone to very fine sandstone</t>
  </si>
  <si>
    <t>NON09-09</t>
  </si>
  <si>
    <t>PC1-502</t>
  </si>
  <si>
    <t>siltstone to very fine sandstone with wavy, current-influenced laminations</t>
  </si>
  <si>
    <t>10YR 4/1</t>
  </si>
  <si>
    <t>PC1-479</t>
  </si>
  <si>
    <t>silty  very fine sandstone with wavy, current-influenced laminations</t>
  </si>
  <si>
    <t>NON09-08</t>
  </si>
  <si>
    <t>PC1-458</t>
  </si>
  <si>
    <t>siltstone to veryfine sandstone with very fine sandstone  current influenced/pinch and swell laminations</t>
  </si>
  <si>
    <t>PC1-451</t>
  </si>
  <si>
    <t>very fine sandstone below massive turbidite</t>
  </si>
  <si>
    <t>NON09-07</t>
  </si>
  <si>
    <t>PC1-Turb1</t>
  </si>
  <si>
    <t>homogeneous  lower fine to upper very fine sandstone, turbidite</t>
  </si>
  <si>
    <t>NON09-06</t>
  </si>
  <si>
    <t>5Y 5/1</t>
  </si>
  <si>
    <t>PC1-400</t>
  </si>
  <si>
    <t>sitlstone between sandstone turbidites</t>
  </si>
  <si>
    <t>10Y 5/1</t>
  </si>
  <si>
    <t>greenish gray</t>
  </si>
  <si>
    <t>PC1-391</t>
  </si>
  <si>
    <t>micaceous siltstone</t>
  </si>
  <si>
    <t>near NON09-05</t>
  </si>
  <si>
    <t>PC1-368</t>
  </si>
  <si>
    <t>siltstone with wavy laminations of very fine sandstone</t>
  </si>
  <si>
    <t>PC1-363</t>
  </si>
  <si>
    <t>PC1-335</t>
  </si>
  <si>
    <t xml:space="preserve">finely wavy laminated siltstone and very fine sanstone </t>
  </si>
  <si>
    <t>PC1-321</t>
  </si>
  <si>
    <t>finely laminated siltstone and very fine sandstone</t>
  </si>
  <si>
    <t>PC1-304</t>
  </si>
  <si>
    <t>finely planar laminated siltstone</t>
  </si>
  <si>
    <t>NON09-03</t>
  </si>
  <si>
    <t>PC1-296</t>
  </si>
  <si>
    <t>siltstone with fine laminations of very fine sandstone</t>
  </si>
  <si>
    <t>PC1-285</t>
  </si>
  <si>
    <t>siltstone with very fine sandstone</t>
  </si>
  <si>
    <t>PC1-251</t>
  </si>
  <si>
    <t>wavy laminated  siltstone and very fine sandstone</t>
  </si>
  <si>
    <t>PC1-240</t>
  </si>
  <si>
    <t>siltstone with  very fine sandstone in thin laminations</t>
  </si>
  <si>
    <t>PC1-223</t>
  </si>
  <si>
    <t>near NON09-01</t>
  </si>
  <si>
    <t>PC1-210</t>
  </si>
  <si>
    <t>silty and clayey very fine sandstone</t>
  </si>
  <si>
    <t>PC1-186</t>
  </si>
  <si>
    <t>cross stratified siltstone to very fine sandstone</t>
  </si>
  <si>
    <t>PC1-177</t>
  </si>
  <si>
    <t>siltstone with some very fine sand</t>
  </si>
  <si>
    <t>5YR 4/2</t>
  </si>
  <si>
    <t>dark reddish gray</t>
  </si>
  <si>
    <t>PC1-147</t>
  </si>
  <si>
    <t>micaceous siltstone with some very fine sand, bound by fluvial sandstones with ripup clasts</t>
  </si>
  <si>
    <t>2.5YR 3/2</t>
  </si>
  <si>
    <t>dusky red</t>
  </si>
  <si>
    <t>0.3510006 </t>
  </si>
  <si>
    <t>PC1-128</t>
  </si>
  <si>
    <t>5YR 3/3</t>
  </si>
  <si>
    <t>Bear Creek Mining Co. WPB-4</t>
  </si>
  <si>
    <t>WPB4-648</t>
  </si>
  <si>
    <t>siltstone with very fine sandstone slightly wavy laminae, sandwiched by conglomerate beds</t>
  </si>
  <si>
    <t>WPB4-622</t>
  </si>
  <si>
    <t>very fine sandstone/siltstone with wavy laminae of siltstone</t>
  </si>
  <si>
    <t>Gallagher-621</t>
  </si>
  <si>
    <t>WPB4-593</t>
  </si>
  <si>
    <t>siltstone with very find sandstone current-influenced laminae</t>
  </si>
  <si>
    <t>Gallagher-594</t>
  </si>
  <si>
    <t>WPB4-590</t>
  </si>
  <si>
    <t>siltstone-shale with slightly wavy laminations of very fine sandstone, near molar tooth</t>
  </si>
  <si>
    <t>Gallagher-591.5</t>
  </si>
  <si>
    <t>WPB4-567</t>
  </si>
  <si>
    <t>siltstone interbedded with very fine to fine sandstone with starved current ripples and calcite veining</t>
  </si>
  <si>
    <t>NON09-35</t>
  </si>
  <si>
    <t>WPB4-557</t>
  </si>
  <si>
    <t>siltstone interbedded with very fine sandstone</t>
  </si>
  <si>
    <t>Gallagher-560</t>
  </si>
  <si>
    <t>WPB4-540</t>
  </si>
  <si>
    <t>siltstone-very fine sandstone below turbidite sandstone with ripups</t>
  </si>
  <si>
    <t>NON09-34</t>
  </si>
  <si>
    <t>WPB4-520</t>
  </si>
  <si>
    <t>finely interbedded siltstone with very fine sandstone with slightly wavy laminations</t>
  </si>
  <si>
    <t>Gallagher-522.25</t>
  </si>
  <si>
    <t>WPB4-501</t>
  </si>
  <si>
    <t>siltstone (5mm) horizon surrounded by beds of fining upward sand from fine to very fine</t>
  </si>
  <si>
    <t>Gallagher-501.75</t>
  </si>
  <si>
    <t>10Y 3/1</t>
  </si>
  <si>
    <t>very dark greenish gray</t>
  </si>
  <si>
    <t>0.2847741 </t>
  </si>
  <si>
    <t>WPB4-481</t>
  </si>
  <si>
    <t>siltstone with fine wavy, current influenced laminations of very fine sand</t>
  </si>
  <si>
    <t>NON09-33</t>
  </si>
  <si>
    <t>WPB4-460</t>
  </si>
  <si>
    <t>Finely laminated siltstone and very fine sandstone with calcite cement</t>
  </si>
  <si>
    <t>Gallagher-459</t>
  </si>
  <si>
    <t>WPB4-446</t>
  </si>
  <si>
    <t>siltstone with slightly wavy laminations of very fine sandstone, near carbonate nodule</t>
  </si>
  <si>
    <t>NON09-32</t>
  </si>
  <si>
    <t>WPB4-418</t>
  </si>
  <si>
    <t>siltstone with wavy whisps of very fine sandstone with calcite cement</t>
  </si>
  <si>
    <t>Gallagher-419.25</t>
  </si>
  <si>
    <t>WPB4-403</t>
  </si>
  <si>
    <t>wavy laminated siltstone with whisps of very fine sandstone</t>
  </si>
  <si>
    <t>Gallagher-339.25</t>
  </si>
  <si>
    <t>WPB4-396</t>
  </si>
  <si>
    <t>fissile siltstone to shale with wavy laminations</t>
  </si>
  <si>
    <t>NON09-31</t>
  </si>
  <si>
    <t>WPB4-383</t>
  </si>
  <si>
    <t>siltstone with fine wavy to parallel laminations with whisps of very fine sandstone</t>
  </si>
  <si>
    <t>Gallagher-384.5</t>
  </si>
  <si>
    <t>WPB4-359</t>
  </si>
  <si>
    <t>siltstone to very fine sandstone between massive sandbeds</t>
  </si>
  <si>
    <t>WPB4-343</t>
  </si>
  <si>
    <t>siltstone between massive sandstone beds</t>
  </si>
  <si>
    <t>NON09-30</t>
  </si>
  <si>
    <t>WPB4-318</t>
  </si>
  <si>
    <t>siltstone to very fin sandstone with wavy laminations</t>
  </si>
  <si>
    <t>Gallagher-319</t>
  </si>
  <si>
    <t>WPB4-305</t>
  </si>
  <si>
    <t>finely interbedded siltstone to very fine sandstone with wavy laminations</t>
  </si>
  <si>
    <t>NON09-29</t>
  </si>
  <si>
    <t>WPB4-291</t>
  </si>
  <si>
    <t>WPB4-281</t>
  </si>
  <si>
    <t>siltstone to very fine sandstone wth thin whispy laminations of very fine sand</t>
  </si>
  <si>
    <t>Gallagher-281</t>
  </si>
  <si>
    <t>WPB4-275</t>
  </si>
  <si>
    <t>NON09-28</t>
  </si>
  <si>
    <t>WPB4-249</t>
  </si>
  <si>
    <t>finely interbedded siltstone andvery fine sandstone with current ripples</t>
  </si>
  <si>
    <t>NON09-27</t>
  </si>
  <si>
    <t>WPB4-234</t>
  </si>
  <si>
    <t>cross stratified very fine sandstone with siltstone</t>
  </si>
  <si>
    <t>Gallagher-234</t>
  </si>
  <si>
    <t>7.5YR  3/1</t>
  </si>
  <si>
    <t>WPB4-220</t>
  </si>
  <si>
    <t xml:space="preserve">siltstone with fine wavy, current influenced  laminations of  very fine sandstone </t>
  </si>
  <si>
    <t>NON09-26</t>
  </si>
  <si>
    <t>10GY 4/1</t>
  </si>
  <si>
    <t>dark greenish gray</t>
  </si>
  <si>
    <t>0.3852951 </t>
  </si>
  <si>
    <t>WPB4-215</t>
  </si>
  <si>
    <t>Gallagher-217.25</t>
  </si>
  <si>
    <t>WPB4-206</t>
  </si>
  <si>
    <t>siltstone with wavy, current influence laminations</t>
  </si>
  <si>
    <t>Gallagher-206.25</t>
  </si>
  <si>
    <t>WPB4-196</t>
  </si>
  <si>
    <t>siltstone between ripple trough cross-stratified very fine sandstone</t>
  </si>
  <si>
    <t>NON09-25, Gallagher-196.25</t>
  </si>
  <si>
    <t>WPB4-187</t>
  </si>
  <si>
    <t>very fine sandstone with wavy lamination and cross-stratification</t>
  </si>
  <si>
    <t>Gallagher-189.5</t>
  </si>
  <si>
    <t>WPB4-179</t>
  </si>
  <si>
    <t>siltstone with less common laminations  of very fine sandstone</t>
  </si>
  <si>
    <t>NON09-24</t>
  </si>
  <si>
    <t>WPB4-177</t>
  </si>
  <si>
    <t>siltstone with interbeds ofslightly cross-stratified  very fine sandstone</t>
  </si>
  <si>
    <t>NON09-23</t>
  </si>
  <si>
    <t>WPB4-164</t>
  </si>
  <si>
    <t>NON09-22</t>
  </si>
  <si>
    <t>WPB4-150</t>
  </si>
  <si>
    <t>micaceous siltstone to very fine sandstone, above some cross statification</t>
  </si>
  <si>
    <t>WPB4-140</t>
  </si>
  <si>
    <t>micaceous siltstone with some cross stratified very fine sandstone</t>
  </si>
  <si>
    <t>EC.mean_Comp1</t>
  </si>
  <si>
    <t>EC.mean_Comp2</t>
  </si>
  <si>
    <t>EC.mean_Comp3</t>
  </si>
  <si>
    <t>DG18-1.7a</t>
  </si>
  <si>
    <t>DG18-11.6a</t>
  </si>
  <si>
    <t>DG18-13.5a</t>
  </si>
  <si>
    <t>DG18-13.9a</t>
  </si>
  <si>
    <t>DG18-14.4a</t>
  </si>
  <si>
    <t>DG18-14.8a</t>
  </si>
  <si>
    <t>DG18-15.2a</t>
  </si>
  <si>
    <t>DG18-19.3a</t>
  </si>
  <si>
    <t>DG18-2.2a</t>
  </si>
  <si>
    <t>DG18-2.7a</t>
  </si>
  <si>
    <t>DG18-20.0a</t>
  </si>
  <si>
    <t>DG18-20.5a</t>
  </si>
  <si>
    <t>DG18-20.8a</t>
  </si>
  <si>
    <t>DG18-21.2a</t>
  </si>
  <si>
    <t>DG18-21.6a</t>
  </si>
  <si>
    <t>DG18-21.9a</t>
  </si>
  <si>
    <t>DG18-22.4a</t>
  </si>
  <si>
    <t>DG18-22.7a</t>
  </si>
  <si>
    <t>DG18-28.0a</t>
  </si>
  <si>
    <t>DG18-28.6a</t>
  </si>
  <si>
    <t>DG18-29.0a</t>
  </si>
  <si>
    <t>DG18-29.9a</t>
  </si>
  <si>
    <t>DG18-3.1a</t>
  </si>
  <si>
    <t>DG18-39.3a</t>
  </si>
  <si>
    <t>DG18-4.0a</t>
  </si>
  <si>
    <t>DG18-4.2a</t>
  </si>
  <si>
    <t>DG18-4.9a</t>
  </si>
  <si>
    <t>DG18-40.5a</t>
  </si>
  <si>
    <t>DG18-46.7a</t>
  </si>
  <si>
    <t>DG18-49.8a</t>
  </si>
  <si>
    <t>DG18-5.5a</t>
  </si>
  <si>
    <t>DG18-56.0a</t>
  </si>
  <si>
    <t>DG18-6.1a</t>
  </si>
  <si>
    <t>DG18-60.2a</t>
  </si>
  <si>
    <t>DG18-60.8a</t>
  </si>
  <si>
    <t>DG18-67.1a</t>
  </si>
  <si>
    <t>DG18-67.8a</t>
  </si>
  <si>
    <t>DG18-68.3a</t>
  </si>
  <si>
    <t>DG18-69.0a</t>
  </si>
  <si>
    <t>DG18-69.7a</t>
  </si>
  <si>
    <t>DG18-70.4a</t>
  </si>
  <si>
    <t>DG18-75.0a</t>
  </si>
  <si>
    <t>DG18-77.2a</t>
  </si>
  <si>
    <t>DG18-8.4a</t>
  </si>
  <si>
    <t>DG18-82.0a</t>
  </si>
  <si>
    <t>DG18-82.3a</t>
  </si>
  <si>
    <t>DG18-82.4a</t>
  </si>
  <si>
    <t>DG18-82.7a</t>
  </si>
  <si>
    <t>DG18-83.1a</t>
  </si>
  <si>
    <t>DG18-83.4a</t>
  </si>
  <si>
    <t>DG18-83.8a</t>
  </si>
  <si>
    <t>DG18-84.3a</t>
  </si>
  <si>
    <t>DG18-84.7a</t>
  </si>
  <si>
    <t>DG18-85.1a</t>
  </si>
  <si>
    <t>DG18-85.6a</t>
  </si>
  <si>
    <t>DG18-86.4a</t>
  </si>
  <si>
    <t>DG18-87.3a</t>
  </si>
  <si>
    <t>DG18-89.2a</t>
  </si>
  <si>
    <t>DG18-9.0a</t>
  </si>
  <si>
    <t>DG18-90.8a</t>
  </si>
  <si>
    <t>DG18-91.1a</t>
  </si>
  <si>
    <t>DG18-91.7a</t>
  </si>
  <si>
    <t>DG18-93.9a</t>
  </si>
  <si>
    <t>DG18-94.6a</t>
  </si>
  <si>
    <t>PRF18-43.8a</t>
  </si>
  <si>
    <t>PRF18-48.8a</t>
  </si>
  <si>
    <t>PRF18-52.0a</t>
  </si>
  <si>
    <t>PRF18-55.2a</t>
  </si>
  <si>
    <t>PRF18-56.9a.1</t>
  </si>
  <si>
    <t>PRF18-69.4a</t>
  </si>
  <si>
    <t>PRF18-74.1a</t>
  </si>
  <si>
    <t>PRF18-78.1a</t>
  </si>
  <si>
    <t>PRF18-82.5a</t>
  </si>
  <si>
    <t>PRF18-87.8a</t>
  </si>
  <si>
    <t>PRF18-89.9a</t>
  </si>
  <si>
    <t>PF18-1.e</t>
  </si>
  <si>
    <t>PF18-101.e</t>
  </si>
  <si>
    <t>PF18-104.e</t>
  </si>
  <si>
    <t>PF18-105.e</t>
  </si>
  <si>
    <t>PF18-108.e</t>
  </si>
  <si>
    <t>PF18-109.e</t>
  </si>
  <si>
    <t>PF18-113.e</t>
  </si>
  <si>
    <t>PF18-117.e</t>
  </si>
  <si>
    <t>PF18-12.e</t>
  </si>
  <si>
    <t>PF18-121.e</t>
  </si>
  <si>
    <t>PF18-124.e</t>
  </si>
  <si>
    <t>PF18-126.e</t>
  </si>
  <si>
    <t>PF18-129.e</t>
  </si>
  <si>
    <t>PF18-133.e</t>
  </si>
  <si>
    <t>PF18-134.e</t>
  </si>
  <si>
    <t>PF18-136.e</t>
  </si>
  <si>
    <t>PF18-138.e</t>
  </si>
  <si>
    <t>PF18-14.e</t>
  </si>
  <si>
    <t>PF18-141.e</t>
  </si>
  <si>
    <t>PF18-144.e</t>
  </si>
  <si>
    <t>PF18-145.e</t>
  </si>
  <si>
    <t>PF18-148.e</t>
  </si>
  <si>
    <t>PF18-150.e</t>
  </si>
  <si>
    <t>PF18-151.e</t>
  </si>
  <si>
    <t>PF18-153.e</t>
  </si>
  <si>
    <t>PF18-156.e</t>
  </si>
  <si>
    <t>PF18-157.e</t>
  </si>
  <si>
    <t>PF18-160.e</t>
  </si>
  <si>
    <t>PF18-162.e</t>
  </si>
  <si>
    <t>PF18-163.e</t>
  </si>
  <si>
    <t>PF18-17.e</t>
  </si>
  <si>
    <t>PF18-21.e</t>
  </si>
  <si>
    <t>PF18-24.e</t>
  </si>
  <si>
    <t>PF18-27.e</t>
  </si>
  <si>
    <t>PF18-3.e</t>
  </si>
  <si>
    <t>PF18-30.e</t>
  </si>
  <si>
    <t>PF18-32.e</t>
  </si>
  <si>
    <t>PF18-36.e</t>
  </si>
  <si>
    <t>PF18-40.e.1</t>
  </si>
  <si>
    <t>PF18-44.e</t>
  </si>
  <si>
    <t>PF18-48.e</t>
  </si>
  <si>
    <t>PF18-51.e</t>
  </si>
  <si>
    <t>PF18-55.e</t>
  </si>
  <si>
    <t>PF18-59.e</t>
  </si>
  <si>
    <t>PF18-6.e</t>
  </si>
  <si>
    <t>PF18-64.e</t>
  </si>
  <si>
    <t>PF18-68.e</t>
  </si>
  <si>
    <t>PF18-71.e</t>
  </si>
  <si>
    <t>PF18-72.e</t>
  </si>
  <si>
    <t>PF18-73.e</t>
  </si>
  <si>
    <t>PF18-75.e</t>
  </si>
  <si>
    <t>PF18-76.e</t>
  </si>
  <si>
    <t>PF18-77.e</t>
  </si>
  <si>
    <t>PF18-8.e</t>
  </si>
  <si>
    <t>PF18-80.e</t>
  </si>
  <si>
    <t>PF18-82.e</t>
  </si>
  <si>
    <t>PF18-85.e</t>
  </si>
  <si>
    <t>PF18-89.e</t>
  </si>
  <si>
    <t>PF18-92.e</t>
  </si>
  <si>
    <t>PF18-95.e</t>
  </si>
  <si>
    <t>PF18-99.e</t>
  </si>
  <si>
    <t>PIR18-116.1a</t>
  </si>
  <si>
    <t>PIR18-138.8a</t>
  </si>
  <si>
    <t>PIR18-148.5a</t>
  </si>
  <si>
    <t>PIR18-150.7a</t>
  </si>
  <si>
    <t>PIR18-166.8a</t>
  </si>
  <si>
    <t>PIR18-169.9a</t>
  </si>
  <si>
    <t>PIR18-17.1a</t>
  </si>
  <si>
    <t>PIR18-177.8a</t>
  </si>
  <si>
    <t>PIR18-187.8a</t>
  </si>
  <si>
    <t>PIR18-201.2a</t>
  </si>
  <si>
    <t>PIR18-227.7a</t>
  </si>
  <si>
    <t>PIR18-249.7a</t>
  </si>
  <si>
    <t>PIR18-259.2a</t>
  </si>
  <si>
    <t>PIR18-265.9a</t>
  </si>
  <si>
    <t>PIR18-281.6a</t>
  </si>
  <si>
    <t>PIR18-294.5a</t>
  </si>
  <si>
    <t>PIR18-308.1a</t>
  </si>
  <si>
    <t>PIR18-321.3a</t>
  </si>
  <si>
    <t>PIR18-38.4a</t>
  </si>
  <si>
    <t>PIR18-49.2a</t>
  </si>
  <si>
    <t>PIR18-50.3a</t>
  </si>
  <si>
    <t>PIR18-54.0a</t>
  </si>
  <si>
    <t>PIR18-62.0a</t>
  </si>
  <si>
    <t>PIR18-73.3a</t>
  </si>
  <si>
    <t>PIR18-96.6a</t>
  </si>
  <si>
    <t>Strat(m)</t>
  </si>
  <si>
    <t>Potato River Falls Outcrop</t>
  </si>
  <si>
    <t>Devils Gate Outcrop</t>
  </si>
  <si>
    <t>Presque Isle River Outcrop</t>
  </si>
  <si>
    <t>EC.mean_Comp4</t>
  </si>
  <si>
    <t>EC.mean_Comp1+4</t>
  </si>
  <si>
    <t>MagUB(wt%)</t>
  </si>
  <si>
    <t>DG18-95.3a</t>
  </si>
  <si>
    <t>f sand + m mica</t>
  </si>
  <si>
    <t>silt</t>
  </si>
  <si>
    <t>vf sand</t>
  </si>
  <si>
    <t>silt/vf sand</t>
  </si>
  <si>
    <t>10 YR 2/1</t>
  </si>
  <si>
    <t>black</t>
  </si>
  <si>
    <t>f sand + c mica</t>
  </si>
  <si>
    <t>silt/f sand</t>
  </si>
  <si>
    <t>clay/silt</t>
  </si>
  <si>
    <t>vf/m sand</t>
  </si>
  <si>
    <t>vf/f sand</t>
  </si>
  <si>
    <t xml:space="preserve">N 3/ </t>
  </si>
  <si>
    <t>f/m sand</t>
  </si>
  <si>
    <t>f sand</t>
  </si>
  <si>
    <t>N 2.5/</t>
  </si>
  <si>
    <t>5YR 4/1</t>
  </si>
  <si>
    <t>2.5Y 2.5/1</t>
  </si>
  <si>
    <t>vf sand + f mica</t>
  </si>
  <si>
    <t xml:space="preserve">vf sand </t>
  </si>
  <si>
    <t>m sand</t>
  </si>
  <si>
    <t>5Y 2.5/1</t>
  </si>
  <si>
    <t>weak red</t>
  </si>
  <si>
    <t>2.5YR 4/2</t>
  </si>
  <si>
    <t>10YR 4/3</t>
  </si>
  <si>
    <t>5YR 4/3</t>
  </si>
  <si>
    <t>10R 3/2</t>
  </si>
  <si>
    <t>7.5R 3/2</t>
  </si>
  <si>
    <t>10R 4/2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</si>
</sst>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0"/>
    <numFmt numFmtId="167" formatCode="0.00000000"/>
    <numFmt numFmtId="168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16" fontId="2" fillId="0" borderId="0" xfId="0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/>
    </xf>
    <xf numFmtId="0" fontId="2" fillId="4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164" fontId="2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Font="1" applyBorder="1"/>
    <xf numFmtId="165" fontId="0" fillId="0" borderId="0" xfId="0" applyNumberFormat="1" applyFont="1" applyBorder="1"/>
    <xf numFmtId="164" fontId="0" fillId="0" borderId="0" xfId="0" applyNumberFormat="1" applyFont="1" applyBorder="1"/>
    <xf numFmtId="0" fontId="5" fillId="4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7" fillId="0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 vertical="center"/>
    </xf>
    <xf numFmtId="164" fontId="1" fillId="5" borderId="1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/>
    <xf numFmtId="165" fontId="6" fillId="5" borderId="1" xfId="0" applyNumberFormat="1" applyFont="1" applyFill="1" applyBorder="1" applyAlignment="1" applyProtection="1">
      <alignment horizontal="center" vertical="center"/>
    </xf>
    <xf numFmtId="165" fontId="5" fillId="4" borderId="0" xfId="0" applyNumberFormat="1" applyFont="1" applyFill="1" applyBorder="1" applyAlignment="1" applyProtection="1">
      <alignment vertical="center"/>
    </xf>
    <xf numFmtId="165" fontId="5" fillId="0" borderId="0" xfId="0" applyNumberFormat="1" applyFont="1" applyFill="1" applyBorder="1" applyAlignment="1" applyProtection="1">
      <alignment vertical="center"/>
    </xf>
    <xf numFmtId="0" fontId="0" fillId="4" borderId="0" xfId="0" applyFill="1"/>
    <xf numFmtId="0" fontId="5" fillId="4" borderId="0" xfId="0" applyFont="1" applyFill="1" applyAlignment="1">
      <alignment vertical="center"/>
    </xf>
    <xf numFmtId="0" fontId="8" fillId="0" borderId="0" xfId="0" applyFont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16" fontId="2" fillId="4" borderId="0" xfId="0" applyNumberFormat="1" applyFont="1" applyFill="1"/>
    <xf numFmtId="0" fontId="2" fillId="0" borderId="0" xfId="0" applyFont="1"/>
    <xf numFmtId="0" fontId="5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0" fillId="0" borderId="0" xfId="0" applyFont="1"/>
    <xf numFmtId="166" fontId="0" fillId="0" borderId="0" xfId="0" applyNumberFormat="1"/>
    <xf numFmtId="0" fontId="2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/>
    </xf>
    <xf numFmtId="0" fontId="0" fillId="4" borderId="0" xfId="0" applyFont="1" applyFill="1" applyBorder="1"/>
    <xf numFmtId="11" fontId="0" fillId="0" borderId="0" xfId="0" applyNumberFormat="1" applyFill="1"/>
    <xf numFmtId="167" fontId="0" fillId="0" borderId="0" xfId="0" applyNumberFormat="1"/>
    <xf numFmtId="0" fontId="9" fillId="0" borderId="0" xfId="0" applyFont="1" applyFill="1" applyAlignment="1">
      <alignment vertical="center"/>
    </xf>
    <xf numFmtId="168" fontId="7" fillId="5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68" fontId="0" fillId="0" borderId="0" xfId="0" applyNumberFormat="1" applyFont="1" applyBorder="1"/>
    <xf numFmtId="0" fontId="10" fillId="0" borderId="0" xfId="0" applyFont="1" applyFill="1"/>
    <xf numFmtId="0" fontId="2" fillId="0" borderId="0" xfId="0" applyFont="1" applyFill="1" applyAlignment="1">
      <alignment vertical="center" wrapText="1"/>
    </xf>
    <xf numFmtId="0" fontId="0" fillId="0" borderId="0" xfId="0" applyFill="1"/>
    <xf numFmtId="164" fontId="0" fillId="0" borderId="0" xfId="0" applyNumberFormat="1" applyFill="1"/>
    <xf numFmtId="11" fontId="9" fillId="0" borderId="0" xfId="0" applyNumberFormat="1" applyFont="1" applyFill="1" applyAlignment="1">
      <alignment vertical="center"/>
    </xf>
    <xf numFmtId="16" fontId="0" fillId="0" borderId="0" xfId="0" applyNumberFormat="1" applyFont="1" applyBorder="1"/>
    <xf numFmtId="0" fontId="0" fillId="7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7406-D1EA-AD45-BCAD-F4AF1463964F}">
  <dimension ref="A1:AA285"/>
  <sheetViews>
    <sheetView tabSelected="1" zoomScale="107" workbookViewId="0">
      <pane xSplit="2" ySplit="1" topLeftCell="R102" activePane="bottomRight" state="frozenSplit"/>
      <selection pane="topRight" activeCell="F1" sqref="F1"/>
      <selection pane="bottomLeft" activeCell="A8" sqref="A8"/>
      <selection pane="bottomRight" activeCell="U121" sqref="U121"/>
    </sheetView>
  </sheetViews>
  <sheetFormatPr baseColWidth="10" defaultColWidth="8.83203125" defaultRowHeight="15" x14ac:dyDescent="0.2"/>
  <cols>
    <col min="1" max="1" width="23.5" style="7" customWidth="1"/>
    <col min="2" max="2" width="14.83203125" style="7" customWidth="1"/>
    <col min="3" max="3" width="14.83203125" style="9" customWidth="1"/>
    <col min="4" max="4" width="9.33203125" style="9" customWidth="1"/>
    <col min="5" max="5" width="53" style="7" bestFit="1" customWidth="1"/>
    <col min="6" max="6" width="11" style="7" customWidth="1"/>
    <col min="7" max="7" width="20.33203125" style="7" customWidth="1"/>
    <col min="8" max="8" width="17" style="7" customWidth="1"/>
    <col min="9" max="9" width="8.83203125" style="7"/>
    <col min="10" max="10" width="8.83203125" style="7" customWidth="1"/>
    <col min="11" max="11" width="10.5" style="7" customWidth="1"/>
    <col min="12" max="12" width="8.83203125" style="7" customWidth="1"/>
    <col min="13" max="14" width="8.83203125" style="8" customWidth="1"/>
    <col min="15" max="15" width="10.83203125" style="7" customWidth="1"/>
    <col min="16" max="16" width="9.83203125" style="7" customWidth="1"/>
    <col min="17" max="17" width="15" style="7" customWidth="1"/>
    <col min="18" max="21" width="13.6640625" style="7" customWidth="1"/>
    <col min="22" max="22" width="11" style="41" customWidth="1"/>
    <col min="23" max="23" width="11.1640625" style="7" customWidth="1"/>
    <col min="24" max="24" width="10.83203125" style="7" customWidth="1"/>
    <col min="25" max="25" width="11.5" style="7" customWidth="1"/>
    <col min="26" max="26" width="12.6640625" style="7" customWidth="1"/>
    <col min="27" max="27" width="10.5" style="7" customWidth="1"/>
    <col min="28" max="16384" width="8.83203125" style="7"/>
  </cols>
  <sheetData>
    <row r="1" spans="1:27" s="12" customFormat="1" x14ac:dyDescent="0.2">
      <c r="A1" s="13" t="s">
        <v>116</v>
      </c>
      <c r="B1" s="13" t="s">
        <v>0</v>
      </c>
      <c r="C1" s="14" t="s">
        <v>109</v>
      </c>
      <c r="D1" s="14" t="s">
        <v>493</v>
      </c>
      <c r="E1" s="13" t="s">
        <v>110</v>
      </c>
      <c r="F1" s="15" t="s">
        <v>117</v>
      </c>
      <c r="G1" s="15" t="s">
        <v>80</v>
      </c>
      <c r="H1" s="15" t="s">
        <v>81</v>
      </c>
      <c r="I1" s="15" t="s">
        <v>102</v>
      </c>
      <c r="J1" s="15" t="s">
        <v>103</v>
      </c>
      <c r="K1" s="15" t="s">
        <v>104</v>
      </c>
      <c r="L1" s="16" t="s">
        <v>115</v>
      </c>
      <c r="M1" s="16" t="s">
        <v>111</v>
      </c>
      <c r="N1" s="18" t="s">
        <v>112</v>
      </c>
      <c r="O1" s="18" t="s">
        <v>113</v>
      </c>
      <c r="P1" s="16" t="s">
        <v>114</v>
      </c>
      <c r="Q1" s="16" t="s">
        <v>329</v>
      </c>
      <c r="R1" s="16" t="s">
        <v>330</v>
      </c>
      <c r="S1" s="16" t="s">
        <v>331</v>
      </c>
      <c r="T1" s="16" t="s">
        <v>497</v>
      </c>
      <c r="U1" s="16" t="s">
        <v>498</v>
      </c>
      <c r="V1" s="39" t="s">
        <v>108</v>
      </c>
      <c r="W1" s="3" t="s">
        <v>499</v>
      </c>
      <c r="X1" s="3" t="s">
        <v>105</v>
      </c>
      <c r="Y1" s="3" t="s">
        <v>106</v>
      </c>
      <c r="Z1" s="3" t="s">
        <v>107</v>
      </c>
      <c r="AA1" s="3" t="s">
        <v>118</v>
      </c>
    </row>
    <row r="2" spans="1:27" ht="16" x14ac:dyDescent="0.2">
      <c r="A2" s="4" t="s">
        <v>1</v>
      </c>
      <c r="B2" s="5" t="s">
        <v>10</v>
      </c>
      <c r="C2" s="6">
        <v>1687.9</v>
      </c>
      <c r="D2" s="6"/>
      <c r="E2" s="5" t="s">
        <v>11</v>
      </c>
      <c r="F2" s="5"/>
      <c r="G2" s="1" t="s">
        <v>82</v>
      </c>
      <c r="H2" s="2" t="s">
        <v>83</v>
      </c>
      <c r="I2" s="7">
        <v>0.29613529</v>
      </c>
      <c r="J2" s="7">
        <v>0.27947926000000001</v>
      </c>
      <c r="K2" s="7">
        <v>0.24123516</v>
      </c>
      <c r="L2" s="10">
        <v>9.2360999999999995E-4</v>
      </c>
      <c r="M2" s="10">
        <v>8.4925099999999998E-5</v>
      </c>
      <c r="N2" s="19">
        <v>12.7699</v>
      </c>
      <c r="O2" s="19">
        <v>44.291600000000003</v>
      </c>
      <c r="P2" s="10">
        <v>7.9846100000000005E-8</v>
      </c>
      <c r="Q2" s="10">
        <v>1</v>
      </c>
      <c r="R2" s="10">
        <v>0</v>
      </c>
      <c r="S2" s="10">
        <v>0</v>
      </c>
      <c r="T2" s="31">
        <v>0</v>
      </c>
      <c r="U2" s="31">
        <f>Q2+T2</f>
        <v>1</v>
      </c>
      <c r="V2" s="40">
        <f>L2/92</f>
        <v>1.0039239130434782E-5</v>
      </c>
      <c r="W2" s="36"/>
      <c r="X2" s="7">
        <v>0</v>
      </c>
      <c r="Y2" s="7">
        <v>0</v>
      </c>
      <c r="Z2" s="7">
        <v>0</v>
      </c>
      <c r="AA2">
        <v>1</v>
      </c>
    </row>
    <row r="3" spans="1:27" ht="16" x14ac:dyDescent="0.2">
      <c r="A3" s="4" t="s">
        <v>1</v>
      </c>
      <c r="B3" s="5" t="s">
        <v>8</v>
      </c>
      <c r="C3" s="6">
        <v>1675.3</v>
      </c>
      <c r="D3" s="6"/>
      <c r="E3" s="5" t="s">
        <v>9</v>
      </c>
      <c r="F3" s="5"/>
      <c r="G3" s="1" t="s">
        <v>82</v>
      </c>
      <c r="H3" s="2" t="s">
        <v>83</v>
      </c>
      <c r="I3" s="7">
        <v>0.29613529</v>
      </c>
      <c r="J3" s="7">
        <v>0.27947926000000001</v>
      </c>
      <c r="K3" s="7">
        <v>0.24123516</v>
      </c>
      <c r="L3" s="10">
        <v>1.0909400000000001E-3</v>
      </c>
      <c r="M3" s="10">
        <v>1.22805E-4</v>
      </c>
      <c r="N3" s="19">
        <v>12.9634</v>
      </c>
      <c r="O3" s="19">
        <v>41.055999999999997</v>
      </c>
      <c r="P3" s="10">
        <v>6.1111699999999995E-8</v>
      </c>
      <c r="Q3" s="10">
        <v>1</v>
      </c>
      <c r="R3" s="10">
        <v>0</v>
      </c>
      <c r="S3" s="10">
        <v>0</v>
      </c>
      <c r="T3" s="31">
        <v>0</v>
      </c>
      <c r="U3" s="31">
        <f t="shared" ref="U3:U66" si="0">Q3+T3</f>
        <v>1</v>
      </c>
      <c r="V3" s="40">
        <f t="shared" ref="V3:V66" si="1">L3/92</f>
        <v>1.185804347826087E-5</v>
      </c>
      <c r="W3" s="36"/>
      <c r="X3" s="7">
        <v>0</v>
      </c>
      <c r="Y3" s="7">
        <v>0</v>
      </c>
      <c r="Z3" s="7">
        <v>0</v>
      </c>
      <c r="AA3">
        <v>1</v>
      </c>
    </row>
    <row r="4" spans="1:27" ht="16" x14ac:dyDescent="0.2">
      <c r="A4" s="4" t="s">
        <v>1</v>
      </c>
      <c r="B4" s="5" t="s">
        <v>6</v>
      </c>
      <c r="C4" s="6">
        <v>1507.6</v>
      </c>
      <c r="D4" s="6"/>
      <c r="E4" s="5" t="s">
        <v>7</v>
      </c>
      <c r="F4" s="5"/>
      <c r="G4" s="1" t="s">
        <v>82</v>
      </c>
      <c r="H4" s="2" t="s">
        <v>83</v>
      </c>
      <c r="I4" s="7">
        <v>0.29613529</v>
      </c>
      <c r="J4" s="7">
        <v>0.27947926000000001</v>
      </c>
      <c r="K4" s="7">
        <v>0.24123516</v>
      </c>
      <c r="L4" s="10">
        <v>6.9134199999999995E-4</v>
      </c>
      <c r="M4" s="10">
        <v>5.1140300000000002E-5</v>
      </c>
      <c r="N4" s="19">
        <v>9.9215099999999996</v>
      </c>
      <c r="O4" s="19">
        <v>40.258699999999997</v>
      </c>
      <c r="P4" s="10">
        <v>5.5927199999999999E-8</v>
      </c>
      <c r="Q4" s="10">
        <v>1</v>
      </c>
      <c r="R4" s="10">
        <v>0</v>
      </c>
      <c r="S4" s="10">
        <v>0</v>
      </c>
      <c r="T4" s="31">
        <v>0</v>
      </c>
      <c r="U4" s="31">
        <f t="shared" si="0"/>
        <v>1</v>
      </c>
      <c r="V4" s="40">
        <f t="shared" si="1"/>
        <v>7.514586956521739E-6</v>
      </c>
      <c r="W4" s="36"/>
      <c r="X4" s="7">
        <v>0</v>
      </c>
      <c r="Y4" s="7">
        <v>0</v>
      </c>
      <c r="Z4" s="7">
        <v>0</v>
      </c>
      <c r="AA4">
        <v>1</v>
      </c>
    </row>
    <row r="5" spans="1:27" ht="16" x14ac:dyDescent="0.2">
      <c r="A5" s="4" t="s">
        <v>1</v>
      </c>
      <c r="B5" s="5" t="s">
        <v>4</v>
      </c>
      <c r="C5" s="6">
        <v>1476</v>
      </c>
      <c r="D5" s="6"/>
      <c r="E5" s="5" t="s">
        <v>3</v>
      </c>
      <c r="F5" s="5"/>
      <c r="G5" s="1" t="s">
        <v>82</v>
      </c>
      <c r="H5" s="2" t="s">
        <v>83</v>
      </c>
      <c r="I5" s="7">
        <v>0.29613529</v>
      </c>
      <c r="J5" s="7">
        <v>0.27947926000000001</v>
      </c>
      <c r="K5" s="7">
        <v>0.24123516</v>
      </c>
      <c r="L5" s="10">
        <v>8.0706899999999999E-4</v>
      </c>
      <c r="M5" s="10">
        <v>5.7602899999999997E-5</v>
      </c>
      <c r="N5" s="19">
        <v>10.0367</v>
      </c>
      <c r="O5" s="19">
        <v>48.616900000000001</v>
      </c>
      <c r="P5" s="10">
        <v>8.3593300000000002E-8</v>
      </c>
      <c r="Q5" s="10">
        <v>1</v>
      </c>
      <c r="R5" s="10">
        <v>0</v>
      </c>
      <c r="S5" s="10">
        <v>0</v>
      </c>
      <c r="T5" s="31">
        <v>0</v>
      </c>
      <c r="U5" s="31">
        <f t="shared" si="0"/>
        <v>1</v>
      </c>
      <c r="V5" s="40">
        <f t="shared" si="1"/>
        <v>8.7724891304347825E-6</v>
      </c>
      <c r="W5" s="36"/>
      <c r="X5" s="7">
        <v>0</v>
      </c>
      <c r="Y5" s="7">
        <v>0</v>
      </c>
      <c r="Z5" s="7">
        <v>0</v>
      </c>
      <c r="AA5">
        <v>1</v>
      </c>
    </row>
    <row r="6" spans="1:27" ht="16" x14ac:dyDescent="0.2">
      <c r="A6" s="4" t="s">
        <v>1</v>
      </c>
      <c r="B6" s="5" t="s">
        <v>2</v>
      </c>
      <c r="C6" s="6">
        <v>1439.5</v>
      </c>
      <c r="D6" s="6"/>
      <c r="E6" s="5" t="s">
        <v>3</v>
      </c>
      <c r="F6" s="5"/>
      <c r="G6" s="1" t="s">
        <v>84</v>
      </c>
      <c r="H6" s="2" t="s">
        <v>83</v>
      </c>
      <c r="I6" s="17">
        <v>0.31332845999999998</v>
      </c>
      <c r="J6" s="17">
        <v>0.27304300999999997</v>
      </c>
      <c r="K6" s="17">
        <v>0.24779089000000001</v>
      </c>
      <c r="L6" s="10">
        <v>3.0710899999999998E-3</v>
      </c>
      <c r="M6" s="10">
        <v>3.0420600000000001E-4</v>
      </c>
      <c r="N6" s="19">
        <v>14.0029</v>
      </c>
      <c r="O6" s="19">
        <v>62.319699999999997</v>
      </c>
      <c r="P6" s="10">
        <v>9.7239500000000002E-8</v>
      </c>
      <c r="Q6" s="10">
        <v>1</v>
      </c>
      <c r="R6" s="10">
        <v>0</v>
      </c>
      <c r="S6" s="10">
        <v>0</v>
      </c>
      <c r="T6" s="31">
        <v>0</v>
      </c>
      <c r="U6" s="31">
        <f t="shared" si="0"/>
        <v>1</v>
      </c>
      <c r="V6" s="40">
        <f t="shared" si="1"/>
        <v>3.3381413043478256E-5</v>
      </c>
      <c r="W6" s="36"/>
      <c r="X6" s="7">
        <v>0</v>
      </c>
      <c r="Y6" s="7">
        <v>0</v>
      </c>
      <c r="Z6" s="7">
        <v>0</v>
      </c>
      <c r="AA6">
        <v>1</v>
      </c>
    </row>
    <row r="7" spans="1:27" ht="16" x14ac:dyDescent="0.2">
      <c r="A7" s="4" t="s">
        <v>1</v>
      </c>
      <c r="B7" s="5" t="s">
        <v>12</v>
      </c>
      <c r="C7" s="6">
        <v>1432.1</v>
      </c>
      <c r="D7" s="6"/>
      <c r="E7" s="5" t="s">
        <v>13</v>
      </c>
      <c r="F7" s="5"/>
      <c r="G7" s="1" t="s">
        <v>84</v>
      </c>
      <c r="H7" s="2" t="s">
        <v>83</v>
      </c>
      <c r="I7" s="7">
        <v>0.31332845999999998</v>
      </c>
      <c r="J7" s="7">
        <v>0.27304300999999997</v>
      </c>
      <c r="K7" s="7">
        <v>0.24779089000000001</v>
      </c>
      <c r="L7" s="10">
        <v>1.22332E-2</v>
      </c>
      <c r="M7" s="10">
        <v>2.2104899999999999E-3</v>
      </c>
      <c r="N7" s="19">
        <v>26.6462</v>
      </c>
      <c r="O7" s="19">
        <v>94.179599999999994</v>
      </c>
      <c r="P7" s="10">
        <v>7.8582900000000004E-8</v>
      </c>
      <c r="Q7">
        <v>0.75790434900000003</v>
      </c>
      <c r="R7">
        <v>0.24209565</v>
      </c>
      <c r="S7" s="10">
        <v>0</v>
      </c>
      <c r="T7" s="31">
        <v>0</v>
      </c>
      <c r="U7" s="31">
        <f t="shared" si="0"/>
        <v>0.75790434900000003</v>
      </c>
      <c r="V7" s="40">
        <f t="shared" si="1"/>
        <v>1.3296956521739129E-4</v>
      </c>
      <c r="W7" s="36"/>
      <c r="X7" s="7">
        <v>2.432500060765909E-3</v>
      </c>
      <c r="Y7" s="7">
        <v>6.4170210130269222E-4</v>
      </c>
      <c r="Z7" s="7">
        <v>4.7550393705173685E-3</v>
      </c>
      <c r="AA7" s="21">
        <v>2</v>
      </c>
    </row>
    <row r="8" spans="1:27" ht="16" x14ac:dyDescent="0.2">
      <c r="A8" s="4" t="s">
        <v>1</v>
      </c>
      <c r="B8" s="5" t="s">
        <v>14</v>
      </c>
      <c r="C8" s="6">
        <v>1425.8</v>
      </c>
      <c r="D8" s="6"/>
      <c r="E8" s="5" t="s">
        <v>15</v>
      </c>
      <c r="F8" s="5"/>
      <c r="G8" s="1" t="s">
        <v>84</v>
      </c>
      <c r="H8" s="2" t="s">
        <v>83</v>
      </c>
      <c r="I8" s="7">
        <v>0.31332845999999998</v>
      </c>
      <c r="J8" s="7">
        <v>0.27304300999999997</v>
      </c>
      <c r="K8" s="7">
        <v>0.24779089000000001</v>
      </c>
      <c r="L8" s="10">
        <v>1.8576200000000001E-2</v>
      </c>
      <c r="M8" s="10">
        <v>3.2571100000000001E-3</v>
      </c>
      <c r="N8" s="19">
        <v>24.8413</v>
      </c>
      <c r="O8" s="19">
        <v>90.652000000000001</v>
      </c>
      <c r="P8" s="10">
        <v>1.06911E-7</v>
      </c>
      <c r="Q8">
        <v>0.76628493099999995</v>
      </c>
      <c r="R8">
        <v>0.233715069</v>
      </c>
      <c r="S8" s="10">
        <v>0</v>
      </c>
      <c r="T8" s="31">
        <v>0</v>
      </c>
      <c r="U8" s="31">
        <f t="shared" si="0"/>
        <v>0.76628493099999995</v>
      </c>
      <c r="V8" s="40">
        <f t="shared" si="1"/>
        <v>2.0191521739130436E-4</v>
      </c>
      <c r="W8" s="36"/>
      <c r="X8" s="7">
        <v>3.4601622199572275E-3</v>
      </c>
      <c r="Y8" s="7">
        <v>2.0521555848150765E-3</v>
      </c>
      <c r="Z8" s="7">
        <v>5.2047943406803169E-3</v>
      </c>
      <c r="AA8" s="21">
        <v>2</v>
      </c>
    </row>
    <row r="9" spans="1:27" ht="16" x14ac:dyDescent="0.2">
      <c r="A9" s="4" t="s">
        <v>1</v>
      </c>
      <c r="B9" s="5" t="s">
        <v>16</v>
      </c>
      <c r="C9" s="6">
        <v>1409.3</v>
      </c>
      <c r="D9" s="6"/>
      <c r="E9" s="5" t="s">
        <v>17</v>
      </c>
      <c r="F9" s="5"/>
      <c r="G9" s="1" t="s">
        <v>84</v>
      </c>
      <c r="H9" s="2" t="s">
        <v>83</v>
      </c>
      <c r="I9" s="7">
        <v>0.31332845999999998</v>
      </c>
      <c r="J9" s="7">
        <v>0.27304300999999997</v>
      </c>
      <c r="K9" s="7">
        <v>0.24779089000000001</v>
      </c>
      <c r="L9" s="10">
        <v>1.8138499999999998E-2</v>
      </c>
      <c r="M9" s="10">
        <v>3.2242899999999999E-3</v>
      </c>
      <c r="N9" s="19">
        <v>25.979299999999999</v>
      </c>
      <c r="O9" s="19">
        <v>93.802099999999996</v>
      </c>
      <c r="P9" s="10">
        <v>7.6507699999999996E-8</v>
      </c>
      <c r="Q9">
        <v>0.73372358900000001</v>
      </c>
      <c r="R9">
        <v>0.26627641099999999</v>
      </c>
      <c r="S9" s="10">
        <v>0</v>
      </c>
      <c r="T9" s="31">
        <v>0</v>
      </c>
      <c r="U9" s="31">
        <f t="shared" si="0"/>
        <v>0.73372358900000001</v>
      </c>
      <c r="V9" s="40">
        <f t="shared" si="1"/>
        <v>1.9715760869565215E-4</v>
      </c>
      <c r="W9" s="36"/>
      <c r="X9" s="7">
        <v>3.9025107691963178E-3</v>
      </c>
      <c r="Y9" s="7">
        <v>1.823664971788923E-3</v>
      </c>
      <c r="Z9" s="7">
        <v>6.5418518199013677E-3</v>
      </c>
      <c r="AA9" s="21">
        <v>2</v>
      </c>
    </row>
    <row r="10" spans="1:27" ht="16" x14ac:dyDescent="0.2">
      <c r="A10" s="4" t="s">
        <v>1</v>
      </c>
      <c r="B10" s="5" t="s">
        <v>18</v>
      </c>
      <c r="C10" s="6">
        <v>1399.8</v>
      </c>
      <c r="D10" s="6"/>
      <c r="E10" s="5" t="s">
        <v>19</v>
      </c>
      <c r="F10" s="5"/>
      <c r="G10" s="1" t="s">
        <v>85</v>
      </c>
      <c r="H10" s="2" t="s">
        <v>83</v>
      </c>
      <c r="I10" s="7">
        <v>0.30820562000000001</v>
      </c>
      <c r="J10" s="7">
        <v>0.27515021000000001</v>
      </c>
      <c r="K10" s="7">
        <v>0.24450641000000001</v>
      </c>
      <c r="L10" s="10">
        <v>1.0836E-2</v>
      </c>
      <c r="M10" s="10">
        <v>2.0585199999999999E-3</v>
      </c>
      <c r="N10" s="19">
        <v>26.481400000000001</v>
      </c>
      <c r="O10" s="19">
        <v>100.86199999999999</v>
      </c>
      <c r="P10" s="10">
        <v>6.4796000000000007E-8</v>
      </c>
      <c r="Q10">
        <v>0.63683142000000004</v>
      </c>
      <c r="R10">
        <v>0.36317325</v>
      </c>
      <c r="S10" s="10">
        <v>0</v>
      </c>
      <c r="T10" s="31">
        <v>0</v>
      </c>
      <c r="U10" s="31">
        <f t="shared" si="0"/>
        <v>0.63683142000000004</v>
      </c>
      <c r="V10" s="40">
        <f t="shared" si="1"/>
        <v>1.1778260869565217E-4</v>
      </c>
      <c r="W10" s="36"/>
      <c r="X10" s="7">
        <v>3.3981790844999997E-3</v>
      </c>
      <c r="Y10" s="7">
        <v>2.2834217816015382E-3</v>
      </c>
      <c r="Z10" s="7">
        <v>4.7447849155978945E-3</v>
      </c>
      <c r="AA10" s="21">
        <v>2</v>
      </c>
    </row>
    <row r="11" spans="1:27" ht="16" x14ac:dyDescent="0.2">
      <c r="A11" s="4" t="s">
        <v>1</v>
      </c>
      <c r="B11" s="5" t="s">
        <v>20</v>
      </c>
      <c r="C11" s="6">
        <v>1376.8</v>
      </c>
      <c r="D11" s="6"/>
      <c r="E11" s="5" t="s">
        <v>21</v>
      </c>
      <c r="F11" s="5"/>
      <c r="G11" s="1" t="s">
        <v>84</v>
      </c>
      <c r="H11" s="2" t="s">
        <v>83</v>
      </c>
      <c r="I11" s="7">
        <v>0.31332845999999998</v>
      </c>
      <c r="J11" s="7">
        <v>0.27304300999999997</v>
      </c>
      <c r="K11" s="7">
        <v>0.24779089000000001</v>
      </c>
      <c r="L11" s="10">
        <v>1.5785400000000002E-2</v>
      </c>
      <c r="M11" s="10">
        <v>2.9254799999999998E-3</v>
      </c>
      <c r="N11" s="19">
        <v>24.754999999999999</v>
      </c>
      <c r="O11" s="19">
        <v>91.369100000000003</v>
      </c>
      <c r="P11" s="10">
        <v>6.7360500000000003E-8</v>
      </c>
      <c r="Q11">
        <v>0.69838141600000003</v>
      </c>
      <c r="R11">
        <v>0.30161523600000001</v>
      </c>
      <c r="S11" s="10">
        <v>0</v>
      </c>
      <c r="T11" s="31">
        <v>0</v>
      </c>
      <c r="U11" s="31">
        <f t="shared" si="0"/>
        <v>0.69838141600000003</v>
      </c>
      <c r="V11" s="40">
        <f t="shared" si="1"/>
        <v>1.7158043478260871E-4</v>
      </c>
      <c r="W11" s="36"/>
      <c r="X11" s="7">
        <v>4.0107697300603637E-3</v>
      </c>
      <c r="Y11" s="7">
        <v>2.6718345154550772E-3</v>
      </c>
      <c r="Z11" s="7">
        <v>5.6319037221486306E-3</v>
      </c>
      <c r="AA11" s="21">
        <v>2</v>
      </c>
    </row>
    <row r="12" spans="1:27" ht="16" x14ac:dyDescent="0.2">
      <c r="A12" s="4" t="s">
        <v>1</v>
      </c>
      <c r="B12" s="5" t="s">
        <v>22</v>
      </c>
      <c r="C12" s="6">
        <v>1352</v>
      </c>
      <c r="D12" s="6"/>
      <c r="E12" s="5" t="s">
        <v>23</v>
      </c>
      <c r="F12" s="5"/>
      <c r="G12" s="1" t="s">
        <v>84</v>
      </c>
      <c r="H12" s="2" t="s">
        <v>83</v>
      </c>
      <c r="I12" s="7">
        <v>0.31332845999999998</v>
      </c>
      <c r="J12" s="7">
        <v>0.27304300999999997</v>
      </c>
      <c r="K12" s="7">
        <v>0.24779089000000001</v>
      </c>
      <c r="L12" s="10">
        <v>1.52184E-2</v>
      </c>
      <c r="M12" s="10">
        <v>2.8109699999999999E-3</v>
      </c>
      <c r="N12" s="19">
        <v>25.233000000000001</v>
      </c>
      <c r="O12" s="19">
        <v>97.912700000000001</v>
      </c>
      <c r="P12" s="10">
        <v>7.1544999999999996E-8</v>
      </c>
      <c r="Q12">
        <v>0.6471287</v>
      </c>
      <c r="R12">
        <v>0.352871298</v>
      </c>
      <c r="S12" s="10">
        <v>0</v>
      </c>
      <c r="T12" s="31">
        <v>0</v>
      </c>
      <c r="U12" s="31">
        <f t="shared" si="0"/>
        <v>0.6471287</v>
      </c>
      <c r="V12" s="40">
        <f t="shared" si="1"/>
        <v>1.6541739130434782E-4</v>
      </c>
      <c r="W12" s="36"/>
      <c r="X12" s="7">
        <v>4.5086846933593628E-3</v>
      </c>
      <c r="Y12" s="7">
        <v>2.9405255747524612E-3</v>
      </c>
      <c r="Z12" s="7">
        <v>6.4172874507498947E-3</v>
      </c>
      <c r="AA12" s="21">
        <v>2</v>
      </c>
    </row>
    <row r="13" spans="1:27" ht="16" x14ac:dyDescent="0.2">
      <c r="A13" s="4" t="s">
        <v>1</v>
      </c>
      <c r="B13" s="5" t="s">
        <v>24</v>
      </c>
      <c r="C13" s="6">
        <v>1345.2</v>
      </c>
      <c r="D13" s="6"/>
      <c r="E13" s="5" t="s">
        <v>26</v>
      </c>
      <c r="F13" s="5"/>
      <c r="G13" s="1" t="s">
        <v>85</v>
      </c>
      <c r="H13" s="2" t="s">
        <v>83</v>
      </c>
      <c r="I13" s="7">
        <v>0.30820562000000001</v>
      </c>
      <c r="J13" s="7">
        <v>0.27515021000000001</v>
      </c>
      <c r="K13" s="7">
        <v>0.24450641000000001</v>
      </c>
      <c r="L13" s="10">
        <v>1.65153E-2</v>
      </c>
      <c r="M13" s="10">
        <v>3.1129700000000001E-3</v>
      </c>
      <c r="N13" s="19">
        <v>25.1675</v>
      </c>
      <c r="O13" s="19">
        <v>90.167400000000001</v>
      </c>
      <c r="P13" s="10">
        <v>7.0553100000000002E-8</v>
      </c>
      <c r="Q13">
        <v>0.66757842000000001</v>
      </c>
      <c r="R13">
        <v>0.33243907</v>
      </c>
      <c r="S13" s="10">
        <v>0</v>
      </c>
      <c r="T13" s="31">
        <v>0</v>
      </c>
      <c r="U13" s="31">
        <f t="shared" si="0"/>
        <v>0.66757842000000001</v>
      </c>
      <c r="V13" s="40">
        <f t="shared" si="1"/>
        <v>1.7951413043478261E-4</v>
      </c>
      <c r="W13" s="36"/>
      <c r="X13" s="7">
        <v>4.7039675078995461E-3</v>
      </c>
      <c r="Y13" s="7">
        <v>1.2993472126007694E-3</v>
      </c>
      <c r="Z13" s="7">
        <v>9.1153443589452633E-3</v>
      </c>
      <c r="AA13" s="21">
        <v>2</v>
      </c>
    </row>
    <row r="14" spans="1:27" ht="16" x14ac:dyDescent="0.2">
      <c r="A14" s="4" t="s">
        <v>1</v>
      </c>
      <c r="B14" s="5" t="s">
        <v>25</v>
      </c>
      <c r="C14" s="6">
        <v>1341</v>
      </c>
      <c r="D14" s="6"/>
      <c r="E14" s="5" t="s">
        <v>23</v>
      </c>
      <c r="F14" s="5"/>
      <c r="G14" s="1" t="s">
        <v>86</v>
      </c>
      <c r="H14" s="2" t="s">
        <v>83</v>
      </c>
      <c r="I14" s="7">
        <v>0.31649263</v>
      </c>
      <c r="J14" s="7">
        <v>0.27156840999999998</v>
      </c>
      <c r="K14" s="7">
        <v>0.25125130000000001</v>
      </c>
      <c r="L14" s="10">
        <v>5.0916399999999997E-3</v>
      </c>
      <c r="M14" s="10">
        <v>6.0650299999999999E-4</v>
      </c>
      <c r="N14" s="19">
        <v>15.206899999999999</v>
      </c>
      <c r="O14" s="19">
        <v>56.088000000000001</v>
      </c>
      <c r="P14" s="10">
        <v>1.00656E-7</v>
      </c>
      <c r="Q14" s="10">
        <v>1</v>
      </c>
      <c r="R14" s="10">
        <v>0</v>
      </c>
      <c r="S14" s="10">
        <v>0</v>
      </c>
      <c r="T14" s="31">
        <v>0</v>
      </c>
      <c r="U14" s="31">
        <f t="shared" si="0"/>
        <v>1</v>
      </c>
      <c r="V14" s="40">
        <f t="shared" si="1"/>
        <v>5.5343913043478255E-5</v>
      </c>
      <c r="W14" s="36"/>
      <c r="X14" s="7">
        <v>0</v>
      </c>
      <c r="Y14" s="7">
        <v>0</v>
      </c>
      <c r="Z14" s="7">
        <v>0</v>
      </c>
      <c r="AA14">
        <v>1</v>
      </c>
    </row>
    <row r="15" spans="1:27" ht="16" x14ac:dyDescent="0.2">
      <c r="A15" s="4" t="s">
        <v>1</v>
      </c>
      <c r="B15" s="5" t="s">
        <v>27</v>
      </c>
      <c r="C15" s="6">
        <v>1334.5</v>
      </c>
      <c r="D15" s="6"/>
      <c r="E15" s="5" t="s">
        <v>23</v>
      </c>
      <c r="F15" s="5"/>
      <c r="G15" s="1" t="s">
        <v>85</v>
      </c>
      <c r="H15" s="2" t="s">
        <v>83</v>
      </c>
      <c r="I15" s="7">
        <v>0.30820562000000001</v>
      </c>
      <c r="J15" s="7">
        <v>0.27515021000000001</v>
      </c>
      <c r="K15" s="7">
        <v>0.24450641000000001</v>
      </c>
      <c r="L15" s="10">
        <v>2.49505E-2</v>
      </c>
      <c r="M15" s="10">
        <v>4.2674799999999997E-3</v>
      </c>
      <c r="N15" s="19">
        <v>24.090499999999999</v>
      </c>
      <c r="O15" s="19">
        <v>82.031000000000006</v>
      </c>
      <c r="P15" s="10">
        <v>7.7724099999999994E-8</v>
      </c>
      <c r="Q15">
        <v>0.76076370999999998</v>
      </c>
      <c r="R15">
        <v>0.23923628999999999</v>
      </c>
      <c r="S15" s="10">
        <v>0</v>
      </c>
      <c r="T15" s="31">
        <v>0</v>
      </c>
      <c r="U15" s="31">
        <f t="shared" si="0"/>
        <v>0.76076370999999998</v>
      </c>
      <c r="V15" s="40">
        <f t="shared" si="1"/>
        <v>2.7120108695652173E-4</v>
      </c>
      <c r="W15" s="36"/>
      <c r="X15" s="7">
        <v>4.6406185584054538E-3</v>
      </c>
      <c r="Y15" s="7">
        <v>1.3632143157661536E-3</v>
      </c>
      <c r="Z15" s="7">
        <v>8.881244439995788E-3</v>
      </c>
      <c r="AA15" s="21">
        <v>2</v>
      </c>
    </row>
    <row r="16" spans="1:27" ht="16" x14ac:dyDescent="0.2">
      <c r="A16" s="4" t="s">
        <v>1</v>
      </c>
      <c r="B16" s="5" t="s">
        <v>28</v>
      </c>
      <c r="C16" s="6">
        <v>1299.5</v>
      </c>
      <c r="D16" s="6"/>
      <c r="E16" s="5" t="s">
        <v>23</v>
      </c>
      <c r="F16" s="5"/>
      <c r="G16" s="1" t="s">
        <v>87</v>
      </c>
      <c r="H16" s="2" t="s">
        <v>83</v>
      </c>
      <c r="I16" s="7">
        <v>0.30217737</v>
      </c>
      <c r="J16" s="7">
        <v>0.27740923000000001</v>
      </c>
      <c r="K16" s="7">
        <v>0.24220622</v>
      </c>
      <c r="L16" s="10">
        <v>3.5259499999999999E-2</v>
      </c>
      <c r="M16" s="10">
        <v>6.0725700000000002E-3</v>
      </c>
      <c r="N16" s="19">
        <v>22.885200000000001</v>
      </c>
      <c r="O16" s="19">
        <v>74.846400000000003</v>
      </c>
      <c r="P16" s="10">
        <v>1.0826100000000001E-7</v>
      </c>
      <c r="Q16">
        <v>0.77787124399999996</v>
      </c>
      <c r="R16">
        <v>0.22218108</v>
      </c>
      <c r="S16" s="10">
        <v>0</v>
      </c>
      <c r="T16" s="31">
        <v>0</v>
      </c>
      <c r="U16" s="31">
        <f t="shared" si="0"/>
        <v>0.77787124399999996</v>
      </c>
      <c r="V16" s="40">
        <f t="shared" si="1"/>
        <v>3.8325543478260867E-4</v>
      </c>
      <c r="W16" s="36"/>
      <c r="X16" s="7">
        <v>6.1327734589800001E-3</v>
      </c>
      <c r="Y16" s="7">
        <v>6.2121900623192329E-4</v>
      </c>
      <c r="Z16" s="7">
        <v>1.3352123054373157E-2</v>
      </c>
      <c r="AA16" s="21">
        <v>2</v>
      </c>
    </row>
    <row r="17" spans="1:27" ht="16" x14ac:dyDescent="0.2">
      <c r="A17" s="4" t="s">
        <v>1</v>
      </c>
      <c r="B17" s="5" t="s">
        <v>29</v>
      </c>
      <c r="C17" s="6">
        <v>1292.3</v>
      </c>
      <c r="D17" s="6"/>
      <c r="E17" s="5" t="s">
        <v>5</v>
      </c>
      <c r="F17" s="5"/>
      <c r="G17" s="1" t="s">
        <v>87</v>
      </c>
      <c r="H17" s="2" t="s">
        <v>83</v>
      </c>
      <c r="I17" s="7">
        <v>0.30217737</v>
      </c>
      <c r="J17" s="7">
        <v>0.27740923000000001</v>
      </c>
      <c r="K17" s="7">
        <v>0.24220622</v>
      </c>
      <c r="L17" s="10">
        <v>3.2414100000000001E-2</v>
      </c>
      <c r="M17" s="10">
        <v>5.9060199999999997E-3</v>
      </c>
      <c r="N17" s="19">
        <v>24.650700000000001</v>
      </c>
      <c r="O17" s="19">
        <v>77.299899999999994</v>
      </c>
      <c r="P17" s="10">
        <v>1.14497E-7</v>
      </c>
      <c r="Q17">
        <v>0.816492</v>
      </c>
      <c r="R17">
        <v>0.18350530000000001</v>
      </c>
      <c r="S17" s="10">
        <v>0</v>
      </c>
      <c r="T17" s="31">
        <v>0</v>
      </c>
      <c r="U17" s="31">
        <f t="shared" si="0"/>
        <v>0.816492</v>
      </c>
      <c r="V17" s="40">
        <f t="shared" si="1"/>
        <v>3.5232717391304352E-4</v>
      </c>
      <c r="W17" s="36"/>
      <c r="X17" s="7">
        <v>4.9262998722999999E-3</v>
      </c>
      <c r="Y17" s="7">
        <v>2.1154909330769263E-4</v>
      </c>
      <c r="Z17" s="7">
        <v>1.1118785155536841E-2</v>
      </c>
      <c r="AA17" s="21">
        <v>2</v>
      </c>
    </row>
    <row r="18" spans="1:27" ht="16" x14ac:dyDescent="0.2">
      <c r="A18" s="4" t="s">
        <v>1</v>
      </c>
      <c r="B18" s="5" t="s">
        <v>37</v>
      </c>
      <c r="C18" s="6">
        <v>1252</v>
      </c>
      <c r="D18" s="6"/>
      <c r="E18" s="5" t="s">
        <v>38</v>
      </c>
      <c r="F18" s="5"/>
      <c r="G18" s="1" t="s">
        <v>85</v>
      </c>
      <c r="H18" s="2" t="s">
        <v>83</v>
      </c>
      <c r="I18" s="7">
        <v>0.30820562000000001</v>
      </c>
      <c r="J18" s="7">
        <v>0.27515021000000001</v>
      </c>
      <c r="K18" s="7">
        <v>0.24450641000000001</v>
      </c>
      <c r="L18" s="11">
        <v>4.5399700000000001E-2</v>
      </c>
      <c r="M18" s="11">
        <v>7.7846599999999997E-3</v>
      </c>
      <c r="N18" s="20">
        <v>22.746500000000001</v>
      </c>
      <c r="O18" s="19">
        <v>78.004800000000003</v>
      </c>
      <c r="P18" s="10">
        <v>1.2221100000000001E-7</v>
      </c>
      <c r="Q18">
        <v>0.77702773599999997</v>
      </c>
      <c r="R18">
        <v>0.22293399999999999</v>
      </c>
      <c r="S18" s="10">
        <v>0</v>
      </c>
      <c r="T18" s="31">
        <v>0</v>
      </c>
      <c r="U18" s="31">
        <f t="shared" si="0"/>
        <v>0.77702773599999997</v>
      </c>
      <c r="V18" s="40">
        <f t="shared" si="1"/>
        <v>4.9347500000000006E-4</v>
      </c>
      <c r="W18" s="36"/>
      <c r="X18" s="7">
        <v>7.8884790565454544E-3</v>
      </c>
      <c r="Y18" s="7">
        <v>3.6989045529799993E-3</v>
      </c>
      <c r="Z18" s="7">
        <v>1.3206397900553684E-2</v>
      </c>
      <c r="AA18" s="21">
        <v>2</v>
      </c>
    </row>
    <row r="19" spans="1:27" ht="16" x14ac:dyDescent="0.2">
      <c r="A19" s="4" t="s">
        <v>1</v>
      </c>
      <c r="B19" s="5" t="s">
        <v>36</v>
      </c>
      <c r="C19" s="6">
        <v>1248.8</v>
      </c>
      <c r="D19" s="6"/>
      <c r="E19" s="5" t="s">
        <v>11</v>
      </c>
      <c r="F19" s="5"/>
      <c r="G19" s="1" t="s">
        <v>82</v>
      </c>
      <c r="H19" s="2" t="s">
        <v>83</v>
      </c>
      <c r="I19" s="7">
        <v>0.29613529</v>
      </c>
      <c r="J19" s="7">
        <v>0.27947926000000001</v>
      </c>
      <c r="K19" s="7">
        <v>0.24123516</v>
      </c>
      <c r="L19" s="11">
        <v>9.6041400000000006E-3</v>
      </c>
      <c r="M19" s="11">
        <v>1.0696200000000001E-3</v>
      </c>
      <c r="N19" s="20">
        <v>13.560499999999999</v>
      </c>
      <c r="O19" s="19">
        <v>53.803699999999999</v>
      </c>
      <c r="P19" s="10">
        <v>9.0072899999999997E-8</v>
      </c>
      <c r="Q19" s="10">
        <v>1</v>
      </c>
      <c r="R19" s="10">
        <v>0</v>
      </c>
      <c r="S19" s="10">
        <v>0</v>
      </c>
      <c r="T19" s="31">
        <v>0</v>
      </c>
      <c r="U19" s="31">
        <f t="shared" si="0"/>
        <v>1</v>
      </c>
      <c r="V19" s="40">
        <f t="shared" si="1"/>
        <v>1.0439282608695653E-4</v>
      </c>
      <c r="W19" s="36"/>
      <c r="X19" s="7">
        <v>0</v>
      </c>
      <c r="Y19" s="7">
        <v>0</v>
      </c>
      <c r="Z19" s="7">
        <v>0</v>
      </c>
      <c r="AA19">
        <v>1</v>
      </c>
    </row>
    <row r="20" spans="1:27" ht="16" x14ac:dyDescent="0.2">
      <c r="A20" s="4" t="s">
        <v>1</v>
      </c>
      <c r="B20" s="5" t="s">
        <v>30</v>
      </c>
      <c r="C20" s="6">
        <v>1214.9000000000001</v>
      </c>
      <c r="D20" s="6"/>
      <c r="E20" s="5" t="s">
        <v>31</v>
      </c>
      <c r="F20" s="5"/>
      <c r="G20" s="1" t="s">
        <v>88</v>
      </c>
      <c r="H20" s="2" t="s">
        <v>89</v>
      </c>
      <c r="I20" s="7">
        <v>0.37738050000000001</v>
      </c>
      <c r="J20" s="7">
        <v>0.25012486</v>
      </c>
      <c r="K20" s="7">
        <v>0.20626959</v>
      </c>
      <c r="L20" s="11">
        <v>6.1970000000000003E-3</v>
      </c>
      <c r="M20" s="11">
        <v>4.1300000000000001E-4</v>
      </c>
      <c r="N20" s="20">
        <v>370.22800000000001</v>
      </c>
      <c r="O20" s="19">
        <v>586.48099999999999</v>
      </c>
      <c r="P20" s="10">
        <v>9.21582E-4</v>
      </c>
      <c r="Q20" s="10">
        <v>0</v>
      </c>
      <c r="R20" s="10">
        <v>1</v>
      </c>
      <c r="S20" s="10">
        <v>0</v>
      </c>
      <c r="T20" s="31">
        <v>0</v>
      </c>
      <c r="U20" s="31">
        <f t="shared" si="0"/>
        <v>0</v>
      </c>
      <c r="V20" s="40">
        <v>0</v>
      </c>
      <c r="W20" s="36"/>
      <c r="X20" s="7">
        <v>1.9365625000000001E-2</v>
      </c>
      <c r="Y20" s="7">
        <v>1.4754761904761906E-2</v>
      </c>
      <c r="Z20" s="7">
        <v>2.3834615384615385E-2</v>
      </c>
      <c r="AA20">
        <v>3</v>
      </c>
    </row>
    <row r="21" spans="1:27" ht="16" x14ac:dyDescent="0.2">
      <c r="A21" s="4" t="s">
        <v>1</v>
      </c>
      <c r="B21" s="5" t="s">
        <v>32</v>
      </c>
      <c r="C21" s="6">
        <v>1201.4000000000001</v>
      </c>
      <c r="D21" s="6"/>
      <c r="E21" s="5" t="s">
        <v>33</v>
      </c>
      <c r="F21" s="5"/>
      <c r="G21" s="1" t="s">
        <v>90</v>
      </c>
      <c r="H21" s="2" t="s">
        <v>91</v>
      </c>
      <c r="I21" s="7">
        <v>0.47922293999999999</v>
      </c>
      <c r="J21" s="7">
        <v>0.34660983000000001</v>
      </c>
      <c r="K21" s="7">
        <v>0.29570102999999998</v>
      </c>
      <c r="L21" s="11">
        <v>6.6003499999999996E-3</v>
      </c>
      <c r="M21" s="11">
        <v>3.6405700000000001E-3</v>
      </c>
      <c r="N21" s="20">
        <v>332.96</v>
      </c>
      <c r="O21" s="19">
        <v>578.38400000000001</v>
      </c>
      <c r="P21" s="10">
        <v>5.8853800000000001E-8</v>
      </c>
      <c r="Q21" s="10">
        <v>0</v>
      </c>
      <c r="R21" s="10">
        <v>1</v>
      </c>
      <c r="S21" s="10">
        <v>0</v>
      </c>
      <c r="T21" s="31">
        <v>0</v>
      </c>
      <c r="U21" s="31">
        <f t="shared" si="0"/>
        <v>0</v>
      </c>
      <c r="V21" s="40">
        <v>0</v>
      </c>
      <c r="W21" s="36"/>
      <c r="X21" s="7">
        <v>2.0626093749999998E-2</v>
      </c>
      <c r="Y21" s="7">
        <v>1.5715119047619047E-2</v>
      </c>
      <c r="Z21" s="7">
        <v>2.5385961538461538E-2</v>
      </c>
      <c r="AA21">
        <v>3</v>
      </c>
    </row>
    <row r="22" spans="1:27" ht="16" x14ac:dyDescent="0.2">
      <c r="A22" s="4" t="s">
        <v>1</v>
      </c>
      <c r="B22" s="5" t="s">
        <v>34</v>
      </c>
      <c r="C22" s="6">
        <v>1176.4000000000001</v>
      </c>
      <c r="D22" s="6"/>
      <c r="E22" s="5" t="s">
        <v>33</v>
      </c>
      <c r="F22" s="5"/>
      <c r="G22" s="1" t="s">
        <v>90</v>
      </c>
      <c r="H22" s="2" t="s">
        <v>91</v>
      </c>
      <c r="I22" s="7">
        <v>0.47922293999999999</v>
      </c>
      <c r="J22" s="7">
        <v>0.34660983000000001</v>
      </c>
      <c r="K22" s="7">
        <v>0.29570102999999998</v>
      </c>
      <c r="L22" s="11">
        <v>4.6777199999999998E-3</v>
      </c>
      <c r="M22" s="11">
        <v>2.4029400000000001E-3</v>
      </c>
      <c r="N22" s="20">
        <v>315.61399999999998</v>
      </c>
      <c r="O22" s="19">
        <v>626.17499999999995</v>
      </c>
      <c r="P22" s="10">
        <v>6.80066E-8</v>
      </c>
      <c r="Q22" s="10">
        <v>0</v>
      </c>
      <c r="R22" s="10">
        <v>1</v>
      </c>
      <c r="S22" s="10">
        <v>0</v>
      </c>
      <c r="T22" s="31">
        <v>0</v>
      </c>
      <c r="U22" s="31">
        <f t="shared" si="0"/>
        <v>0</v>
      </c>
      <c r="V22" s="40">
        <v>0</v>
      </c>
      <c r="W22" s="36"/>
      <c r="X22" s="7">
        <v>1.4617874999999999E-2</v>
      </c>
      <c r="Y22" s="7">
        <v>1.1137428571428571E-2</v>
      </c>
      <c r="Z22" s="7">
        <v>1.7991230769230766E-2</v>
      </c>
      <c r="AA22">
        <v>3</v>
      </c>
    </row>
    <row r="23" spans="1:27" ht="16" x14ac:dyDescent="0.2">
      <c r="A23" s="4" t="s">
        <v>1</v>
      </c>
      <c r="B23" s="5" t="s">
        <v>35</v>
      </c>
      <c r="C23" s="6">
        <v>1138.7</v>
      </c>
      <c r="D23" s="6"/>
      <c r="E23" s="5" t="s">
        <v>51</v>
      </c>
      <c r="F23" s="5"/>
      <c r="G23" s="1" t="s">
        <v>90</v>
      </c>
      <c r="H23" s="2" t="s">
        <v>91</v>
      </c>
      <c r="I23" s="7">
        <v>0.47922293999999999</v>
      </c>
      <c r="J23" s="7">
        <v>0.34660983000000001</v>
      </c>
      <c r="K23" s="7">
        <v>0.29570102999999998</v>
      </c>
      <c r="L23" s="11">
        <v>6.4697399999999999E-3</v>
      </c>
      <c r="M23" s="11">
        <v>3.8141199999999998E-3</v>
      </c>
      <c r="N23" s="20">
        <v>303.64699999999999</v>
      </c>
      <c r="O23" s="19">
        <v>601.28599999999994</v>
      </c>
      <c r="P23" s="10">
        <v>8.1849099999999999E-8</v>
      </c>
      <c r="Q23" s="10">
        <v>0</v>
      </c>
      <c r="R23" s="10">
        <v>1</v>
      </c>
      <c r="S23" s="10">
        <v>0</v>
      </c>
      <c r="T23" s="31">
        <v>0</v>
      </c>
      <c r="U23" s="31">
        <f t="shared" si="0"/>
        <v>0</v>
      </c>
      <c r="V23" s="40">
        <v>0</v>
      </c>
      <c r="W23" s="36"/>
      <c r="X23" s="7">
        <v>2.0217937499999998E-2</v>
      </c>
      <c r="Y23" s="7">
        <v>1.5404142857142858E-2</v>
      </c>
      <c r="Z23" s="7">
        <v>2.4883615384615382E-2</v>
      </c>
      <c r="AA23">
        <v>3</v>
      </c>
    </row>
    <row r="24" spans="1:27" ht="16" x14ac:dyDescent="0.2">
      <c r="A24" s="4" t="s">
        <v>39</v>
      </c>
      <c r="B24" s="5" t="s">
        <v>40</v>
      </c>
      <c r="C24" s="6">
        <v>1404.8</v>
      </c>
      <c r="D24" s="6"/>
      <c r="E24" s="5" t="s">
        <v>41</v>
      </c>
      <c r="F24" s="5"/>
      <c r="G24" s="1" t="s">
        <v>101</v>
      </c>
      <c r="H24" s="2" t="s">
        <v>93</v>
      </c>
      <c r="I24" s="7">
        <v>0.37649634999999998</v>
      </c>
      <c r="J24" s="7">
        <v>0.37653532000000001</v>
      </c>
      <c r="K24" s="7">
        <v>0.37653775</v>
      </c>
      <c r="L24" s="11">
        <v>4.8268199999999999E-3</v>
      </c>
      <c r="M24" s="11">
        <v>9.0581799999999997E-4</v>
      </c>
      <c r="N24" s="20">
        <v>23.699400000000001</v>
      </c>
      <c r="O24" s="19">
        <v>102.60299999999999</v>
      </c>
      <c r="P24" s="10">
        <v>8.6218600000000004E-8</v>
      </c>
      <c r="Q24">
        <v>0.62459808000000006</v>
      </c>
      <c r="R24">
        <v>0.37539732999999997</v>
      </c>
      <c r="S24" s="10">
        <v>0</v>
      </c>
      <c r="T24" s="31">
        <v>0</v>
      </c>
      <c r="U24" s="31">
        <f t="shared" si="0"/>
        <v>0.62459808000000006</v>
      </c>
      <c r="V24" s="40">
        <f t="shared" si="1"/>
        <v>5.2465434782608692E-5</v>
      </c>
      <c r="W24" s="36"/>
      <c r="X24" s="7">
        <v>1.5456439030269997E-3</v>
      </c>
      <c r="Y24" s="7">
        <v>9.4890626417638434E-4</v>
      </c>
      <c r="Z24" s="7">
        <v>2.2808825718211578E-3</v>
      </c>
      <c r="AA24">
        <v>2</v>
      </c>
    </row>
    <row r="25" spans="1:27" ht="16" x14ac:dyDescent="0.2">
      <c r="A25" s="4" t="s">
        <v>39</v>
      </c>
      <c r="B25" s="5" t="s">
        <v>42</v>
      </c>
      <c r="C25" s="6">
        <v>1376.4</v>
      </c>
      <c r="D25" s="6"/>
      <c r="E25" s="5" t="s">
        <v>48</v>
      </c>
      <c r="F25" s="5"/>
      <c r="G25" s="1" t="s">
        <v>101</v>
      </c>
      <c r="H25" s="2" t="s">
        <v>93</v>
      </c>
      <c r="I25" s="7">
        <v>0.37649634999999998</v>
      </c>
      <c r="J25" s="7">
        <v>0.37653532000000001</v>
      </c>
      <c r="K25" s="7">
        <v>0.37653775</v>
      </c>
      <c r="L25" s="11">
        <v>1.4490900000000001E-3</v>
      </c>
      <c r="M25" s="11">
        <v>1.73919E-4</v>
      </c>
      <c r="N25" s="20">
        <v>13.183299999999999</v>
      </c>
      <c r="O25" s="19">
        <v>40.343200000000003</v>
      </c>
      <c r="P25" s="10">
        <v>8.3575000000000006E-8</v>
      </c>
      <c r="Q25" s="10">
        <v>1</v>
      </c>
      <c r="R25" s="10">
        <v>0</v>
      </c>
      <c r="S25" s="10">
        <v>0</v>
      </c>
      <c r="T25" s="31">
        <v>0</v>
      </c>
      <c r="U25" s="31">
        <f t="shared" si="0"/>
        <v>1</v>
      </c>
      <c r="V25" s="40">
        <f t="shared" si="1"/>
        <v>1.5750978260869565E-5</v>
      </c>
      <c r="W25" s="36"/>
      <c r="X25" s="7">
        <v>0</v>
      </c>
      <c r="Y25" s="7">
        <v>0</v>
      </c>
      <c r="Z25" s="7">
        <v>0</v>
      </c>
      <c r="AA25">
        <v>1</v>
      </c>
    </row>
    <row r="26" spans="1:27" ht="16" x14ac:dyDescent="0.2">
      <c r="A26" s="4" t="s">
        <v>39</v>
      </c>
      <c r="B26" s="5" t="s">
        <v>43</v>
      </c>
      <c r="C26" s="6">
        <v>1374.3</v>
      </c>
      <c r="D26" s="6"/>
      <c r="E26" s="5" t="s">
        <v>44</v>
      </c>
      <c r="F26" s="5"/>
      <c r="G26" s="1" t="s">
        <v>101</v>
      </c>
      <c r="H26" s="2" t="s">
        <v>93</v>
      </c>
      <c r="I26" s="7">
        <v>0.37649634999999998</v>
      </c>
      <c r="J26" s="7">
        <v>0.37653532000000001</v>
      </c>
      <c r="K26" s="7">
        <v>0.37653775</v>
      </c>
      <c r="L26" s="11">
        <v>1.65475E-3</v>
      </c>
      <c r="M26" s="11">
        <v>2.1667799999999999E-4</v>
      </c>
      <c r="N26" s="20">
        <v>14.542</v>
      </c>
      <c r="O26" s="20">
        <v>42.564300000000003</v>
      </c>
      <c r="P26" s="11">
        <v>9.2552499999999994E-8</v>
      </c>
      <c r="Q26" s="11">
        <v>1</v>
      </c>
      <c r="R26" s="11">
        <v>0</v>
      </c>
      <c r="S26" s="10">
        <v>0</v>
      </c>
      <c r="T26" s="31">
        <v>0</v>
      </c>
      <c r="U26" s="31">
        <f t="shared" si="0"/>
        <v>1</v>
      </c>
      <c r="V26" s="40">
        <f t="shared" si="1"/>
        <v>1.7986413043478262E-5</v>
      </c>
      <c r="W26" s="36"/>
      <c r="X26" s="7">
        <v>0</v>
      </c>
      <c r="Y26" s="7">
        <v>0</v>
      </c>
      <c r="Z26" s="7">
        <v>0</v>
      </c>
      <c r="AA26">
        <v>1</v>
      </c>
    </row>
    <row r="27" spans="1:27" ht="16" x14ac:dyDescent="0.2">
      <c r="A27" s="4" t="s">
        <v>39</v>
      </c>
      <c r="B27" s="5" t="s">
        <v>45</v>
      </c>
      <c r="C27" s="6">
        <v>1338.5</v>
      </c>
      <c r="D27" s="6"/>
      <c r="E27" s="5" t="s">
        <v>46</v>
      </c>
      <c r="F27" s="5"/>
      <c r="G27" s="1" t="s">
        <v>101</v>
      </c>
      <c r="H27" s="2" t="s">
        <v>93</v>
      </c>
      <c r="I27" s="7">
        <v>0.37649634999999998</v>
      </c>
      <c r="J27" s="7">
        <v>0.37653532000000001</v>
      </c>
      <c r="K27" s="7">
        <v>0.37653775</v>
      </c>
      <c r="L27" s="11">
        <v>2.1516600000000001E-3</v>
      </c>
      <c r="M27" s="11">
        <v>3.2357300000000001E-4</v>
      </c>
      <c r="N27" s="20">
        <v>15.432</v>
      </c>
      <c r="O27" s="19">
        <v>45.522399999999998</v>
      </c>
      <c r="P27" s="10">
        <v>9.0870900000000001E-8</v>
      </c>
      <c r="Q27" s="10">
        <v>1</v>
      </c>
      <c r="R27" s="10">
        <v>0</v>
      </c>
      <c r="S27" s="10">
        <v>0</v>
      </c>
      <c r="T27" s="31">
        <v>0</v>
      </c>
      <c r="U27" s="31">
        <f t="shared" si="0"/>
        <v>1</v>
      </c>
      <c r="V27" s="40">
        <f t="shared" si="1"/>
        <v>2.3387608695652176E-5</v>
      </c>
      <c r="W27" s="36"/>
      <c r="X27" s="7">
        <v>0</v>
      </c>
      <c r="Y27" s="7">
        <v>0</v>
      </c>
      <c r="Z27" s="7">
        <v>0</v>
      </c>
      <c r="AA27">
        <v>1</v>
      </c>
    </row>
    <row r="28" spans="1:27" ht="16" x14ac:dyDescent="0.2">
      <c r="A28" s="4" t="s">
        <v>39</v>
      </c>
      <c r="B28" s="5" t="s">
        <v>47</v>
      </c>
      <c r="C28" s="6">
        <v>1323.75</v>
      </c>
      <c r="D28" s="6"/>
      <c r="E28" s="5" t="s">
        <v>49</v>
      </c>
      <c r="F28" s="5"/>
      <c r="G28" s="1" t="s">
        <v>101</v>
      </c>
      <c r="H28" s="2" t="s">
        <v>93</v>
      </c>
      <c r="I28" s="7">
        <v>0.37649634999999998</v>
      </c>
      <c r="J28" s="7">
        <v>0.37653532000000001</v>
      </c>
      <c r="K28" s="7">
        <v>0.37653775</v>
      </c>
      <c r="L28" s="11">
        <v>2.1058100000000001E-3</v>
      </c>
      <c r="M28" s="11">
        <v>3.3803099999999998E-4</v>
      </c>
      <c r="N28" s="20">
        <v>15.7117</v>
      </c>
      <c r="O28" s="19">
        <v>44.359499999999997</v>
      </c>
      <c r="P28" s="10">
        <v>7.3832400000000004E-8</v>
      </c>
      <c r="Q28" s="10">
        <v>1</v>
      </c>
      <c r="R28" s="10">
        <v>0</v>
      </c>
      <c r="S28" s="10">
        <v>0</v>
      </c>
      <c r="T28" s="31">
        <v>0</v>
      </c>
      <c r="U28" s="31">
        <f t="shared" si="0"/>
        <v>1</v>
      </c>
      <c r="V28" s="40">
        <f t="shared" si="1"/>
        <v>2.2889239130434784E-5</v>
      </c>
      <c r="W28" s="36"/>
      <c r="X28" s="7">
        <v>0</v>
      </c>
      <c r="Y28" s="7">
        <v>0</v>
      </c>
      <c r="Z28" s="7">
        <v>0</v>
      </c>
      <c r="AA28">
        <v>1</v>
      </c>
    </row>
    <row r="29" spans="1:27" ht="16" x14ac:dyDescent="0.2">
      <c r="A29" s="4" t="s">
        <v>39</v>
      </c>
      <c r="B29" s="5" t="s">
        <v>50</v>
      </c>
      <c r="C29" s="6">
        <v>1306.7</v>
      </c>
      <c r="D29" s="6"/>
      <c r="E29" s="5" t="s">
        <v>52</v>
      </c>
      <c r="F29" s="5"/>
      <c r="G29" s="1" t="s">
        <v>94</v>
      </c>
      <c r="H29" s="2" t="s">
        <v>83</v>
      </c>
      <c r="I29" s="7">
        <v>0.28038742999999999</v>
      </c>
      <c r="J29" s="7">
        <v>0.28041770999999999</v>
      </c>
      <c r="K29" s="7">
        <v>0.28041959999999999</v>
      </c>
      <c r="L29" s="11">
        <v>1.1455599999999999E-3</v>
      </c>
      <c r="M29" s="11">
        <v>1.23802E-4</v>
      </c>
      <c r="N29" s="20">
        <v>13.083</v>
      </c>
      <c r="O29" s="19">
        <v>39.930700000000002</v>
      </c>
      <c r="P29" s="10">
        <v>6.0836700000000001E-8</v>
      </c>
      <c r="Q29" s="10">
        <v>1</v>
      </c>
      <c r="R29" s="10">
        <v>0</v>
      </c>
      <c r="S29" s="10">
        <v>0</v>
      </c>
      <c r="T29" s="31">
        <v>0</v>
      </c>
      <c r="U29" s="31">
        <f t="shared" si="0"/>
        <v>1</v>
      </c>
      <c r="V29" s="40">
        <f t="shared" si="1"/>
        <v>1.2451739130434781E-5</v>
      </c>
      <c r="W29" s="36"/>
      <c r="X29" s="7">
        <v>0</v>
      </c>
      <c r="Y29" s="7">
        <v>0</v>
      </c>
      <c r="Z29" s="7">
        <v>0</v>
      </c>
      <c r="AA29">
        <v>1</v>
      </c>
    </row>
    <row r="30" spans="1:27" ht="16" x14ac:dyDescent="0.2">
      <c r="A30" s="4" t="s">
        <v>39</v>
      </c>
      <c r="B30" s="5" t="s">
        <v>53</v>
      </c>
      <c r="C30" s="6">
        <v>1288.8</v>
      </c>
      <c r="D30" s="6"/>
      <c r="E30" s="5" t="s">
        <v>54</v>
      </c>
      <c r="F30" s="5"/>
      <c r="G30" s="1" t="s">
        <v>94</v>
      </c>
      <c r="H30" s="2" t="s">
        <v>83</v>
      </c>
      <c r="I30" s="7">
        <v>0.28038742999999999</v>
      </c>
      <c r="J30" s="7">
        <v>0.28041770999999999</v>
      </c>
      <c r="K30" s="7">
        <v>0.28041959999999999</v>
      </c>
      <c r="L30" s="11">
        <v>1.4424399999999999E-3</v>
      </c>
      <c r="M30" s="11">
        <v>1.7318999999999999E-4</v>
      </c>
      <c r="N30" s="20">
        <v>13.039</v>
      </c>
      <c r="O30" s="19">
        <v>40.669499999999999</v>
      </c>
      <c r="P30" s="10">
        <v>9.4298899999999997E-8</v>
      </c>
      <c r="Q30" s="10">
        <v>1</v>
      </c>
      <c r="R30" s="10">
        <v>0</v>
      </c>
      <c r="S30" s="10">
        <v>0</v>
      </c>
      <c r="T30" s="31">
        <v>0</v>
      </c>
      <c r="U30" s="31">
        <f t="shared" si="0"/>
        <v>1</v>
      </c>
      <c r="V30" s="40">
        <f t="shared" si="1"/>
        <v>1.5678695652173911E-5</v>
      </c>
      <c r="W30" s="36"/>
      <c r="X30" s="7">
        <v>0</v>
      </c>
      <c r="Y30" s="7">
        <v>0</v>
      </c>
      <c r="Z30" s="7">
        <v>0</v>
      </c>
      <c r="AA30">
        <v>1</v>
      </c>
    </row>
    <row r="31" spans="1:27" ht="16" x14ac:dyDescent="0.2">
      <c r="A31" s="4" t="s">
        <v>39</v>
      </c>
      <c r="B31" s="5" t="s">
        <v>55</v>
      </c>
      <c r="C31" s="6">
        <v>1256.8</v>
      </c>
      <c r="D31" s="6"/>
      <c r="E31" s="5" t="s">
        <v>48</v>
      </c>
      <c r="F31" s="5"/>
      <c r="G31" s="1" t="s">
        <v>82</v>
      </c>
      <c r="H31" s="2" t="s">
        <v>83</v>
      </c>
      <c r="I31" s="7">
        <v>0.29613529</v>
      </c>
      <c r="J31" s="7">
        <v>0.27947926000000001</v>
      </c>
      <c r="K31" s="7">
        <v>0.24123516</v>
      </c>
      <c r="L31" s="11">
        <v>6.6589999999999998E-4</v>
      </c>
      <c r="M31" s="11">
        <v>4.46E-5</v>
      </c>
      <c r="N31" s="20">
        <v>10.041499999999999</v>
      </c>
      <c r="O31" s="19">
        <v>41.589799999999997</v>
      </c>
      <c r="P31" s="10">
        <v>6.7610700000000006E-5</v>
      </c>
      <c r="Q31" s="10">
        <v>1</v>
      </c>
      <c r="R31" s="10">
        <v>0</v>
      </c>
      <c r="S31" s="10">
        <v>0</v>
      </c>
      <c r="T31" s="31">
        <v>0</v>
      </c>
      <c r="U31" s="31">
        <f t="shared" si="0"/>
        <v>1</v>
      </c>
      <c r="V31" s="40">
        <f t="shared" si="1"/>
        <v>7.2380434782608696E-6</v>
      </c>
      <c r="W31" s="36"/>
      <c r="X31" s="7">
        <v>0</v>
      </c>
      <c r="Y31" s="7">
        <v>0</v>
      </c>
      <c r="Z31" s="7">
        <v>0</v>
      </c>
      <c r="AA31">
        <v>1</v>
      </c>
    </row>
    <row r="32" spans="1:27" ht="16" x14ac:dyDescent="0.2">
      <c r="A32" s="4" t="s">
        <v>39</v>
      </c>
      <c r="B32" s="5" t="s">
        <v>56</v>
      </c>
      <c r="C32" s="6">
        <v>1244</v>
      </c>
      <c r="D32" s="6"/>
      <c r="E32" s="5" t="s">
        <v>57</v>
      </c>
      <c r="F32" s="5"/>
      <c r="G32" s="1" t="s">
        <v>94</v>
      </c>
      <c r="H32" s="2" t="s">
        <v>83</v>
      </c>
      <c r="I32" s="7">
        <v>0.28038742999999999</v>
      </c>
      <c r="J32" s="7">
        <v>0.28041770999999999</v>
      </c>
      <c r="K32" s="7">
        <v>0.28041959999999999</v>
      </c>
      <c r="L32" s="11">
        <v>3.6751500000000001E-4</v>
      </c>
      <c r="M32" s="11">
        <v>2.59929E-5</v>
      </c>
      <c r="N32" s="20">
        <v>12.5457</v>
      </c>
      <c r="O32" s="19">
        <v>45.133800000000001</v>
      </c>
      <c r="P32" s="10">
        <v>3.1059E-8</v>
      </c>
      <c r="Q32" s="10">
        <v>1</v>
      </c>
      <c r="R32" s="10">
        <v>0</v>
      </c>
      <c r="S32" s="10">
        <v>0</v>
      </c>
      <c r="T32" s="31">
        <v>0</v>
      </c>
      <c r="U32" s="31">
        <f t="shared" si="0"/>
        <v>1</v>
      </c>
      <c r="V32" s="40">
        <f t="shared" si="1"/>
        <v>3.9947282608695654E-6</v>
      </c>
      <c r="W32" s="36"/>
      <c r="X32" s="7">
        <v>0</v>
      </c>
      <c r="Y32" s="7">
        <v>0</v>
      </c>
      <c r="Z32" s="7">
        <v>0</v>
      </c>
      <c r="AA32">
        <v>1</v>
      </c>
    </row>
    <row r="33" spans="1:27" ht="16" x14ac:dyDescent="0.2">
      <c r="A33" s="4" t="s">
        <v>39</v>
      </c>
      <c r="B33" s="5" t="s">
        <v>60</v>
      </c>
      <c r="C33" s="6">
        <v>1209.3</v>
      </c>
      <c r="D33" s="6"/>
      <c r="E33" s="5" t="s">
        <v>61</v>
      </c>
      <c r="F33" s="5"/>
      <c r="G33" s="1" t="s">
        <v>94</v>
      </c>
      <c r="H33" s="2" t="s">
        <v>83</v>
      </c>
      <c r="I33" s="7">
        <v>0.28038742999999999</v>
      </c>
      <c r="J33" s="7">
        <v>0.28041770999999999</v>
      </c>
      <c r="K33" s="7">
        <v>0.28041959999999999</v>
      </c>
      <c r="L33" s="10">
        <v>6.78544E-4</v>
      </c>
      <c r="M33" s="10">
        <v>4.5883000000000001E-5</v>
      </c>
      <c r="N33" s="19">
        <v>9.3448200000000003</v>
      </c>
      <c r="O33" s="19">
        <v>41.284700000000001</v>
      </c>
      <c r="P33" s="10">
        <v>5.80112E-8</v>
      </c>
      <c r="Q33" s="10">
        <v>1</v>
      </c>
      <c r="R33" s="10">
        <v>0</v>
      </c>
      <c r="S33" s="10">
        <v>0</v>
      </c>
      <c r="T33" s="31">
        <v>0</v>
      </c>
      <c r="U33" s="31">
        <f t="shared" si="0"/>
        <v>1</v>
      </c>
      <c r="V33" s="40">
        <f t="shared" si="1"/>
        <v>7.3754782608695651E-6</v>
      </c>
      <c r="W33" s="36"/>
      <c r="X33" s="7">
        <v>0</v>
      </c>
      <c r="Y33" s="7">
        <v>0</v>
      </c>
      <c r="Z33" s="7">
        <v>0</v>
      </c>
      <c r="AA33">
        <v>1</v>
      </c>
    </row>
    <row r="34" spans="1:27" ht="16" x14ac:dyDescent="0.2">
      <c r="A34" s="4" t="s">
        <v>39</v>
      </c>
      <c r="B34" s="5" t="s">
        <v>59</v>
      </c>
      <c r="C34" s="6">
        <v>1184.8</v>
      </c>
      <c r="D34" s="6"/>
      <c r="E34" s="5" t="s">
        <v>3</v>
      </c>
      <c r="F34" s="5"/>
      <c r="G34" s="1" t="s">
        <v>92</v>
      </c>
      <c r="H34" s="2" t="s">
        <v>93</v>
      </c>
      <c r="I34" s="7">
        <v>0.37649634999999998</v>
      </c>
      <c r="J34" s="7">
        <v>0.37653532000000001</v>
      </c>
      <c r="K34" s="7">
        <v>0.37653775</v>
      </c>
      <c r="L34" s="10">
        <v>6.2046099999999999E-4</v>
      </c>
      <c r="M34" s="10">
        <v>3.3047199999999998E-5</v>
      </c>
      <c r="N34" s="19">
        <v>9.12974</v>
      </c>
      <c r="O34" s="19">
        <v>43.793300000000002</v>
      </c>
      <c r="P34" s="10">
        <v>6.5014300000000005E-8</v>
      </c>
      <c r="Q34" s="10">
        <v>1</v>
      </c>
      <c r="R34" s="10">
        <v>0</v>
      </c>
      <c r="S34" s="10">
        <v>0</v>
      </c>
      <c r="T34" s="31">
        <v>0</v>
      </c>
      <c r="U34" s="31">
        <f t="shared" si="0"/>
        <v>1</v>
      </c>
      <c r="V34" s="40">
        <f t="shared" si="1"/>
        <v>6.7441413043478259E-6</v>
      </c>
      <c r="W34" s="36"/>
      <c r="X34" s="7">
        <v>0</v>
      </c>
      <c r="Y34" s="7">
        <v>0</v>
      </c>
      <c r="Z34" s="7">
        <v>0</v>
      </c>
      <c r="AA34">
        <v>1</v>
      </c>
    </row>
    <row r="35" spans="1:27" ht="16" x14ac:dyDescent="0.2">
      <c r="A35" s="4" t="s">
        <v>39</v>
      </c>
      <c r="B35" s="5" t="s">
        <v>58</v>
      </c>
      <c r="C35" s="6">
        <v>1184.0999999999999</v>
      </c>
      <c r="D35" s="6"/>
      <c r="E35" s="5" t="s">
        <v>3</v>
      </c>
      <c r="F35" s="5"/>
      <c r="G35" s="1" t="s">
        <v>92</v>
      </c>
      <c r="H35" s="2" t="s">
        <v>93</v>
      </c>
      <c r="I35" s="7">
        <v>0.37649634999999998</v>
      </c>
      <c r="J35" s="7">
        <v>0.37653532000000001</v>
      </c>
      <c r="K35" s="7">
        <v>0.37653775</v>
      </c>
      <c r="L35" s="10">
        <v>6.5496399999999996E-4</v>
      </c>
      <c r="M35" s="10">
        <v>1.7102600000000001E-5</v>
      </c>
      <c r="N35" s="19">
        <v>5.6539299999999999</v>
      </c>
      <c r="O35" s="19">
        <v>46.651400000000002</v>
      </c>
      <c r="P35" s="10">
        <v>9.8696100000000005E-8</v>
      </c>
      <c r="Q35" s="10">
        <v>1</v>
      </c>
      <c r="R35" s="10">
        <v>0</v>
      </c>
      <c r="S35" s="10">
        <v>0</v>
      </c>
      <c r="T35" s="31">
        <v>0</v>
      </c>
      <c r="U35" s="31">
        <f t="shared" si="0"/>
        <v>1</v>
      </c>
      <c r="V35" s="40">
        <f t="shared" si="1"/>
        <v>7.1191739130434774E-6</v>
      </c>
      <c r="W35" s="36"/>
      <c r="X35" s="7">
        <v>0</v>
      </c>
      <c r="Y35" s="7">
        <v>0</v>
      </c>
      <c r="Z35" s="7">
        <v>0</v>
      </c>
      <c r="AA35">
        <v>1</v>
      </c>
    </row>
    <row r="36" spans="1:27" ht="16" x14ac:dyDescent="0.2">
      <c r="A36" s="4" t="s">
        <v>39</v>
      </c>
      <c r="B36" s="5" t="s">
        <v>62</v>
      </c>
      <c r="C36" s="6">
        <v>1165</v>
      </c>
      <c r="D36" s="6"/>
      <c r="E36" s="5" t="s">
        <v>7</v>
      </c>
      <c r="F36" s="5"/>
      <c r="G36" s="1" t="s">
        <v>82</v>
      </c>
      <c r="H36" s="2" t="s">
        <v>83</v>
      </c>
      <c r="I36" s="7">
        <v>0.29613529</v>
      </c>
      <c r="J36" s="7">
        <v>0.27947926000000001</v>
      </c>
      <c r="K36" s="7">
        <v>0.24123516</v>
      </c>
      <c r="L36" s="10">
        <v>7.0253100000000005E-4</v>
      </c>
      <c r="M36" s="10">
        <v>3.1421299999999997E-5</v>
      </c>
      <c r="N36" s="19">
        <v>7.78545</v>
      </c>
      <c r="O36" s="19">
        <v>48.4101</v>
      </c>
      <c r="P36" s="10">
        <v>9.1160000000000004E-8</v>
      </c>
      <c r="Q36" s="10">
        <v>1</v>
      </c>
      <c r="R36" s="10">
        <v>0</v>
      </c>
      <c r="S36" s="10">
        <v>0</v>
      </c>
      <c r="T36" s="31">
        <v>0</v>
      </c>
      <c r="U36" s="31">
        <f t="shared" si="0"/>
        <v>1</v>
      </c>
      <c r="V36" s="40">
        <f t="shared" si="1"/>
        <v>7.6362065217391304E-6</v>
      </c>
      <c r="W36" s="36"/>
      <c r="X36" s="7">
        <v>0</v>
      </c>
      <c r="Y36" s="7">
        <v>0</v>
      </c>
      <c r="Z36" s="7">
        <v>0</v>
      </c>
      <c r="AA36">
        <v>1</v>
      </c>
    </row>
    <row r="37" spans="1:27" ht="16" x14ac:dyDescent="0.2">
      <c r="A37" s="4" t="s">
        <v>39</v>
      </c>
      <c r="B37" s="5" t="s">
        <v>63</v>
      </c>
      <c r="C37" s="6">
        <v>1154</v>
      </c>
      <c r="D37" s="6"/>
      <c r="E37" s="5" t="s">
        <v>7</v>
      </c>
      <c r="F37" s="5"/>
      <c r="G37" s="1" t="s">
        <v>82</v>
      </c>
      <c r="H37" s="2" t="s">
        <v>83</v>
      </c>
      <c r="I37" s="7">
        <v>0.29613529</v>
      </c>
      <c r="J37" s="7">
        <v>0.27947926000000001</v>
      </c>
      <c r="K37" s="7">
        <v>0.24123516</v>
      </c>
      <c r="L37" s="10">
        <v>1.0798400000000001E-3</v>
      </c>
      <c r="M37" s="10">
        <v>7.9563300000000004E-5</v>
      </c>
      <c r="N37" s="19">
        <v>12.017099999999999</v>
      </c>
      <c r="O37" s="19">
        <v>53.605800000000002</v>
      </c>
      <c r="P37" s="10">
        <v>9.0135999999999994E-8</v>
      </c>
      <c r="Q37" s="10">
        <v>1</v>
      </c>
      <c r="R37" s="10">
        <v>0</v>
      </c>
      <c r="S37" s="10">
        <v>0</v>
      </c>
      <c r="T37" s="31">
        <v>0</v>
      </c>
      <c r="U37" s="31">
        <f t="shared" si="0"/>
        <v>1</v>
      </c>
      <c r="V37" s="40">
        <f t="shared" si="1"/>
        <v>1.1737391304347828E-5</v>
      </c>
      <c r="W37" s="36"/>
      <c r="X37" s="7">
        <v>0</v>
      </c>
      <c r="Y37" s="7">
        <v>0</v>
      </c>
      <c r="Z37" s="7">
        <v>0</v>
      </c>
      <c r="AA37">
        <v>1</v>
      </c>
    </row>
    <row r="38" spans="1:27" ht="16" x14ac:dyDescent="0.2">
      <c r="A38" s="4" t="s">
        <v>39</v>
      </c>
      <c r="B38" s="5" t="s">
        <v>66</v>
      </c>
      <c r="C38" s="6">
        <v>1132.4000000000001</v>
      </c>
      <c r="D38" s="6"/>
      <c r="E38" s="5" t="s">
        <v>11</v>
      </c>
      <c r="F38" s="5"/>
      <c r="G38" s="1" t="s">
        <v>95</v>
      </c>
      <c r="H38" s="2" t="s">
        <v>93</v>
      </c>
      <c r="I38" s="7">
        <v>0.411663</v>
      </c>
      <c r="J38" s="7">
        <v>0.36899157999999999</v>
      </c>
      <c r="K38" s="7">
        <v>0.34036707999999999</v>
      </c>
      <c r="L38" s="10">
        <v>1.42586E-2</v>
      </c>
      <c r="M38" s="10">
        <v>2.4380999999999999E-3</v>
      </c>
      <c r="N38" s="19">
        <v>24.8947</v>
      </c>
      <c r="O38" s="19">
        <v>96.930599999999998</v>
      </c>
      <c r="P38" s="10">
        <v>9.5792300000000005E-8</v>
      </c>
      <c r="Q38">
        <v>0.67550401800000004</v>
      </c>
      <c r="R38">
        <v>0.32449598200000002</v>
      </c>
      <c r="S38" s="10">
        <v>0</v>
      </c>
      <c r="T38" s="31">
        <v>0</v>
      </c>
      <c r="U38" s="31">
        <f t="shared" si="0"/>
        <v>0.67550401800000004</v>
      </c>
      <c r="V38" s="40">
        <f t="shared" si="1"/>
        <v>1.5498478260869564E-4</v>
      </c>
      <c r="W38" s="36"/>
      <c r="X38" s="7">
        <v>3.5961529714281818E-3</v>
      </c>
      <c r="Y38" s="7">
        <v>1.998728320461923E-3</v>
      </c>
      <c r="Z38" s="7">
        <v>5.5928312847805259E-3</v>
      </c>
      <c r="AA38" s="21">
        <v>2</v>
      </c>
    </row>
    <row r="39" spans="1:27" ht="16" x14ac:dyDescent="0.2">
      <c r="A39" s="4" t="s">
        <v>39</v>
      </c>
      <c r="B39" s="5" t="s">
        <v>64</v>
      </c>
      <c r="C39" s="6">
        <v>1113.4000000000001</v>
      </c>
      <c r="D39" s="6"/>
      <c r="E39" s="5" t="s">
        <v>21</v>
      </c>
      <c r="F39" s="5"/>
      <c r="G39" s="1" t="s">
        <v>96</v>
      </c>
      <c r="H39" s="2" t="s">
        <v>97</v>
      </c>
      <c r="I39" s="7">
        <v>0.38171706</v>
      </c>
      <c r="J39" s="7">
        <v>0.37949649000000002</v>
      </c>
      <c r="K39" s="7">
        <v>0.33186304</v>
      </c>
      <c r="L39" s="10">
        <v>1.89439E-2</v>
      </c>
      <c r="M39" s="10">
        <v>3.5574199999999999E-3</v>
      </c>
      <c r="N39" s="19">
        <v>23.696000000000002</v>
      </c>
      <c r="O39" s="19">
        <v>84.581400000000002</v>
      </c>
      <c r="P39" s="10">
        <v>5.9640600000000003E-8</v>
      </c>
      <c r="Q39">
        <v>0.66675714399999997</v>
      </c>
      <c r="R39">
        <v>0.33322637500000002</v>
      </c>
      <c r="S39" s="10">
        <v>0</v>
      </c>
      <c r="T39" s="31">
        <v>0</v>
      </c>
      <c r="U39" s="31">
        <f t="shared" si="0"/>
        <v>0.66675714399999997</v>
      </c>
      <c r="V39" s="40">
        <f t="shared" si="1"/>
        <v>2.0591195652173912E-4</v>
      </c>
      <c r="W39" s="36"/>
      <c r="X39" s="7">
        <v>5.3883007770568186E-3</v>
      </c>
      <c r="Y39" s="7">
        <v>3.4079522074935385E-3</v>
      </c>
      <c r="Z39" s="7">
        <v>7.8146566734562106E-3</v>
      </c>
      <c r="AA39" s="21">
        <v>2</v>
      </c>
    </row>
    <row r="40" spans="1:27" ht="16" x14ac:dyDescent="0.2">
      <c r="A40" s="4" t="s">
        <v>39</v>
      </c>
      <c r="B40" s="5" t="s">
        <v>65</v>
      </c>
      <c r="C40" s="6">
        <v>1100.4000000000001</v>
      </c>
      <c r="D40" s="6"/>
      <c r="E40" s="5" t="s">
        <v>11</v>
      </c>
      <c r="F40" s="5"/>
      <c r="G40" s="1" t="s">
        <v>98</v>
      </c>
      <c r="H40" s="1" t="s">
        <v>99</v>
      </c>
      <c r="I40" s="7">
        <v>0.27256540000000001</v>
      </c>
      <c r="J40" s="7">
        <v>0.28588209999999997</v>
      </c>
      <c r="K40" s="7">
        <v>0.24921070000000001</v>
      </c>
      <c r="L40" s="10">
        <v>8.7145899999999999E-4</v>
      </c>
      <c r="M40" s="10">
        <v>9.6540900000000003E-5</v>
      </c>
      <c r="N40" s="19">
        <v>13.029299999999999</v>
      </c>
      <c r="O40" s="20">
        <v>60</v>
      </c>
      <c r="P40" s="10">
        <v>5.4919800000000001E-8</v>
      </c>
      <c r="Q40">
        <v>0.50000314000000001</v>
      </c>
      <c r="R40">
        <v>0.49994611999999999</v>
      </c>
      <c r="S40" s="10">
        <v>0</v>
      </c>
      <c r="T40" s="31">
        <v>0</v>
      </c>
      <c r="U40" s="31">
        <f t="shared" si="0"/>
        <v>0.50000314000000001</v>
      </c>
      <c r="V40" s="40">
        <f t="shared" si="1"/>
        <v>9.4723804347826094E-6</v>
      </c>
      <c r="W40" s="36"/>
      <c r="X40" s="7">
        <v>2.193874926195818E-4</v>
      </c>
      <c r="Y40" s="7">
        <v>5.2331194180026921E-5</v>
      </c>
      <c r="Z40" s="7">
        <v>4.3644413824110002E-4</v>
      </c>
      <c r="AA40" s="21">
        <v>1</v>
      </c>
    </row>
    <row r="41" spans="1:27" ht="16" x14ac:dyDescent="0.2">
      <c r="A41" s="4" t="s">
        <v>39</v>
      </c>
      <c r="B41" s="5" t="s">
        <v>67</v>
      </c>
      <c r="C41" s="6">
        <v>1079.5</v>
      </c>
      <c r="D41" s="6"/>
      <c r="E41" s="5" t="s">
        <v>11</v>
      </c>
      <c r="F41" s="5"/>
      <c r="G41" s="1" t="s">
        <v>86</v>
      </c>
      <c r="H41" s="2" t="s">
        <v>83</v>
      </c>
      <c r="I41" s="7">
        <v>0.31649263</v>
      </c>
      <c r="J41" s="7">
        <v>0.27156840999999998</v>
      </c>
      <c r="K41" s="7">
        <v>0.25125130000000001</v>
      </c>
      <c r="L41" s="10">
        <v>2.2703899999999999E-2</v>
      </c>
      <c r="M41" s="10">
        <v>4.0950099999999996E-3</v>
      </c>
      <c r="N41" s="19">
        <v>27.165099999999999</v>
      </c>
      <c r="O41" s="19">
        <v>120.126</v>
      </c>
      <c r="P41" s="10">
        <v>7.0900200000000004E-8</v>
      </c>
      <c r="Q41">
        <v>0.59107896000000004</v>
      </c>
      <c r="R41">
        <v>0.40893302999999998</v>
      </c>
      <c r="S41" s="10">
        <v>0</v>
      </c>
      <c r="T41" s="31">
        <v>0</v>
      </c>
      <c r="U41" s="31">
        <f t="shared" si="0"/>
        <v>0.59107896000000004</v>
      </c>
      <c r="V41" s="40">
        <f t="shared" si="1"/>
        <v>2.4678152173913042E-4</v>
      </c>
      <c r="W41" s="36"/>
      <c r="X41" s="7">
        <v>7.6117493053649982E-3</v>
      </c>
      <c r="Y41" s="7">
        <v>5.0244046495784601E-3</v>
      </c>
      <c r="Z41" s="7">
        <v>1.0751707818264207E-2</v>
      </c>
      <c r="AA41" s="21">
        <v>2</v>
      </c>
    </row>
    <row r="42" spans="1:27" ht="16" x14ac:dyDescent="0.2">
      <c r="A42" s="4" t="s">
        <v>39</v>
      </c>
      <c r="B42" s="5" t="s">
        <v>76</v>
      </c>
      <c r="C42" s="6">
        <v>1015.6</v>
      </c>
      <c r="D42" s="6"/>
      <c r="E42" s="5" t="s">
        <v>77</v>
      </c>
      <c r="F42" s="5"/>
      <c r="G42" s="1" t="s">
        <v>82</v>
      </c>
      <c r="H42" s="2" t="s">
        <v>83</v>
      </c>
      <c r="I42" s="7">
        <v>0.29613529</v>
      </c>
      <c r="J42" s="7">
        <v>0.27947926000000001</v>
      </c>
      <c r="K42" s="7">
        <v>0.24123516</v>
      </c>
      <c r="L42" s="10">
        <v>2.21616E-3</v>
      </c>
      <c r="M42" s="10">
        <v>7.01722E-4</v>
      </c>
      <c r="N42" s="19">
        <v>45.89</v>
      </c>
      <c r="O42" s="19">
        <v>240.54300000000001</v>
      </c>
      <c r="P42" s="10">
        <v>8.9808200000000003E-8</v>
      </c>
      <c r="Q42">
        <v>0.49523176000000002</v>
      </c>
      <c r="R42">
        <v>0.50431069900000003</v>
      </c>
      <c r="S42" s="10">
        <v>0</v>
      </c>
      <c r="T42" s="31">
        <v>0</v>
      </c>
      <c r="U42" s="31">
        <f t="shared" si="0"/>
        <v>0.49523176000000002</v>
      </c>
      <c r="V42" s="40">
        <f t="shared" si="1"/>
        <v>2.4088695652173914E-5</v>
      </c>
      <c r="W42" s="36"/>
      <c r="X42" s="7">
        <v>1.6085723287439912E-3</v>
      </c>
      <c r="Y42" s="7">
        <v>1.0674545511631078E-3</v>
      </c>
      <c r="Z42" s="7">
        <v>2.264387586026042E-3</v>
      </c>
      <c r="AA42" s="21">
        <v>2</v>
      </c>
    </row>
    <row r="43" spans="1:27" ht="16" x14ac:dyDescent="0.2">
      <c r="A43" s="4" t="s">
        <v>39</v>
      </c>
      <c r="B43" s="5" t="s">
        <v>74</v>
      </c>
      <c r="C43" s="6">
        <v>999.8</v>
      </c>
      <c r="D43" s="6"/>
      <c r="E43" s="5" t="s">
        <v>75</v>
      </c>
      <c r="F43" s="5"/>
      <c r="G43" s="1" t="s">
        <v>100</v>
      </c>
      <c r="H43" s="2" t="s">
        <v>89</v>
      </c>
      <c r="I43" s="7">
        <v>0.34552302000000001</v>
      </c>
      <c r="J43" s="7">
        <v>0.26321731999999998</v>
      </c>
      <c r="K43" s="7">
        <v>0.22084558000000001</v>
      </c>
      <c r="L43" s="11">
        <v>1.9177300000000001E-3</v>
      </c>
      <c r="M43" s="11">
        <v>6.89176E-4</v>
      </c>
      <c r="N43" s="20">
        <v>71.464699999999993</v>
      </c>
      <c r="O43" s="20">
        <v>365.00099999999998</v>
      </c>
      <c r="P43" s="11">
        <v>9.9901000000000002E-8</v>
      </c>
      <c r="Q43">
        <v>0.31524195999999999</v>
      </c>
      <c r="R43">
        <v>0.68475946499999996</v>
      </c>
      <c r="S43" s="10">
        <v>0</v>
      </c>
      <c r="T43" s="31">
        <v>0</v>
      </c>
      <c r="U43" s="31">
        <f t="shared" si="0"/>
        <v>0.31524195999999999</v>
      </c>
      <c r="V43" s="40">
        <f t="shared" si="1"/>
        <v>2.0844891304347828E-5</v>
      </c>
      <c r="W43" s="36"/>
      <c r="X43" s="7">
        <v>2.1450899502310906E-3</v>
      </c>
      <c r="Y43" s="7">
        <v>1.4963033193555384E-3</v>
      </c>
      <c r="Z43" s="7">
        <v>2.9200037635223157E-3</v>
      </c>
      <c r="AA43" s="21">
        <v>2</v>
      </c>
    </row>
    <row r="44" spans="1:27" ht="16" x14ac:dyDescent="0.2">
      <c r="A44" s="4" t="s">
        <v>39</v>
      </c>
      <c r="B44" s="5" t="s">
        <v>78</v>
      </c>
      <c r="C44" s="6">
        <v>993.4</v>
      </c>
      <c r="D44" s="6"/>
      <c r="E44" s="5" t="s">
        <v>79</v>
      </c>
      <c r="F44" s="5"/>
      <c r="G44" s="2" t="s">
        <v>90</v>
      </c>
      <c r="H44" s="2" t="s">
        <v>91</v>
      </c>
      <c r="I44" s="7">
        <v>0.47922293999999999</v>
      </c>
      <c r="J44" s="7">
        <v>0.34660983000000001</v>
      </c>
      <c r="K44" s="7">
        <v>0.29570102999999998</v>
      </c>
      <c r="L44" s="10">
        <v>4.6542900000000002E-3</v>
      </c>
      <c r="M44" s="10">
        <v>2.9610600000000002E-3</v>
      </c>
      <c r="N44" s="19">
        <v>228.934</v>
      </c>
      <c r="O44" s="19">
        <v>365.37200000000001</v>
      </c>
      <c r="P44" s="10">
        <v>6.6764899999999997E-8</v>
      </c>
      <c r="Q44" s="10">
        <v>0</v>
      </c>
      <c r="R44" s="10">
        <v>1</v>
      </c>
      <c r="S44" s="10">
        <v>0</v>
      </c>
      <c r="T44" s="31">
        <v>0</v>
      </c>
      <c r="U44" s="31">
        <f t="shared" si="0"/>
        <v>0</v>
      </c>
      <c r="V44" s="40">
        <v>0</v>
      </c>
      <c r="W44" s="36"/>
      <c r="X44" s="7">
        <v>1.4544656249999999E-2</v>
      </c>
      <c r="Y44" s="7">
        <v>1.1081642857142858E-2</v>
      </c>
      <c r="Z44" s="7">
        <v>1.7901115384615383E-2</v>
      </c>
      <c r="AA44" s="21">
        <v>3</v>
      </c>
    </row>
    <row r="45" spans="1:27" ht="16" x14ac:dyDescent="0.2">
      <c r="A45" s="4" t="s">
        <v>39</v>
      </c>
      <c r="B45" s="5" t="s">
        <v>72</v>
      </c>
      <c r="C45" s="6">
        <v>985.3</v>
      </c>
      <c r="D45" s="6"/>
      <c r="E45" s="5" t="s">
        <v>73</v>
      </c>
      <c r="F45" s="5"/>
      <c r="G45" s="2" t="s">
        <v>90</v>
      </c>
      <c r="H45" s="2" t="s">
        <v>91</v>
      </c>
      <c r="I45" s="7">
        <v>0.47922293999999999</v>
      </c>
      <c r="J45" s="7">
        <v>0.34660983000000001</v>
      </c>
      <c r="K45" s="7">
        <v>0.29570102999999998</v>
      </c>
      <c r="L45" s="10">
        <v>4.7678699999999996E-3</v>
      </c>
      <c r="M45" s="10">
        <v>2.9034500000000001E-3</v>
      </c>
      <c r="N45" s="19">
        <v>241.49299999999999</v>
      </c>
      <c r="O45" s="19">
        <v>407.72300000000001</v>
      </c>
      <c r="P45" s="10">
        <v>5.7189399999999999E-8</v>
      </c>
      <c r="Q45" s="10">
        <v>0</v>
      </c>
      <c r="R45" s="10">
        <v>1</v>
      </c>
      <c r="S45" s="10">
        <v>0</v>
      </c>
      <c r="T45" s="31">
        <v>0</v>
      </c>
      <c r="U45" s="31">
        <f t="shared" si="0"/>
        <v>0</v>
      </c>
      <c r="V45" s="40">
        <v>0</v>
      </c>
      <c r="W45" s="36"/>
      <c r="X45" s="7">
        <v>1.4899593749999999E-2</v>
      </c>
      <c r="Y45" s="7">
        <v>1.1352071428571428E-2</v>
      </c>
      <c r="Z45" s="7">
        <v>1.8337961538461536E-2</v>
      </c>
      <c r="AA45" s="21">
        <v>3</v>
      </c>
    </row>
    <row r="46" spans="1:27" ht="16" x14ac:dyDescent="0.2">
      <c r="A46" s="4" t="s">
        <v>39</v>
      </c>
      <c r="B46" s="5" t="s">
        <v>70</v>
      </c>
      <c r="C46" s="6">
        <v>962</v>
      </c>
      <c r="D46" s="6"/>
      <c r="E46" s="5" t="s">
        <v>71</v>
      </c>
      <c r="F46" s="5"/>
      <c r="G46" s="2" t="s">
        <v>88</v>
      </c>
      <c r="H46" s="2" t="s">
        <v>89</v>
      </c>
      <c r="I46" s="7">
        <v>0.37738050000000001</v>
      </c>
      <c r="J46" s="7">
        <v>0.25012486</v>
      </c>
      <c r="K46" s="7">
        <v>0.20626959</v>
      </c>
      <c r="L46" s="10">
        <v>8.3130900000000004E-3</v>
      </c>
      <c r="M46" s="10">
        <v>5.0281400000000004E-3</v>
      </c>
      <c r="N46" s="19">
        <v>343.053</v>
      </c>
      <c r="O46" s="19">
        <v>478.202</v>
      </c>
      <c r="P46" s="10">
        <v>8.4182999999999994E-8</v>
      </c>
      <c r="Q46" s="10">
        <v>0</v>
      </c>
      <c r="R46" s="10">
        <v>1</v>
      </c>
      <c r="S46" s="10">
        <v>0</v>
      </c>
      <c r="T46" s="31">
        <v>0</v>
      </c>
      <c r="U46" s="31">
        <f t="shared" si="0"/>
        <v>0</v>
      </c>
      <c r="V46" s="40">
        <v>0</v>
      </c>
      <c r="W46" s="36"/>
      <c r="X46" s="7">
        <v>2.5978406250000002E-2</v>
      </c>
      <c r="Y46" s="7">
        <v>1.9793071428571431E-2</v>
      </c>
      <c r="Z46" s="7">
        <v>3.197342307692308E-2</v>
      </c>
      <c r="AA46" s="21">
        <v>3</v>
      </c>
    </row>
    <row r="47" spans="1:27" ht="16" x14ac:dyDescent="0.2">
      <c r="A47" s="4" t="s">
        <v>39</v>
      </c>
      <c r="B47" s="5" t="s">
        <v>68</v>
      </c>
      <c r="C47" s="6">
        <v>953.4</v>
      </c>
      <c r="D47" s="6"/>
      <c r="E47" s="5" t="s">
        <v>69</v>
      </c>
      <c r="F47" s="5"/>
      <c r="G47" s="2" t="s">
        <v>88</v>
      </c>
      <c r="H47" s="2" t="s">
        <v>89</v>
      </c>
      <c r="I47" s="7">
        <v>0.37738050000000001</v>
      </c>
      <c r="J47" s="7">
        <v>0.25012486</v>
      </c>
      <c r="K47" s="7">
        <v>0.20626959</v>
      </c>
      <c r="L47" s="10">
        <v>6.1372900000000001E-3</v>
      </c>
      <c r="M47" s="10">
        <v>3.45174E-3</v>
      </c>
      <c r="N47" s="19">
        <v>252.02099999999999</v>
      </c>
      <c r="O47" s="19">
        <v>439.41699999999997</v>
      </c>
      <c r="P47" s="10">
        <v>7.1426900000000003E-8</v>
      </c>
      <c r="Q47" s="10">
        <v>0</v>
      </c>
      <c r="R47" s="10">
        <v>1</v>
      </c>
      <c r="S47" s="10">
        <v>0</v>
      </c>
      <c r="T47" s="31">
        <v>0</v>
      </c>
      <c r="U47" s="31">
        <f t="shared" si="0"/>
        <v>0</v>
      </c>
      <c r="V47" s="40">
        <v>0</v>
      </c>
      <c r="W47" s="36"/>
      <c r="X47" s="7">
        <v>1.9179031249999999E-2</v>
      </c>
      <c r="Y47" s="7">
        <v>1.4612595238095239E-2</v>
      </c>
      <c r="Z47" s="7">
        <v>2.3604961538461536E-2</v>
      </c>
      <c r="AA47" s="21">
        <v>3</v>
      </c>
    </row>
    <row r="48" spans="1:27" ht="16" x14ac:dyDescent="0.2">
      <c r="A48" s="24" t="s">
        <v>119</v>
      </c>
      <c r="B48" s="24" t="s">
        <v>120</v>
      </c>
      <c r="C48" s="25">
        <v>869</v>
      </c>
      <c r="D48" s="25">
        <f>(917-C48)*0.3048</f>
        <v>14.630400000000002</v>
      </c>
      <c r="E48" s="24" t="s">
        <v>121</v>
      </c>
      <c r="F48" s="24"/>
      <c r="G48" s="26" t="s">
        <v>85</v>
      </c>
      <c r="H48" s="24" t="s">
        <v>122</v>
      </c>
      <c r="I48" s="27">
        <v>0.30820657000000001</v>
      </c>
      <c r="J48">
        <v>0.27515864000000001</v>
      </c>
      <c r="K48">
        <v>0.24450880999999999</v>
      </c>
      <c r="L48" s="22">
        <v>9.61949E-2</v>
      </c>
      <c r="M48" s="22">
        <v>1.37276E-2</v>
      </c>
      <c r="N48" s="22">
        <v>18.928699999999999</v>
      </c>
      <c r="O48" s="22">
        <v>60.814300000000003</v>
      </c>
      <c r="P48" s="22">
        <v>1.17163E-7</v>
      </c>
      <c r="Q48">
        <v>0.84130269999999996</v>
      </c>
      <c r="R48">
        <v>0.15869730000000001</v>
      </c>
      <c r="S48" s="10">
        <v>0</v>
      </c>
      <c r="T48" s="31">
        <v>0</v>
      </c>
      <c r="U48" s="31">
        <f t="shared" si="0"/>
        <v>0.84130269999999996</v>
      </c>
      <c r="V48" s="40">
        <f t="shared" si="1"/>
        <v>1.0455967391304348E-3</v>
      </c>
      <c r="W48" s="7">
        <f>L48/63.6</f>
        <v>1.512498427672956E-3</v>
      </c>
      <c r="X48" s="7">
        <f t="shared" ref="X48:X111" si="2">M48*(R48)/0.22+M48*(S48)/0.15</f>
        <v>9.9024229794545462E-3</v>
      </c>
      <c r="Y48" s="7">
        <f t="shared" ref="Y48:Y111" si="3">M48*R48/0.26+M48*S48/0.25</f>
        <v>8.3789732903076924E-3</v>
      </c>
      <c r="Z48" s="7">
        <f t="shared" ref="Z48:Z111" si="4">M48*R48/0.19+M48*S48/0.05</f>
        <v>1.1465963449894739E-2</v>
      </c>
      <c r="AA48" s="21">
        <v>2</v>
      </c>
    </row>
    <row r="49" spans="1:27" ht="16" x14ac:dyDescent="0.2">
      <c r="A49" s="24" t="s">
        <v>119</v>
      </c>
      <c r="B49" s="24" t="s">
        <v>123</v>
      </c>
      <c r="C49" s="25">
        <v>865.25</v>
      </c>
      <c r="D49" s="25">
        <f t="shared" ref="D49:D88" si="5">(917-C49)*0.3048</f>
        <v>15.773400000000001</v>
      </c>
      <c r="E49" s="24" t="s">
        <v>121</v>
      </c>
      <c r="F49" s="24" t="s">
        <v>124</v>
      </c>
      <c r="G49" s="23" t="s">
        <v>87</v>
      </c>
      <c r="H49" s="23" t="s">
        <v>122</v>
      </c>
      <c r="I49" s="27">
        <v>0.30217835999999998</v>
      </c>
      <c r="J49">
        <v>0.27741754000000002</v>
      </c>
      <c r="K49">
        <v>0.24220865999999999</v>
      </c>
      <c r="L49" s="22">
        <v>5.7891100000000001E-2</v>
      </c>
      <c r="M49" s="22">
        <v>9.6315900000000006E-3</v>
      </c>
      <c r="N49" s="22">
        <v>21.000900000000001</v>
      </c>
      <c r="O49" s="22">
        <v>70.496700000000004</v>
      </c>
      <c r="P49" s="22">
        <v>1.2175299999999999E-7</v>
      </c>
      <c r="Q49">
        <v>0.75010633999999998</v>
      </c>
      <c r="R49">
        <v>0.2498667</v>
      </c>
      <c r="S49" s="10">
        <v>0</v>
      </c>
      <c r="T49" s="31">
        <v>0</v>
      </c>
      <c r="U49" s="31">
        <f t="shared" si="0"/>
        <v>0.75010633999999998</v>
      </c>
      <c r="V49" s="40">
        <f t="shared" si="1"/>
        <v>6.2925108695652179E-4</v>
      </c>
      <c r="W49" s="7">
        <f t="shared" ref="W49:W83" si="6">L49/63.6</f>
        <v>9.1023742138364775E-4</v>
      </c>
      <c r="X49" s="7">
        <f t="shared" si="2"/>
        <v>1.0939152768422727E-2</v>
      </c>
      <c r="Y49" s="7">
        <f t="shared" si="3"/>
        <v>9.2562061886653849E-3</v>
      </c>
      <c r="Z49" s="7">
        <f t="shared" si="4"/>
        <v>1.266638741606842E-2</v>
      </c>
      <c r="AA49" s="21">
        <v>2</v>
      </c>
    </row>
    <row r="50" spans="1:27" ht="16" x14ac:dyDescent="0.2">
      <c r="A50" s="24" t="s">
        <v>119</v>
      </c>
      <c r="B50" s="23" t="s">
        <v>125</v>
      </c>
      <c r="C50" s="23">
        <v>836.5</v>
      </c>
      <c r="D50" s="25">
        <f t="shared" si="5"/>
        <v>24.5364</v>
      </c>
      <c r="E50" s="23" t="s">
        <v>126</v>
      </c>
      <c r="F50" s="24" t="s">
        <v>127</v>
      </c>
      <c r="G50" s="23" t="s">
        <v>94</v>
      </c>
      <c r="H50" s="23" t="s">
        <v>122</v>
      </c>
      <c r="I50" s="27">
        <v>0.28038951000000001</v>
      </c>
      <c r="J50">
        <v>0.28042527</v>
      </c>
      <c r="K50">
        <v>0.28042180999999999</v>
      </c>
      <c r="L50" s="22">
        <v>7.5726999999999999E-4</v>
      </c>
      <c r="M50" s="22">
        <v>7.4072099999999998E-5</v>
      </c>
      <c r="N50" s="22">
        <v>13.8942</v>
      </c>
      <c r="O50" s="22">
        <v>43.102600000000002</v>
      </c>
      <c r="P50" s="22">
        <v>5.0967600000000002E-8</v>
      </c>
      <c r="Q50" s="22">
        <v>1</v>
      </c>
      <c r="R50" s="30">
        <v>0</v>
      </c>
      <c r="S50" s="10">
        <v>0</v>
      </c>
      <c r="T50" s="31">
        <v>0</v>
      </c>
      <c r="U50" s="31">
        <f t="shared" si="0"/>
        <v>1</v>
      </c>
      <c r="V50" s="40">
        <f t="shared" si="1"/>
        <v>8.2311956521739136E-6</v>
      </c>
      <c r="W50" s="7">
        <f t="shared" si="6"/>
        <v>1.1906761006289307E-5</v>
      </c>
      <c r="X50" s="7">
        <f t="shared" si="2"/>
        <v>0</v>
      </c>
      <c r="Y50" s="7">
        <f t="shared" si="3"/>
        <v>0</v>
      </c>
      <c r="Z50" s="7">
        <f t="shared" si="4"/>
        <v>0</v>
      </c>
      <c r="AA50" s="21">
        <v>1</v>
      </c>
    </row>
    <row r="51" spans="1:27" ht="16" x14ac:dyDescent="0.2">
      <c r="A51" s="24" t="s">
        <v>119</v>
      </c>
      <c r="B51" s="23" t="s">
        <v>128</v>
      </c>
      <c r="C51" s="23">
        <v>817</v>
      </c>
      <c r="D51" s="25">
        <f t="shared" si="5"/>
        <v>30.48</v>
      </c>
      <c r="E51" s="23" t="s">
        <v>129</v>
      </c>
      <c r="F51" s="23"/>
      <c r="G51" s="23" t="s">
        <v>92</v>
      </c>
      <c r="H51" s="23" t="s">
        <v>130</v>
      </c>
      <c r="I51" s="27">
        <v>0.37649903000000001</v>
      </c>
      <c r="J51">
        <v>0.37654504</v>
      </c>
      <c r="K51">
        <v>0.3765406</v>
      </c>
      <c r="L51" s="22">
        <v>1.8755600000000001E-2</v>
      </c>
      <c r="M51" s="22">
        <v>2.80839E-3</v>
      </c>
      <c r="N51" s="22">
        <v>16.7072</v>
      </c>
      <c r="O51" s="22">
        <v>52.020899999999997</v>
      </c>
      <c r="P51" s="22">
        <v>1.2858100000000001E-7</v>
      </c>
      <c r="Q51">
        <v>0.75883562299999996</v>
      </c>
      <c r="R51">
        <v>0.2411644</v>
      </c>
      <c r="S51" s="10">
        <v>0</v>
      </c>
      <c r="T51" s="31">
        <v>0</v>
      </c>
      <c r="U51" s="31">
        <f t="shared" si="0"/>
        <v>0.75883562299999996</v>
      </c>
      <c r="V51" s="40">
        <f t="shared" si="1"/>
        <v>2.0386521739130435E-4</v>
      </c>
      <c r="W51" s="7">
        <f t="shared" si="6"/>
        <v>2.9489937106918238E-4</v>
      </c>
      <c r="X51" s="7">
        <f t="shared" si="2"/>
        <v>3.0785622241636364E-3</v>
      </c>
      <c r="Y51" s="7">
        <f t="shared" si="3"/>
        <v>2.6049372665999998E-3</v>
      </c>
      <c r="Z51" s="7">
        <f t="shared" si="4"/>
        <v>3.5646509963999998E-3</v>
      </c>
      <c r="AA51" s="21">
        <v>2</v>
      </c>
    </row>
    <row r="52" spans="1:27" ht="16" x14ac:dyDescent="0.2">
      <c r="A52" s="24" t="s">
        <v>119</v>
      </c>
      <c r="B52" s="23" t="s">
        <v>131</v>
      </c>
      <c r="C52" s="23">
        <v>796.2</v>
      </c>
      <c r="D52" s="25">
        <f t="shared" si="5"/>
        <v>36.819839999999985</v>
      </c>
      <c r="E52" s="23" t="s">
        <v>132</v>
      </c>
      <c r="F52" s="24" t="s">
        <v>133</v>
      </c>
      <c r="G52" s="23" t="s">
        <v>94</v>
      </c>
      <c r="H52" s="23" t="s">
        <v>122</v>
      </c>
      <c r="I52" s="27">
        <v>0.28038951000000001</v>
      </c>
      <c r="J52">
        <v>0.28042527</v>
      </c>
      <c r="K52">
        <v>0.28042180999999999</v>
      </c>
      <c r="L52" s="22">
        <v>2.2450500000000002E-2</v>
      </c>
      <c r="M52" s="22">
        <v>3.6671E-3</v>
      </c>
      <c r="N52" s="22">
        <v>20.8139</v>
      </c>
      <c r="O52" s="22">
        <v>66.462500000000006</v>
      </c>
      <c r="P52" s="22">
        <v>1.01016E-7</v>
      </c>
      <c r="Q52">
        <v>0.76687121999999996</v>
      </c>
      <c r="R52">
        <v>0.2331288</v>
      </c>
      <c r="S52" s="10">
        <v>0</v>
      </c>
      <c r="T52" s="31">
        <v>0</v>
      </c>
      <c r="U52" s="31">
        <f t="shared" si="0"/>
        <v>0.76687121999999996</v>
      </c>
      <c r="V52" s="40">
        <f t="shared" si="1"/>
        <v>2.4402717391304349E-4</v>
      </c>
      <c r="W52" s="7">
        <f t="shared" si="6"/>
        <v>3.5299528301886793E-4</v>
      </c>
      <c r="X52" s="7">
        <f t="shared" si="2"/>
        <v>3.8859391930909089E-3</v>
      </c>
      <c r="Y52" s="7">
        <f t="shared" si="3"/>
        <v>3.2881023941538461E-3</v>
      </c>
      <c r="Z52" s="7">
        <f t="shared" si="4"/>
        <v>4.4995085393684207E-3</v>
      </c>
      <c r="AA52" s="21">
        <v>2</v>
      </c>
    </row>
    <row r="53" spans="1:27" ht="16" x14ac:dyDescent="0.2">
      <c r="A53" s="24" t="s">
        <v>119</v>
      </c>
      <c r="B53" s="23" t="s">
        <v>134</v>
      </c>
      <c r="C53" s="23">
        <v>778.25</v>
      </c>
      <c r="D53" s="25">
        <f t="shared" si="5"/>
        <v>42.291000000000004</v>
      </c>
      <c r="E53" s="23" t="s">
        <v>135</v>
      </c>
      <c r="F53" s="23"/>
      <c r="G53" s="23" t="s">
        <v>136</v>
      </c>
      <c r="H53" s="23" t="s">
        <v>130</v>
      </c>
      <c r="I53" s="27">
        <v>0.37649903000000001</v>
      </c>
      <c r="J53">
        <v>0.37654504</v>
      </c>
      <c r="K53">
        <v>0.3765406</v>
      </c>
      <c r="L53" s="22">
        <v>2.8539400000000001E-3</v>
      </c>
      <c r="M53" s="22">
        <v>4.2682499999999998E-4</v>
      </c>
      <c r="N53" s="22">
        <v>16.587700000000002</v>
      </c>
      <c r="O53" s="22">
        <v>43.470399999999998</v>
      </c>
      <c r="P53" s="22">
        <v>8.8411900000000006E-8</v>
      </c>
      <c r="Q53" s="22">
        <v>1</v>
      </c>
      <c r="R53" s="30">
        <v>0</v>
      </c>
      <c r="S53" s="10">
        <v>0</v>
      </c>
      <c r="T53" s="31">
        <v>0</v>
      </c>
      <c r="U53" s="31">
        <f t="shared" si="0"/>
        <v>1</v>
      </c>
      <c r="V53" s="40">
        <f t="shared" si="1"/>
        <v>3.1021086956521743E-5</v>
      </c>
      <c r="W53" s="7">
        <f t="shared" si="6"/>
        <v>4.4873270440251575E-5</v>
      </c>
      <c r="X53" s="7">
        <f t="shared" si="2"/>
        <v>0</v>
      </c>
      <c r="Y53" s="7">
        <f t="shared" si="3"/>
        <v>0</v>
      </c>
      <c r="Z53" s="7">
        <f t="shared" si="4"/>
        <v>0</v>
      </c>
      <c r="AA53" s="21">
        <v>1</v>
      </c>
    </row>
    <row r="54" spans="1:27" ht="16" x14ac:dyDescent="0.2">
      <c r="A54" s="24" t="s">
        <v>119</v>
      </c>
      <c r="B54" s="23" t="s">
        <v>137</v>
      </c>
      <c r="C54" s="23">
        <v>752.6</v>
      </c>
      <c r="D54" s="25">
        <f t="shared" si="5"/>
        <v>50.109119999999997</v>
      </c>
      <c r="E54" s="23" t="s">
        <v>138</v>
      </c>
      <c r="F54" s="24" t="s">
        <v>139</v>
      </c>
      <c r="G54" s="23" t="s">
        <v>94</v>
      </c>
      <c r="H54" s="23" t="s">
        <v>122</v>
      </c>
      <c r="I54" s="27">
        <v>0.28038951000000001</v>
      </c>
      <c r="J54">
        <v>0.28042527</v>
      </c>
      <c r="K54">
        <v>0.28042180999999999</v>
      </c>
      <c r="L54" s="22">
        <v>9.1401600000000003E-4</v>
      </c>
      <c r="M54" s="22">
        <v>7.4323699999999995E-5</v>
      </c>
      <c r="N54" s="22">
        <v>12.5131</v>
      </c>
      <c r="O54" s="22">
        <v>42.988700000000001</v>
      </c>
      <c r="P54" s="22">
        <v>6.8444899999999996E-8</v>
      </c>
      <c r="Q54" s="22">
        <v>1</v>
      </c>
      <c r="R54" s="30">
        <v>0</v>
      </c>
      <c r="S54" s="10">
        <v>0</v>
      </c>
      <c r="T54" s="31">
        <v>0</v>
      </c>
      <c r="U54" s="31">
        <f t="shared" si="0"/>
        <v>1</v>
      </c>
      <c r="V54" s="40">
        <f t="shared" si="1"/>
        <v>9.934956521739131E-6</v>
      </c>
      <c r="W54" s="7">
        <f t="shared" si="6"/>
        <v>1.4371320754716982E-5</v>
      </c>
      <c r="X54" s="7">
        <f t="shared" si="2"/>
        <v>0</v>
      </c>
      <c r="Y54" s="7">
        <f t="shared" si="3"/>
        <v>0</v>
      </c>
      <c r="Z54" s="7">
        <f t="shared" si="4"/>
        <v>0</v>
      </c>
      <c r="AA54" s="21">
        <v>1</v>
      </c>
    </row>
    <row r="55" spans="1:27" ht="16" x14ac:dyDescent="0.2">
      <c r="A55" s="24" t="s">
        <v>119</v>
      </c>
      <c r="B55" s="24" t="s">
        <v>140</v>
      </c>
      <c r="C55" s="25">
        <v>736.5</v>
      </c>
      <c r="D55" s="25">
        <f t="shared" si="5"/>
        <v>55.016400000000004</v>
      </c>
      <c r="E55" s="24" t="s">
        <v>121</v>
      </c>
      <c r="F55" s="24"/>
      <c r="G55" s="23" t="s">
        <v>94</v>
      </c>
      <c r="H55" s="23" t="s">
        <v>122</v>
      </c>
      <c r="I55" s="27">
        <v>0.28038951000000001</v>
      </c>
      <c r="J55">
        <v>0.28042527</v>
      </c>
      <c r="K55">
        <v>0.28042180999999999</v>
      </c>
      <c r="L55" s="22">
        <v>6.8344300000000005E-4</v>
      </c>
      <c r="M55" s="22">
        <v>5.2779099999999998E-5</v>
      </c>
      <c r="N55" s="22">
        <v>11.925599999999999</v>
      </c>
      <c r="O55" s="22">
        <v>43.159599999999998</v>
      </c>
      <c r="P55" s="22">
        <v>4.49808E-8</v>
      </c>
      <c r="Q55">
        <v>1</v>
      </c>
      <c r="R55" s="30">
        <v>0</v>
      </c>
      <c r="S55" s="10">
        <v>0</v>
      </c>
      <c r="T55" s="31">
        <v>0</v>
      </c>
      <c r="U55" s="31">
        <f t="shared" si="0"/>
        <v>1</v>
      </c>
      <c r="V55" s="40">
        <f t="shared" si="1"/>
        <v>7.4287282608695659E-6</v>
      </c>
      <c r="W55" s="7">
        <f t="shared" si="6"/>
        <v>1.0745959119496857E-5</v>
      </c>
      <c r="X55" s="7">
        <f t="shared" si="2"/>
        <v>0</v>
      </c>
      <c r="Y55" s="7">
        <f t="shared" si="3"/>
        <v>0</v>
      </c>
      <c r="Z55" s="7">
        <f t="shared" si="4"/>
        <v>0</v>
      </c>
      <c r="AA55" s="21">
        <v>1</v>
      </c>
    </row>
    <row r="56" spans="1:27" ht="16" x14ac:dyDescent="0.2">
      <c r="A56" s="24" t="s">
        <v>119</v>
      </c>
      <c r="B56" s="23" t="s">
        <v>141</v>
      </c>
      <c r="C56" s="23">
        <v>718</v>
      </c>
      <c r="D56" s="25">
        <f t="shared" si="5"/>
        <v>60.655200000000001</v>
      </c>
      <c r="E56" s="23" t="s">
        <v>132</v>
      </c>
      <c r="F56" s="23" t="s">
        <v>142</v>
      </c>
      <c r="G56" s="23" t="s">
        <v>94</v>
      </c>
      <c r="H56" s="23" t="s">
        <v>122</v>
      </c>
      <c r="I56" s="27">
        <v>0.28038951000000001</v>
      </c>
      <c r="J56">
        <v>0.28042527</v>
      </c>
      <c r="K56">
        <v>0.28042180999999999</v>
      </c>
      <c r="L56" s="22">
        <v>5.6281500000000004E-4</v>
      </c>
      <c r="M56" s="22">
        <v>4.2471900000000002E-5</v>
      </c>
      <c r="N56" s="22">
        <v>12.869199999999999</v>
      </c>
      <c r="O56" s="22">
        <v>44.223399999999998</v>
      </c>
      <c r="P56" s="22">
        <v>5.2187500000000003E-8</v>
      </c>
      <c r="Q56">
        <v>0.78718926</v>
      </c>
      <c r="R56">
        <v>0.21281074</v>
      </c>
      <c r="S56" s="10">
        <v>0</v>
      </c>
      <c r="T56" s="31">
        <v>0</v>
      </c>
      <c r="U56" s="31">
        <f t="shared" si="0"/>
        <v>0.78718926</v>
      </c>
      <c r="V56" s="40">
        <f t="shared" si="1"/>
        <v>6.1175543478260877E-6</v>
      </c>
      <c r="W56" s="7">
        <f t="shared" si="6"/>
        <v>8.8492924528301883E-6</v>
      </c>
      <c r="X56" s="7">
        <f t="shared" si="2"/>
        <v>4.108398394639091E-5</v>
      </c>
      <c r="Y56" s="7">
        <f t="shared" si="3"/>
        <v>3.4763371031561539E-5</v>
      </c>
      <c r="Z56" s="7">
        <f t="shared" si="4"/>
        <v>4.7570928780031583E-5</v>
      </c>
      <c r="AA56" s="21">
        <v>1</v>
      </c>
    </row>
    <row r="57" spans="1:27" ht="16" x14ac:dyDescent="0.2">
      <c r="A57" s="24" t="s">
        <v>119</v>
      </c>
      <c r="B57" s="23" t="s">
        <v>143</v>
      </c>
      <c r="C57" s="23">
        <v>695</v>
      </c>
      <c r="D57" s="25">
        <f t="shared" si="5"/>
        <v>67.665599999999998</v>
      </c>
      <c r="E57" s="23" t="s">
        <v>121</v>
      </c>
      <c r="F57" s="23" t="s">
        <v>144</v>
      </c>
      <c r="G57" s="23" t="s">
        <v>136</v>
      </c>
      <c r="H57" s="23" t="s">
        <v>130</v>
      </c>
      <c r="I57" s="27">
        <v>0.37649903000000001</v>
      </c>
      <c r="J57">
        <v>0.37654504</v>
      </c>
      <c r="K57">
        <v>0.3765406</v>
      </c>
      <c r="L57" s="22">
        <v>1.6569600000000001E-3</v>
      </c>
      <c r="M57" s="22">
        <v>1.8753199999999999E-4</v>
      </c>
      <c r="N57" s="22">
        <v>15.5779</v>
      </c>
      <c r="O57" s="22">
        <v>53.695599999999999</v>
      </c>
      <c r="P57" s="22">
        <v>6.0019300000000006E-8</v>
      </c>
      <c r="Q57">
        <v>0.60869934000000003</v>
      </c>
      <c r="R57">
        <v>0.39112912</v>
      </c>
      <c r="S57" s="10">
        <v>0</v>
      </c>
      <c r="T57" s="31">
        <v>0</v>
      </c>
      <c r="U57" s="31">
        <f t="shared" si="0"/>
        <v>0.60869934000000003</v>
      </c>
      <c r="V57" s="40">
        <f t="shared" si="1"/>
        <v>1.8010434782608698E-5</v>
      </c>
      <c r="W57" s="7">
        <f t="shared" si="6"/>
        <v>2.6052830188679246E-5</v>
      </c>
      <c r="X57" s="7">
        <f t="shared" si="2"/>
        <v>3.3340557332654542E-4</v>
      </c>
      <c r="Y57" s="7">
        <f t="shared" si="3"/>
        <v>2.8211240819938461E-4</v>
      </c>
      <c r="Z57" s="7">
        <f t="shared" si="4"/>
        <v>3.8604855858863157E-4</v>
      </c>
      <c r="AA57">
        <v>1</v>
      </c>
    </row>
    <row r="58" spans="1:27" ht="16" x14ac:dyDescent="0.2">
      <c r="A58" s="24" t="s">
        <v>119</v>
      </c>
      <c r="B58" s="23" t="s">
        <v>145</v>
      </c>
      <c r="C58" s="23">
        <v>676</v>
      </c>
      <c r="D58" s="25">
        <f t="shared" si="5"/>
        <v>73.456800000000001</v>
      </c>
      <c r="E58" s="23" t="s">
        <v>146</v>
      </c>
      <c r="F58" s="23"/>
      <c r="G58" s="23" t="s">
        <v>85</v>
      </c>
      <c r="H58" s="23" t="s">
        <v>122</v>
      </c>
      <c r="I58" s="27">
        <v>0.30820657000000001</v>
      </c>
      <c r="J58">
        <v>0.27515864000000001</v>
      </c>
      <c r="K58">
        <v>0.24450880999999999</v>
      </c>
      <c r="L58" s="22">
        <v>1.29683E-2</v>
      </c>
      <c r="M58" s="22">
        <v>1.9668099999999998E-3</v>
      </c>
      <c r="N58" s="22">
        <v>20.1584</v>
      </c>
      <c r="O58" s="22">
        <v>71.470200000000006</v>
      </c>
      <c r="P58" s="22">
        <v>5.3603900000000003E-8</v>
      </c>
      <c r="Q58">
        <v>0.72442936000000002</v>
      </c>
      <c r="R58">
        <v>0.2755706</v>
      </c>
      <c r="S58" s="10">
        <v>0</v>
      </c>
      <c r="T58" s="31">
        <v>0</v>
      </c>
      <c r="U58" s="31">
        <f t="shared" si="0"/>
        <v>0.72442936000000002</v>
      </c>
      <c r="V58" s="40">
        <f t="shared" si="1"/>
        <v>1.4095978260869567E-4</v>
      </c>
      <c r="W58" s="7">
        <f t="shared" si="6"/>
        <v>2.0390408805031447E-4</v>
      </c>
      <c r="X58" s="7">
        <f t="shared" si="2"/>
        <v>2.4636136899363636E-3</v>
      </c>
      <c r="Y58" s="7">
        <f t="shared" si="3"/>
        <v>2.084596199176923E-3</v>
      </c>
      <c r="Z58" s="7">
        <f t="shared" si="4"/>
        <v>2.8526053251894737E-3</v>
      </c>
      <c r="AA58">
        <v>2</v>
      </c>
    </row>
    <row r="59" spans="1:27" ht="16" x14ac:dyDescent="0.2">
      <c r="A59" s="24" t="s">
        <v>119</v>
      </c>
      <c r="B59" s="23" t="s">
        <v>147</v>
      </c>
      <c r="C59" s="23">
        <v>650.20000000000005</v>
      </c>
      <c r="D59" s="25">
        <f t="shared" si="5"/>
        <v>81.320639999999983</v>
      </c>
      <c r="E59" s="23" t="s">
        <v>148</v>
      </c>
      <c r="F59" s="23" t="s">
        <v>149</v>
      </c>
      <c r="G59" s="23" t="s">
        <v>92</v>
      </c>
      <c r="H59" s="23" t="s">
        <v>130</v>
      </c>
      <c r="I59" s="27">
        <v>0.37649903000000001</v>
      </c>
      <c r="J59">
        <v>0.37654504</v>
      </c>
      <c r="K59">
        <v>0.3765406</v>
      </c>
      <c r="L59" s="22">
        <v>8.0944800000000005E-4</v>
      </c>
      <c r="M59" s="22">
        <v>6.7201500000000004E-5</v>
      </c>
      <c r="N59" s="22">
        <v>10.661899999999999</v>
      </c>
      <c r="O59" s="22">
        <v>53.197000000000003</v>
      </c>
      <c r="P59" s="22">
        <v>4.6934899999999998E-8</v>
      </c>
      <c r="Q59">
        <v>0.70115434899999995</v>
      </c>
      <c r="R59">
        <v>0.29884569999999999</v>
      </c>
      <c r="S59" s="10">
        <v>0</v>
      </c>
      <c r="T59" s="31">
        <v>0</v>
      </c>
      <c r="U59" s="31">
        <f t="shared" si="0"/>
        <v>0.70115434899999995</v>
      </c>
      <c r="V59" s="40">
        <f t="shared" si="1"/>
        <v>8.7983478260869578E-6</v>
      </c>
      <c r="W59" s="7">
        <f t="shared" si="6"/>
        <v>1.2727169811320755E-5</v>
      </c>
      <c r="X59" s="7">
        <f t="shared" si="2"/>
        <v>9.1285815038863634E-5</v>
      </c>
      <c r="Y59" s="7">
        <f t="shared" si="3"/>
        <v>7.7241843494423073E-5</v>
      </c>
      <c r="Z59" s="7">
        <f t="shared" si="4"/>
        <v>1.0569936478184209E-4</v>
      </c>
      <c r="AA59">
        <v>1</v>
      </c>
    </row>
    <row r="60" spans="1:27" ht="16" x14ac:dyDescent="0.2">
      <c r="A60" s="24" t="s">
        <v>119</v>
      </c>
      <c r="B60" s="23" t="s">
        <v>150</v>
      </c>
      <c r="C60" s="23">
        <v>627</v>
      </c>
      <c r="D60" s="25">
        <f t="shared" si="5"/>
        <v>88.39200000000001</v>
      </c>
      <c r="E60" s="23" t="s">
        <v>121</v>
      </c>
      <c r="F60" s="23"/>
      <c r="G60" s="23" t="s">
        <v>136</v>
      </c>
      <c r="H60" s="23" t="s">
        <v>130</v>
      </c>
      <c r="I60" s="27">
        <v>0.37649903000000001</v>
      </c>
      <c r="J60">
        <v>0.37654504</v>
      </c>
      <c r="K60">
        <v>0.3765406</v>
      </c>
      <c r="L60" s="22">
        <v>1.3549499999999999E-3</v>
      </c>
      <c r="M60" s="22">
        <v>1.4037399999999999E-4</v>
      </c>
      <c r="N60" s="22">
        <v>14.9305</v>
      </c>
      <c r="O60" s="22">
        <v>52.522500000000001</v>
      </c>
      <c r="P60" s="22">
        <v>9.1686599999999997E-8</v>
      </c>
      <c r="Q60">
        <v>0.66615524999999998</v>
      </c>
      <c r="R60" s="32">
        <v>0.3338546</v>
      </c>
      <c r="S60" s="10">
        <v>0</v>
      </c>
      <c r="T60" s="31">
        <v>0</v>
      </c>
      <c r="U60" s="31">
        <f t="shared" si="0"/>
        <v>0.66615524999999998</v>
      </c>
      <c r="V60" s="40">
        <f t="shared" si="1"/>
        <v>1.4727717391304347E-5</v>
      </c>
      <c r="W60" s="7">
        <f t="shared" si="6"/>
        <v>2.1304245283018866E-5</v>
      </c>
      <c r="X60" s="7">
        <f t="shared" si="2"/>
        <v>2.1302048009272725E-4</v>
      </c>
      <c r="Y60" s="7">
        <f t="shared" si="3"/>
        <v>1.8024809853999998E-4</v>
      </c>
      <c r="Z60" s="7">
        <f t="shared" si="4"/>
        <v>2.4665529273894737E-4</v>
      </c>
      <c r="AA60">
        <v>1</v>
      </c>
    </row>
    <row r="61" spans="1:27" ht="16" x14ac:dyDescent="0.2">
      <c r="A61" s="24" t="s">
        <v>119</v>
      </c>
      <c r="B61" s="23" t="s">
        <v>151</v>
      </c>
      <c r="C61" s="23">
        <v>615.70000000000005</v>
      </c>
      <c r="D61" s="25">
        <f t="shared" si="5"/>
        <v>91.836239999999989</v>
      </c>
      <c r="E61" s="23"/>
      <c r="F61" s="23" t="s">
        <v>151</v>
      </c>
      <c r="G61" s="23" t="s">
        <v>152</v>
      </c>
      <c r="H61" s="23" t="s">
        <v>153</v>
      </c>
      <c r="I61" s="27">
        <v>0.47622126999999997</v>
      </c>
      <c r="J61" s="23">
        <v>0.47627791000000003</v>
      </c>
      <c r="K61" s="23">
        <v>0.47627244000000002</v>
      </c>
      <c r="L61" s="22">
        <v>1.1287000000000001E-3</v>
      </c>
      <c r="M61" s="22">
        <v>1.06178E-4</v>
      </c>
      <c r="N61" s="22">
        <v>13.6052</v>
      </c>
      <c r="O61" s="22">
        <v>62.396500000000003</v>
      </c>
      <c r="P61" s="22">
        <v>9.7028E-8</v>
      </c>
      <c r="Q61">
        <v>0.67354058999999999</v>
      </c>
      <c r="R61">
        <v>0.32638561999999999</v>
      </c>
      <c r="S61" s="10">
        <v>0</v>
      </c>
      <c r="T61" s="31">
        <v>0</v>
      </c>
      <c r="U61" s="31">
        <f t="shared" si="0"/>
        <v>0.67354058999999999</v>
      </c>
      <c r="V61" s="40">
        <f t="shared" si="1"/>
        <v>1.2268478260869566E-5</v>
      </c>
      <c r="W61" s="7">
        <f t="shared" si="6"/>
        <v>1.774685534591195E-5</v>
      </c>
      <c r="X61" s="7">
        <f t="shared" si="2"/>
        <v>1.57522601638E-4</v>
      </c>
      <c r="Y61" s="7">
        <f t="shared" si="3"/>
        <v>1.3328835523215385E-4</v>
      </c>
      <c r="Z61" s="7">
        <f t="shared" si="4"/>
        <v>1.8239459137031578E-4</v>
      </c>
      <c r="AA61">
        <v>1</v>
      </c>
    </row>
    <row r="62" spans="1:27" ht="16" x14ac:dyDescent="0.2">
      <c r="A62" s="24" t="s">
        <v>119</v>
      </c>
      <c r="B62" s="23" t="s">
        <v>154</v>
      </c>
      <c r="C62" s="23">
        <v>613.29999999999995</v>
      </c>
      <c r="D62" s="25">
        <f t="shared" si="5"/>
        <v>92.567760000000021</v>
      </c>
      <c r="E62" s="23" t="s">
        <v>155</v>
      </c>
      <c r="F62" s="23" t="s">
        <v>156</v>
      </c>
      <c r="G62" s="23" t="s">
        <v>136</v>
      </c>
      <c r="H62" s="23" t="s">
        <v>130</v>
      </c>
      <c r="I62" s="27">
        <v>0.37649903000000001</v>
      </c>
      <c r="J62">
        <v>0.37654504</v>
      </c>
      <c r="K62">
        <v>0.3765406</v>
      </c>
      <c r="L62" s="22">
        <v>1.3563E-3</v>
      </c>
      <c r="M62" s="22">
        <v>3.14304E-4</v>
      </c>
      <c r="N62" s="22">
        <v>40.156399999999998</v>
      </c>
      <c r="O62" s="22">
        <v>202.292</v>
      </c>
      <c r="P62" s="22">
        <v>8.4062099999999994E-8</v>
      </c>
      <c r="Q62">
        <v>0.50545546500000005</v>
      </c>
      <c r="R62">
        <v>0.49458476000000001</v>
      </c>
      <c r="S62" s="10">
        <v>0</v>
      </c>
      <c r="T62" s="31">
        <v>0</v>
      </c>
      <c r="U62" s="31">
        <f t="shared" si="0"/>
        <v>0.50545546500000005</v>
      </c>
      <c r="V62" s="40">
        <f t="shared" si="1"/>
        <v>1.4742391304347825E-5</v>
      </c>
      <c r="W62" s="7">
        <f t="shared" si="6"/>
        <v>2.1325471698113207E-5</v>
      </c>
      <c r="X62" s="7">
        <f t="shared" si="2"/>
        <v>7.0659076548654557E-4</v>
      </c>
      <c r="Y62" s="7">
        <f t="shared" si="3"/>
        <v>5.9788449387323086E-4</v>
      </c>
      <c r="Z62" s="7">
        <f t="shared" si="4"/>
        <v>8.1815772845810538E-4</v>
      </c>
      <c r="AA62">
        <v>2</v>
      </c>
    </row>
    <row r="63" spans="1:27" ht="16" x14ac:dyDescent="0.2">
      <c r="A63" s="24" t="s">
        <v>119</v>
      </c>
      <c r="B63" s="23" t="s">
        <v>157</v>
      </c>
      <c r="C63" s="23">
        <v>587.70000000000005</v>
      </c>
      <c r="D63" s="25">
        <f t="shared" si="5"/>
        <v>100.37063999999999</v>
      </c>
      <c r="E63" s="23" t="s">
        <v>158</v>
      </c>
      <c r="F63" s="23"/>
      <c r="G63" s="23" t="s">
        <v>95</v>
      </c>
      <c r="H63" s="23" t="s">
        <v>130</v>
      </c>
      <c r="I63" s="27">
        <v>0.41166441999999998</v>
      </c>
      <c r="J63">
        <v>0.36900233999999998</v>
      </c>
      <c r="K63">
        <v>0.34037008000000002</v>
      </c>
      <c r="L63" s="22">
        <v>2.2561E-3</v>
      </c>
      <c r="M63" s="22">
        <v>6.5466400000000001E-4</v>
      </c>
      <c r="N63" s="22">
        <v>61.447000000000003</v>
      </c>
      <c r="O63" s="22">
        <v>341.29899999999998</v>
      </c>
      <c r="P63" s="22">
        <v>7.1163399999999995E-8</v>
      </c>
      <c r="Q63">
        <v>0.36816169999999998</v>
      </c>
      <c r="R63">
        <v>0.63183829999999996</v>
      </c>
      <c r="S63" s="10">
        <v>0</v>
      </c>
      <c r="T63" s="31">
        <v>0</v>
      </c>
      <c r="U63" s="31">
        <f t="shared" si="0"/>
        <v>0.36816169999999998</v>
      </c>
      <c r="V63" s="40">
        <f t="shared" si="1"/>
        <v>2.452282608695652E-5</v>
      </c>
      <c r="W63" s="7">
        <f t="shared" si="6"/>
        <v>3.547327044025157E-5</v>
      </c>
      <c r="X63" s="7">
        <f t="shared" si="2"/>
        <v>1.8801899492327271E-3</v>
      </c>
      <c r="Y63" s="7">
        <f t="shared" si="3"/>
        <v>1.5909299570430768E-3</v>
      </c>
      <c r="Z63" s="7">
        <f t="shared" si="4"/>
        <v>2.17706204648E-3</v>
      </c>
      <c r="AA63">
        <v>2</v>
      </c>
    </row>
    <row r="64" spans="1:27" ht="16" x14ac:dyDescent="0.2">
      <c r="A64" s="24" t="s">
        <v>119</v>
      </c>
      <c r="B64" s="23" t="s">
        <v>159</v>
      </c>
      <c r="C64" s="23">
        <v>564</v>
      </c>
      <c r="D64" s="25">
        <f t="shared" si="5"/>
        <v>107.59440000000001</v>
      </c>
      <c r="E64" s="23" t="s">
        <v>160</v>
      </c>
      <c r="F64" s="23" t="s">
        <v>161</v>
      </c>
      <c r="G64" s="23" t="s">
        <v>95</v>
      </c>
      <c r="H64" s="23" t="s">
        <v>130</v>
      </c>
      <c r="I64" s="27">
        <v>0.41166441999999998</v>
      </c>
      <c r="J64">
        <v>0.36900233999999998</v>
      </c>
      <c r="K64">
        <v>0.34037008000000002</v>
      </c>
      <c r="L64" s="22">
        <v>1.6192100000000001E-2</v>
      </c>
      <c r="M64" s="22">
        <v>2.2657599999999999E-3</v>
      </c>
      <c r="N64" s="22">
        <v>21.0228</v>
      </c>
      <c r="O64" s="22">
        <v>90.369500000000002</v>
      </c>
      <c r="P64" s="22">
        <v>8.1214599999999995E-8</v>
      </c>
      <c r="Q64">
        <v>0.65932442999999996</v>
      </c>
      <c r="R64">
        <v>0.34067818</v>
      </c>
      <c r="S64" s="10">
        <v>0</v>
      </c>
      <c r="T64" s="31">
        <v>0</v>
      </c>
      <c r="U64" s="31">
        <f t="shared" si="0"/>
        <v>0.65932442999999996</v>
      </c>
      <c r="V64" s="40">
        <f t="shared" si="1"/>
        <v>1.7600108695652175E-4</v>
      </c>
      <c r="W64" s="7">
        <f t="shared" si="6"/>
        <v>2.5459276729559749E-4</v>
      </c>
      <c r="X64" s="7">
        <f t="shared" si="2"/>
        <v>3.5086136050763634E-3</v>
      </c>
      <c r="Y64" s="7">
        <f t="shared" si="3"/>
        <v>2.9688268966030764E-3</v>
      </c>
      <c r="Z64" s="7">
        <f t="shared" si="4"/>
        <v>4.062605226930526E-3</v>
      </c>
      <c r="AA64">
        <v>2</v>
      </c>
    </row>
    <row r="65" spans="1:27" ht="16" x14ac:dyDescent="0.2">
      <c r="A65" s="24" t="s">
        <v>119</v>
      </c>
      <c r="B65" s="23" t="s">
        <v>162</v>
      </c>
      <c r="C65" s="23">
        <v>537.20000000000005</v>
      </c>
      <c r="D65" s="25">
        <f t="shared" si="5"/>
        <v>115.76303999999999</v>
      </c>
      <c r="E65" s="23" t="s">
        <v>163</v>
      </c>
      <c r="F65" s="23" t="s">
        <v>164</v>
      </c>
      <c r="G65" s="23" t="s">
        <v>87</v>
      </c>
      <c r="H65" s="23" t="s">
        <v>122</v>
      </c>
      <c r="I65" s="27">
        <v>0.30217835999999998</v>
      </c>
      <c r="J65">
        <v>0.27741754000000002</v>
      </c>
      <c r="K65">
        <v>0.24220865999999999</v>
      </c>
      <c r="L65" s="22">
        <v>3.4755400000000001E-3</v>
      </c>
      <c r="M65" s="22">
        <v>9.1566E-4</v>
      </c>
      <c r="N65" s="22">
        <v>44.7789</v>
      </c>
      <c r="O65" s="22">
        <v>274.93200000000002</v>
      </c>
      <c r="P65" s="22">
        <v>9.1599699999999997E-8</v>
      </c>
      <c r="Q65">
        <v>0.44049465399999999</v>
      </c>
      <c r="R65">
        <v>0.55955144999999995</v>
      </c>
      <c r="S65" s="10">
        <v>0</v>
      </c>
      <c r="T65" s="31">
        <v>0</v>
      </c>
      <c r="U65" s="31">
        <f t="shared" si="0"/>
        <v>0.44049465399999999</v>
      </c>
      <c r="V65" s="40">
        <f t="shared" si="1"/>
        <v>3.7777608695652172E-5</v>
      </c>
      <c r="W65" s="7">
        <f t="shared" si="6"/>
        <v>5.4646855345911949E-5</v>
      </c>
      <c r="X65" s="7">
        <f t="shared" si="2"/>
        <v>2.3289040032136361E-3</v>
      </c>
      <c r="Y65" s="7">
        <f t="shared" si="3"/>
        <v>1.9706110796423072E-3</v>
      </c>
      <c r="Z65" s="7">
        <f t="shared" si="4"/>
        <v>2.6966256879315787E-3</v>
      </c>
      <c r="AA65">
        <v>2</v>
      </c>
    </row>
    <row r="66" spans="1:27" ht="16" x14ac:dyDescent="0.2">
      <c r="A66" s="24" t="s">
        <v>119</v>
      </c>
      <c r="B66" s="23" t="s">
        <v>165</v>
      </c>
      <c r="C66" s="23">
        <v>530.29999999999995</v>
      </c>
      <c r="D66" s="25">
        <f t="shared" si="5"/>
        <v>117.86616000000002</v>
      </c>
      <c r="E66" s="23" t="s">
        <v>166</v>
      </c>
      <c r="F66" s="23" t="s">
        <v>167</v>
      </c>
      <c r="G66" s="23" t="s">
        <v>95</v>
      </c>
      <c r="H66" s="23" t="s">
        <v>130</v>
      </c>
      <c r="I66" s="27">
        <v>0.41166441999999998</v>
      </c>
      <c r="J66">
        <v>0.36900233999999998</v>
      </c>
      <c r="K66">
        <v>0.34037008000000002</v>
      </c>
      <c r="L66" s="22">
        <v>2.5777600000000001E-3</v>
      </c>
      <c r="M66" s="22">
        <v>6.48914E-4</v>
      </c>
      <c r="N66" s="22">
        <v>82.656199999999998</v>
      </c>
      <c r="O66" s="22">
        <v>399.48599999999999</v>
      </c>
      <c r="P66" s="22">
        <v>7.2494899999999996E-8</v>
      </c>
      <c r="Q66">
        <v>0.25527674</v>
      </c>
      <c r="R66">
        <v>0.74472326</v>
      </c>
      <c r="S66" s="10">
        <v>0</v>
      </c>
      <c r="T66" s="31">
        <v>0</v>
      </c>
      <c r="U66" s="31">
        <f t="shared" si="0"/>
        <v>0.25527674</v>
      </c>
      <c r="V66" s="40">
        <f t="shared" si="1"/>
        <v>2.8019130434782611E-5</v>
      </c>
      <c r="W66" s="7">
        <f t="shared" si="6"/>
        <v>4.0530817610062891E-5</v>
      </c>
      <c r="X66" s="7">
        <f t="shared" si="2"/>
        <v>2.1966424979074544E-3</v>
      </c>
      <c r="Y66" s="7">
        <f t="shared" si="3"/>
        <v>1.8586974982293845E-3</v>
      </c>
      <c r="Z66" s="7">
        <f t="shared" si="4"/>
        <v>2.5434807870507365E-3</v>
      </c>
      <c r="AA66">
        <v>2</v>
      </c>
    </row>
    <row r="67" spans="1:27" ht="16" x14ac:dyDescent="0.2">
      <c r="A67" s="24" t="s">
        <v>119</v>
      </c>
      <c r="B67" s="23" t="s">
        <v>168</v>
      </c>
      <c r="C67" s="23">
        <v>502.4</v>
      </c>
      <c r="D67" s="25">
        <f t="shared" si="5"/>
        <v>126.37008000000002</v>
      </c>
      <c r="E67" s="23" t="s">
        <v>169</v>
      </c>
      <c r="F67" s="23"/>
      <c r="G67" s="23" t="s">
        <v>170</v>
      </c>
      <c r="H67" s="23" t="s">
        <v>130</v>
      </c>
      <c r="I67" s="27">
        <v>0.40669543000000002</v>
      </c>
      <c r="J67" s="23">
        <v>0.37120188999999998</v>
      </c>
      <c r="K67" s="23">
        <v>0.33521415999999998</v>
      </c>
      <c r="L67" s="22">
        <v>3.3623699999999999E-3</v>
      </c>
      <c r="M67" s="22">
        <v>8.6773999999999998E-4</v>
      </c>
      <c r="N67" s="22">
        <v>57.006999999999998</v>
      </c>
      <c r="O67" s="22">
        <v>314.37700000000001</v>
      </c>
      <c r="P67" s="22">
        <v>7.8350999999999998E-8</v>
      </c>
      <c r="Q67">
        <v>0.36384295700000002</v>
      </c>
      <c r="R67">
        <v>0.63613478999999995</v>
      </c>
      <c r="S67" s="10">
        <v>0</v>
      </c>
      <c r="T67" s="31">
        <v>0</v>
      </c>
      <c r="U67" s="31">
        <f t="shared" ref="U67:U90" si="7">Q67+T67</f>
        <v>0.36384295700000002</v>
      </c>
      <c r="V67" s="40">
        <f t="shared" ref="V67:V83" si="8">L67/92</f>
        <v>3.6547500000000002E-5</v>
      </c>
      <c r="W67" s="7">
        <f t="shared" si="6"/>
        <v>5.2867452830188678E-5</v>
      </c>
      <c r="X67" s="7">
        <f t="shared" si="2"/>
        <v>2.5090891030663635E-3</v>
      </c>
      <c r="Y67" s="7">
        <f t="shared" si="3"/>
        <v>2.1230753949023073E-3</v>
      </c>
      <c r="Z67" s="7">
        <f t="shared" si="4"/>
        <v>2.905261066708421E-3</v>
      </c>
      <c r="AA67">
        <v>2</v>
      </c>
    </row>
    <row r="68" spans="1:27" ht="16" x14ac:dyDescent="0.2">
      <c r="A68" s="24" t="s">
        <v>119</v>
      </c>
      <c r="B68" s="23" t="s">
        <v>171</v>
      </c>
      <c r="C68" s="23">
        <v>478.7</v>
      </c>
      <c r="D68" s="25">
        <f t="shared" si="5"/>
        <v>133.59384</v>
      </c>
      <c r="E68" s="23" t="s">
        <v>172</v>
      </c>
      <c r="F68" s="23" t="s">
        <v>173</v>
      </c>
      <c r="G68" s="23" t="s">
        <v>170</v>
      </c>
      <c r="H68" s="23" t="s">
        <v>130</v>
      </c>
      <c r="I68" s="27">
        <v>0.40669543000000002</v>
      </c>
      <c r="J68" s="23">
        <v>0.37120188999999998</v>
      </c>
      <c r="K68" s="23">
        <v>0.33521415999999998</v>
      </c>
      <c r="L68" s="22">
        <v>3.4367099999999999E-3</v>
      </c>
      <c r="M68" s="22">
        <v>8.45658E-4</v>
      </c>
      <c r="N68" s="22">
        <v>39.164700000000003</v>
      </c>
      <c r="O68" s="22">
        <v>243.74700000000001</v>
      </c>
      <c r="P68" s="22">
        <v>6.6627000000000005E-8</v>
      </c>
      <c r="Q68">
        <v>0.512574631</v>
      </c>
      <c r="R68">
        <v>0.48742382000000001</v>
      </c>
      <c r="S68" s="10">
        <v>0</v>
      </c>
      <c r="T68" s="31">
        <v>0</v>
      </c>
      <c r="U68" s="31">
        <f t="shared" si="7"/>
        <v>0.512574631</v>
      </c>
      <c r="V68" s="40">
        <f t="shared" si="8"/>
        <v>3.7355543478260866E-5</v>
      </c>
      <c r="W68" s="7">
        <f t="shared" si="6"/>
        <v>5.4036320754716979E-5</v>
      </c>
      <c r="X68" s="7">
        <f t="shared" si="2"/>
        <v>1.873608421698E-3</v>
      </c>
      <c r="Y68" s="7">
        <f t="shared" si="3"/>
        <v>1.5853609722059998E-3</v>
      </c>
      <c r="Z68" s="7">
        <f t="shared" si="4"/>
        <v>2.1694413303871576E-3</v>
      </c>
      <c r="AA68">
        <v>2</v>
      </c>
    </row>
    <row r="69" spans="1:27" ht="16" x14ac:dyDescent="0.2">
      <c r="A69" s="24" t="s">
        <v>119</v>
      </c>
      <c r="B69" s="23" t="s">
        <v>174</v>
      </c>
      <c r="C69" s="23">
        <v>458</v>
      </c>
      <c r="D69" s="25">
        <f t="shared" si="5"/>
        <v>139.9032</v>
      </c>
      <c r="E69" s="23" t="s">
        <v>175</v>
      </c>
      <c r="F69" s="23"/>
      <c r="G69" s="23" t="s">
        <v>84</v>
      </c>
      <c r="H69" s="23" t="s">
        <v>122</v>
      </c>
      <c r="I69" s="27">
        <v>0.31332940999999997</v>
      </c>
      <c r="J69">
        <v>0.27305153999999998</v>
      </c>
      <c r="K69">
        <v>0.24779323</v>
      </c>
      <c r="L69" s="22">
        <v>8.6557100000000005E-3</v>
      </c>
      <c r="M69" s="22">
        <v>1.7952599999999999E-3</v>
      </c>
      <c r="N69" s="22">
        <v>30.857900000000001</v>
      </c>
      <c r="O69" s="22">
        <v>179.57900000000001</v>
      </c>
      <c r="P69" s="22">
        <v>7.3866400000000003E-8</v>
      </c>
      <c r="Q69">
        <v>0.53754118799999995</v>
      </c>
      <c r="R69">
        <v>0.46245881</v>
      </c>
      <c r="S69" s="10">
        <v>0</v>
      </c>
      <c r="T69" s="31">
        <v>0</v>
      </c>
      <c r="U69" s="31">
        <f t="shared" si="7"/>
        <v>0.53754118799999995</v>
      </c>
      <c r="V69" s="40">
        <f t="shared" si="8"/>
        <v>9.4083804347826097E-5</v>
      </c>
      <c r="W69" s="7">
        <f t="shared" si="6"/>
        <v>1.3609606918238995E-4</v>
      </c>
      <c r="X69" s="7">
        <f t="shared" si="2"/>
        <v>3.7737900147300002E-3</v>
      </c>
      <c r="Y69" s="7">
        <f t="shared" si="3"/>
        <v>3.1932069355407691E-3</v>
      </c>
      <c r="Z69" s="7">
        <f t="shared" si="4"/>
        <v>4.3696515960031579E-3</v>
      </c>
      <c r="AA69">
        <v>2</v>
      </c>
    </row>
    <row r="70" spans="1:27" ht="16" x14ac:dyDescent="0.2">
      <c r="A70" s="24" t="s">
        <v>119</v>
      </c>
      <c r="B70" s="23" t="s">
        <v>176</v>
      </c>
      <c r="C70" s="23">
        <v>450.9</v>
      </c>
      <c r="D70" s="25">
        <f t="shared" si="5"/>
        <v>142.06728000000001</v>
      </c>
      <c r="E70" s="23" t="s">
        <v>177</v>
      </c>
      <c r="F70" s="23" t="s">
        <v>178</v>
      </c>
      <c r="G70" s="23" t="s">
        <v>87</v>
      </c>
      <c r="H70" s="23" t="s">
        <v>122</v>
      </c>
      <c r="I70" s="27">
        <v>0.30217835999999998</v>
      </c>
      <c r="J70">
        <v>0.27741754000000002</v>
      </c>
      <c r="K70">
        <v>0.24220865999999999</v>
      </c>
      <c r="L70" s="22">
        <v>1.8676000000000001E-3</v>
      </c>
      <c r="M70" s="22">
        <v>4.6018699999999998E-4</v>
      </c>
      <c r="N70" s="22">
        <v>52.268900000000002</v>
      </c>
      <c r="O70" s="22">
        <v>250.99600000000001</v>
      </c>
      <c r="P70" s="22">
        <v>5.91645E-8</v>
      </c>
      <c r="Q70">
        <v>0.47770226999999998</v>
      </c>
      <c r="R70">
        <v>0.52225710000000003</v>
      </c>
      <c r="S70" s="10">
        <v>0</v>
      </c>
      <c r="T70" s="31">
        <v>0</v>
      </c>
      <c r="U70" s="31">
        <f t="shared" si="7"/>
        <v>0.47770226999999998</v>
      </c>
      <c r="V70" s="40">
        <f t="shared" si="8"/>
        <v>2.0300000000000002E-5</v>
      </c>
      <c r="W70" s="7">
        <f t="shared" si="6"/>
        <v>2.9364779874213838E-5</v>
      </c>
      <c r="X70" s="7">
        <f t="shared" si="2"/>
        <v>1.0924360367168182E-3</v>
      </c>
      <c r="Y70" s="7">
        <f t="shared" si="3"/>
        <v>9.2436895414499994E-4</v>
      </c>
      <c r="Z70" s="7">
        <f t="shared" si="4"/>
        <v>1.2649259372510527E-3</v>
      </c>
      <c r="AA70">
        <v>2</v>
      </c>
    </row>
    <row r="71" spans="1:27" ht="16" x14ac:dyDescent="0.2">
      <c r="A71" s="24" t="s">
        <v>119</v>
      </c>
      <c r="B71" s="23" t="s">
        <v>179</v>
      </c>
      <c r="C71" s="23">
        <v>445.3</v>
      </c>
      <c r="D71" s="25">
        <f t="shared" si="5"/>
        <v>143.77415999999999</v>
      </c>
      <c r="E71" s="23" t="s">
        <v>180</v>
      </c>
      <c r="F71" s="23" t="s">
        <v>181</v>
      </c>
      <c r="G71" s="23" t="s">
        <v>182</v>
      </c>
      <c r="H71" s="23" t="s">
        <v>153</v>
      </c>
      <c r="I71" s="27">
        <v>0.49307537000000001</v>
      </c>
      <c r="J71" s="23">
        <v>0.47599931000000001</v>
      </c>
      <c r="K71" s="23">
        <v>0.42867734000000002</v>
      </c>
      <c r="L71" s="22">
        <v>2.4970299999999999E-3</v>
      </c>
      <c r="M71" s="22">
        <v>5.3179099999999999E-4</v>
      </c>
      <c r="N71" s="22">
        <v>25.267600000000002</v>
      </c>
      <c r="O71" s="22">
        <v>107.764</v>
      </c>
      <c r="P71" s="22">
        <v>4.2720199999999999E-8</v>
      </c>
      <c r="Q71">
        <v>0.58649328199999995</v>
      </c>
      <c r="R71">
        <v>0.41351622999999998</v>
      </c>
      <c r="S71" s="10">
        <v>0</v>
      </c>
      <c r="T71" s="31">
        <v>0</v>
      </c>
      <c r="U71" s="31">
        <f t="shared" si="7"/>
        <v>0.58649328199999995</v>
      </c>
      <c r="V71" s="40">
        <f t="shared" si="8"/>
        <v>2.7141630434782608E-5</v>
      </c>
      <c r="W71" s="7">
        <f t="shared" si="6"/>
        <v>3.9261477987421381E-5</v>
      </c>
      <c r="X71" s="7">
        <f t="shared" si="2"/>
        <v>9.9956458849059077E-4</v>
      </c>
      <c r="Y71" s="7">
        <f t="shared" si="3"/>
        <v>8.457854210304999E-4</v>
      </c>
      <c r="Z71" s="7">
        <f t="shared" si="4"/>
        <v>1.157390576147E-3</v>
      </c>
      <c r="AA71">
        <v>2</v>
      </c>
    </row>
    <row r="72" spans="1:27" ht="16" x14ac:dyDescent="0.2">
      <c r="A72" s="24" t="s">
        <v>119</v>
      </c>
      <c r="B72" s="23" t="s">
        <v>183</v>
      </c>
      <c r="C72" s="23">
        <v>399.6</v>
      </c>
      <c r="D72" s="25">
        <f t="shared" si="5"/>
        <v>157.70352</v>
      </c>
      <c r="E72" s="23" t="s">
        <v>184</v>
      </c>
      <c r="F72" s="23"/>
      <c r="G72" s="23" t="s">
        <v>185</v>
      </c>
      <c r="H72" s="23" t="s">
        <v>186</v>
      </c>
      <c r="I72" s="27">
        <v>0.48192870999999998</v>
      </c>
      <c r="J72" s="23">
        <v>0.47938502999999999</v>
      </c>
      <c r="K72" s="23">
        <v>0.42927271</v>
      </c>
      <c r="L72" s="22">
        <v>1.0664699999999999E-3</v>
      </c>
      <c r="M72" s="22">
        <v>1.08379E-4</v>
      </c>
      <c r="N72" s="22">
        <v>15.436999999999999</v>
      </c>
      <c r="O72" s="22">
        <v>59.4788</v>
      </c>
      <c r="P72" s="22">
        <v>6.2268800000000002E-8</v>
      </c>
      <c r="Q72">
        <v>0.61213777000000003</v>
      </c>
      <c r="R72">
        <v>0.38721534000000002</v>
      </c>
      <c r="S72" s="10">
        <v>0</v>
      </c>
      <c r="T72" s="31">
        <v>0</v>
      </c>
      <c r="U72" s="31">
        <f t="shared" si="7"/>
        <v>0.61213777000000003</v>
      </c>
      <c r="V72" s="40">
        <f t="shared" si="8"/>
        <v>1.1592065217391304E-5</v>
      </c>
      <c r="W72" s="7">
        <f t="shared" si="6"/>
        <v>1.6768396226415094E-5</v>
      </c>
      <c r="X72" s="7">
        <f t="shared" si="2"/>
        <v>1.9075459697209091E-4</v>
      </c>
      <c r="Y72" s="7">
        <f t="shared" si="3"/>
        <v>1.6140773589946153E-4</v>
      </c>
      <c r="Z72" s="7">
        <f t="shared" si="4"/>
        <v>2.2087374386242105E-4</v>
      </c>
      <c r="AA72">
        <v>1</v>
      </c>
    </row>
    <row r="73" spans="1:27" ht="16" x14ac:dyDescent="0.2">
      <c r="A73" s="24" t="s">
        <v>119</v>
      </c>
      <c r="B73" s="23" t="s">
        <v>187</v>
      </c>
      <c r="C73" s="23">
        <v>390.8</v>
      </c>
      <c r="D73" s="25">
        <f t="shared" si="5"/>
        <v>160.38576000000003</v>
      </c>
      <c r="E73" s="23" t="s">
        <v>188</v>
      </c>
      <c r="F73" s="23" t="s">
        <v>189</v>
      </c>
      <c r="G73" s="23" t="s">
        <v>170</v>
      </c>
      <c r="H73" s="23" t="s">
        <v>130</v>
      </c>
      <c r="I73" s="27">
        <v>0.40669543000000002</v>
      </c>
      <c r="J73" s="23">
        <v>0.37120188999999998</v>
      </c>
      <c r="K73" s="23">
        <v>0.33521415999999998</v>
      </c>
      <c r="L73" s="22">
        <v>3.6178600000000001E-3</v>
      </c>
      <c r="M73" s="22">
        <v>1.4022399999999999E-3</v>
      </c>
      <c r="N73" s="22">
        <v>106.51300000000001</v>
      </c>
      <c r="O73" s="22">
        <v>367.87299999999999</v>
      </c>
      <c r="P73" s="22">
        <v>6.4913200000000005E-8</v>
      </c>
      <c r="Q73">
        <v>0.37220476000000002</v>
      </c>
      <c r="R73">
        <v>0.62778986000000003</v>
      </c>
      <c r="S73" s="10">
        <v>0</v>
      </c>
      <c r="T73" s="31">
        <v>0</v>
      </c>
      <c r="U73" s="31">
        <f t="shared" si="7"/>
        <v>0.37220476000000002</v>
      </c>
      <c r="V73" s="40">
        <f t="shared" si="8"/>
        <v>3.9324565217391308E-5</v>
      </c>
      <c r="W73" s="7">
        <f t="shared" si="6"/>
        <v>5.6884591194968556E-5</v>
      </c>
      <c r="X73" s="7">
        <f t="shared" si="2"/>
        <v>4.001418424029091E-3</v>
      </c>
      <c r="Y73" s="7">
        <f t="shared" si="3"/>
        <v>3.3858155895630767E-3</v>
      </c>
      <c r="Z73" s="7">
        <f t="shared" si="4"/>
        <v>4.6332213330863153E-3</v>
      </c>
      <c r="AA73">
        <v>2</v>
      </c>
    </row>
    <row r="74" spans="1:27" ht="16" x14ac:dyDescent="0.2">
      <c r="A74" s="24" t="s">
        <v>119</v>
      </c>
      <c r="B74" s="23" t="s">
        <v>190</v>
      </c>
      <c r="C74" s="23">
        <v>368</v>
      </c>
      <c r="D74" s="25">
        <f t="shared" si="5"/>
        <v>167.33520000000001</v>
      </c>
      <c r="E74" s="23" t="s">
        <v>191</v>
      </c>
      <c r="F74" s="23"/>
      <c r="G74" s="23" t="s">
        <v>170</v>
      </c>
      <c r="H74" s="23" t="s">
        <v>130</v>
      </c>
      <c r="I74" s="27">
        <v>0.40669543000000002</v>
      </c>
      <c r="J74" s="23">
        <v>0.37120188999999998</v>
      </c>
      <c r="K74" s="23">
        <v>0.33521415999999998</v>
      </c>
      <c r="L74" s="22">
        <v>1.5597199999999999E-3</v>
      </c>
      <c r="M74" s="22">
        <v>3.2309999999999999E-4</v>
      </c>
      <c r="N74" s="22">
        <v>37.478200000000001</v>
      </c>
      <c r="O74" s="22">
        <v>219.143</v>
      </c>
      <c r="P74" s="22">
        <v>5.9081599999999997E-8</v>
      </c>
      <c r="Q74">
        <v>0.47772596000000001</v>
      </c>
      <c r="R74">
        <v>0.52227403999999999</v>
      </c>
      <c r="S74" s="10">
        <v>0</v>
      </c>
      <c r="T74" s="31">
        <v>0</v>
      </c>
      <c r="U74" s="31">
        <f t="shared" si="7"/>
        <v>0.47772596000000001</v>
      </c>
      <c r="V74" s="40">
        <f t="shared" si="8"/>
        <v>1.6953478260869566E-5</v>
      </c>
      <c r="W74" s="7">
        <f t="shared" si="6"/>
        <v>2.4523899371069181E-5</v>
      </c>
      <c r="X74" s="7">
        <f t="shared" si="2"/>
        <v>7.6703064692727264E-4</v>
      </c>
      <c r="Y74" s="7">
        <f t="shared" si="3"/>
        <v>6.4902593201538459E-4</v>
      </c>
      <c r="Z74" s="7">
        <f t="shared" si="4"/>
        <v>8.8814074907368409E-4</v>
      </c>
      <c r="AA74">
        <v>2</v>
      </c>
    </row>
    <row r="75" spans="1:27" ht="16" x14ac:dyDescent="0.2">
      <c r="A75" s="24" t="s">
        <v>119</v>
      </c>
      <c r="B75" s="23" t="s">
        <v>192</v>
      </c>
      <c r="C75" s="23">
        <v>362.9</v>
      </c>
      <c r="D75" s="25">
        <f t="shared" si="5"/>
        <v>168.88968000000003</v>
      </c>
      <c r="E75" s="23" t="s">
        <v>5</v>
      </c>
      <c r="F75" s="23"/>
      <c r="G75" s="23" t="s">
        <v>95</v>
      </c>
      <c r="H75" s="23" t="s">
        <v>130</v>
      </c>
      <c r="I75" s="27">
        <v>0.41166441999999998</v>
      </c>
      <c r="J75" s="23">
        <v>0.36900233999999998</v>
      </c>
      <c r="K75" s="23">
        <v>0.34037008000000002</v>
      </c>
      <c r="L75" s="22">
        <v>1.2433100000000001E-2</v>
      </c>
      <c r="M75" s="22">
        <v>2.2253300000000002E-3</v>
      </c>
      <c r="N75" s="22">
        <v>27.744499999999999</v>
      </c>
      <c r="O75" s="22">
        <v>140.78200000000001</v>
      </c>
      <c r="P75" s="22">
        <v>7.5241599999999998E-8</v>
      </c>
      <c r="Q75">
        <v>0.51478301000000004</v>
      </c>
      <c r="R75">
        <v>0.48521699000000001</v>
      </c>
      <c r="S75" s="10">
        <v>0</v>
      </c>
      <c r="T75" s="31">
        <v>0</v>
      </c>
      <c r="U75" s="31">
        <f t="shared" si="7"/>
        <v>0.51478301000000004</v>
      </c>
      <c r="V75" s="40">
        <f t="shared" si="8"/>
        <v>1.3514239130434783E-4</v>
      </c>
      <c r="W75" s="7">
        <f t="shared" si="6"/>
        <v>1.9548899371069184E-4</v>
      </c>
      <c r="X75" s="7">
        <f t="shared" si="2"/>
        <v>4.9080360198031818E-3</v>
      </c>
      <c r="Y75" s="7">
        <f t="shared" si="3"/>
        <v>4.1529535552180773E-3</v>
      </c>
      <c r="Z75" s="7">
        <f t="shared" si="4"/>
        <v>5.682989075561579E-3</v>
      </c>
      <c r="AA75">
        <v>2</v>
      </c>
    </row>
    <row r="76" spans="1:27" ht="16" x14ac:dyDescent="0.2">
      <c r="A76" s="24" t="s">
        <v>119</v>
      </c>
      <c r="B76" s="23" t="s">
        <v>193</v>
      </c>
      <c r="C76" s="23">
        <v>334.75</v>
      </c>
      <c r="D76" s="25">
        <f t="shared" si="5"/>
        <v>177.46980000000002</v>
      </c>
      <c r="E76" s="23" t="s">
        <v>194</v>
      </c>
      <c r="F76" s="23"/>
      <c r="G76" s="23" t="s">
        <v>86</v>
      </c>
      <c r="H76" s="23" t="s">
        <v>122</v>
      </c>
      <c r="I76" s="27">
        <v>0.31649360999999998</v>
      </c>
      <c r="J76">
        <v>0.27157699000000002</v>
      </c>
      <c r="K76">
        <v>0.25125360000000002</v>
      </c>
      <c r="L76" s="22">
        <v>1.6379000000000001E-2</v>
      </c>
      <c r="M76" s="22">
        <v>2.7776699999999999E-3</v>
      </c>
      <c r="N76" s="22">
        <v>23.849</v>
      </c>
      <c r="O76" s="22">
        <v>103.572</v>
      </c>
      <c r="P76" s="22">
        <v>6.5202000000000004E-8</v>
      </c>
      <c r="Q76">
        <v>0.584841626</v>
      </c>
      <c r="R76">
        <v>0.41516030999999998</v>
      </c>
      <c r="S76" s="10">
        <v>0</v>
      </c>
      <c r="T76" s="31">
        <v>0</v>
      </c>
      <c r="U76" s="31">
        <f t="shared" si="7"/>
        <v>0.584841626</v>
      </c>
      <c r="V76" s="40">
        <f t="shared" si="8"/>
        <v>1.7803260869565218E-4</v>
      </c>
      <c r="W76" s="7">
        <f t="shared" si="6"/>
        <v>2.5753144654088052E-4</v>
      </c>
      <c r="X76" s="7">
        <f t="shared" si="2"/>
        <v>5.24171971944409E-3</v>
      </c>
      <c r="Y76" s="7">
        <f t="shared" si="3"/>
        <v>4.4353013010680759E-3</v>
      </c>
      <c r="Z76" s="7">
        <f t="shared" si="4"/>
        <v>6.0693596751457881E-3</v>
      </c>
      <c r="AA76">
        <v>2</v>
      </c>
    </row>
    <row r="77" spans="1:27" ht="16" x14ac:dyDescent="0.2">
      <c r="A77" s="24" t="s">
        <v>119</v>
      </c>
      <c r="B77" s="23" t="s">
        <v>195</v>
      </c>
      <c r="C77" s="23">
        <v>321.10000000000002</v>
      </c>
      <c r="D77" s="25">
        <f t="shared" si="5"/>
        <v>181.63032000000001</v>
      </c>
      <c r="E77" s="23" t="s">
        <v>196</v>
      </c>
      <c r="F77" s="23"/>
      <c r="G77" s="23" t="s">
        <v>84</v>
      </c>
      <c r="H77" s="23" t="s">
        <v>122</v>
      </c>
      <c r="I77" s="27">
        <v>0.31332940999999997</v>
      </c>
      <c r="J77">
        <v>0.27305153999999998</v>
      </c>
      <c r="K77">
        <v>0.24779323</v>
      </c>
      <c r="L77" s="22">
        <v>1.1605499999999999E-2</v>
      </c>
      <c r="M77" s="22">
        <v>2.4997800000000001E-3</v>
      </c>
      <c r="N77" s="22">
        <v>39.385899999999999</v>
      </c>
      <c r="O77" s="22">
        <v>287.77199999999999</v>
      </c>
      <c r="P77" s="22">
        <v>1.05071E-7</v>
      </c>
      <c r="Q77">
        <v>0.42353049799999998</v>
      </c>
      <c r="R77">
        <v>0.57646949999999997</v>
      </c>
      <c r="S77" s="10">
        <v>0</v>
      </c>
      <c r="T77" s="31">
        <v>0</v>
      </c>
      <c r="U77" s="31">
        <f t="shared" si="7"/>
        <v>0.42353049799999998</v>
      </c>
      <c r="V77" s="40">
        <f t="shared" si="8"/>
        <v>1.2614673913043478E-4</v>
      </c>
      <c r="W77" s="7">
        <f t="shared" si="6"/>
        <v>1.8247641509433962E-4</v>
      </c>
      <c r="X77" s="7">
        <f t="shared" si="2"/>
        <v>6.5502133032272732E-3</v>
      </c>
      <c r="Y77" s="7">
        <f t="shared" si="3"/>
        <v>5.5424881796538464E-3</v>
      </c>
      <c r="Z77" s="7">
        <f t="shared" si="4"/>
        <v>7.5844575090000003E-3</v>
      </c>
      <c r="AA77">
        <v>2</v>
      </c>
    </row>
    <row r="78" spans="1:27" ht="16" x14ac:dyDescent="0.2">
      <c r="A78" s="24" t="s">
        <v>119</v>
      </c>
      <c r="B78" s="23" t="s">
        <v>197</v>
      </c>
      <c r="C78" s="23">
        <v>304.2</v>
      </c>
      <c r="D78" s="25">
        <f t="shared" si="5"/>
        <v>186.78144</v>
      </c>
      <c r="E78" s="23" t="s">
        <v>198</v>
      </c>
      <c r="F78" s="23" t="s">
        <v>199</v>
      </c>
      <c r="G78" s="23" t="s">
        <v>136</v>
      </c>
      <c r="H78" s="23" t="s">
        <v>130</v>
      </c>
      <c r="I78" s="27">
        <v>0.37649903000000001</v>
      </c>
      <c r="J78">
        <v>0.37654504</v>
      </c>
      <c r="K78">
        <v>0.3765406</v>
      </c>
      <c r="L78" s="22">
        <v>7.8491300000000004E-4</v>
      </c>
      <c r="M78" s="22">
        <v>5.8019700000000003E-5</v>
      </c>
      <c r="N78" s="22">
        <v>13.200699999999999</v>
      </c>
      <c r="O78" s="28">
        <v>62</v>
      </c>
      <c r="P78" s="22">
        <v>8.4064200000000002E-8</v>
      </c>
      <c r="Q78">
        <v>0.73034052000000005</v>
      </c>
      <c r="R78">
        <v>0.26965948000000001</v>
      </c>
      <c r="S78" s="10">
        <v>0</v>
      </c>
      <c r="T78" s="31">
        <v>0</v>
      </c>
      <c r="U78" s="31">
        <f t="shared" si="7"/>
        <v>0.73034052000000005</v>
      </c>
      <c r="V78" s="40">
        <f t="shared" si="8"/>
        <v>8.5316630434782609E-6</v>
      </c>
      <c r="W78" s="7">
        <f t="shared" si="6"/>
        <v>1.2341399371069182E-5</v>
      </c>
      <c r="X78" s="7">
        <f t="shared" si="2"/>
        <v>7.111619150798181E-5</v>
      </c>
      <c r="Y78" s="7">
        <f t="shared" si="3"/>
        <v>6.0175238968292304E-5</v>
      </c>
      <c r="Z78" s="7">
        <f t="shared" si="4"/>
        <v>8.2345063851347371E-5</v>
      </c>
      <c r="AA78">
        <v>1</v>
      </c>
    </row>
    <row r="79" spans="1:27" ht="16" x14ac:dyDescent="0.2">
      <c r="A79" s="24" t="s">
        <v>119</v>
      </c>
      <c r="B79" s="23" t="s">
        <v>200</v>
      </c>
      <c r="C79" s="23">
        <v>295.8</v>
      </c>
      <c r="D79" s="25">
        <f t="shared" si="5"/>
        <v>189.34176000000002</v>
      </c>
      <c r="E79" s="23" t="s">
        <v>201</v>
      </c>
      <c r="F79" s="23"/>
      <c r="G79" s="23" t="s">
        <v>95</v>
      </c>
      <c r="H79" s="23" t="s">
        <v>130</v>
      </c>
      <c r="I79" s="27">
        <v>0.41166441999999998</v>
      </c>
      <c r="J79" s="23">
        <v>0.36900233999999998</v>
      </c>
      <c r="K79" s="23">
        <v>0.34037008000000002</v>
      </c>
      <c r="L79" s="22">
        <v>1.95503E-3</v>
      </c>
      <c r="M79" s="22">
        <v>6.6319100000000004E-4</v>
      </c>
      <c r="N79" s="22">
        <v>68.053899999999999</v>
      </c>
      <c r="O79" s="22">
        <v>374.017</v>
      </c>
      <c r="P79" s="22">
        <v>8.3244300000000004E-8</v>
      </c>
      <c r="Q79">
        <v>0.28254383900000002</v>
      </c>
      <c r="R79">
        <v>0.71756470000000006</v>
      </c>
      <c r="S79" s="10">
        <v>0</v>
      </c>
      <c r="T79" s="31">
        <v>0</v>
      </c>
      <c r="U79" s="31">
        <f t="shared" si="7"/>
        <v>0.28254383900000002</v>
      </c>
      <c r="V79" s="40">
        <f t="shared" si="8"/>
        <v>2.1250326086956521E-5</v>
      </c>
      <c r="W79" s="7">
        <f t="shared" si="6"/>
        <v>3.0739465408805033E-5</v>
      </c>
      <c r="X79" s="7">
        <f t="shared" si="2"/>
        <v>2.1631020498077275E-3</v>
      </c>
      <c r="Y79" s="7">
        <f t="shared" si="3"/>
        <v>1.8303171190680772E-3</v>
      </c>
      <c r="Z79" s="7">
        <f t="shared" si="4"/>
        <v>2.5046444787247372E-3</v>
      </c>
      <c r="AA79">
        <v>2</v>
      </c>
    </row>
    <row r="80" spans="1:27" ht="16" x14ac:dyDescent="0.2">
      <c r="A80" s="24" t="s">
        <v>119</v>
      </c>
      <c r="B80" s="23" t="s">
        <v>202</v>
      </c>
      <c r="C80" s="23">
        <v>285.2</v>
      </c>
      <c r="D80" s="25">
        <f t="shared" si="5"/>
        <v>192.57264000000001</v>
      </c>
      <c r="E80" s="23" t="s">
        <v>203</v>
      </c>
      <c r="F80" s="23"/>
      <c r="G80" s="23" t="s">
        <v>85</v>
      </c>
      <c r="H80" s="23" t="s">
        <v>122</v>
      </c>
      <c r="I80" s="27">
        <v>0.30820657000000001</v>
      </c>
      <c r="J80">
        <v>0.27515864000000001</v>
      </c>
      <c r="K80">
        <v>0.24450880999999999</v>
      </c>
      <c r="L80" s="22">
        <v>4.7847000000000002E-3</v>
      </c>
      <c r="M80" s="22">
        <v>1.24423E-3</v>
      </c>
      <c r="N80" s="22">
        <v>42.651299999999999</v>
      </c>
      <c r="O80" s="22">
        <v>273.71499999999997</v>
      </c>
      <c r="P80" s="22">
        <v>8.0002700000000002E-8</v>
      </c>
      <c r="Q80">
        <v>0.46154603300000002</v>
      </c>
      <c r="R80">
        <v>0.53845396999999995</v>
      </c>
      <c r="S80" s="10">
        <v>0</v>
      </c>
      <c r="T80" s="31">
        <v>0</v>
      </c>
      <c r="U80" s="31">
        <f t="shared" si="7"/>
        <v>0.46154603300000002</v>
      </c>
      <c r="V80" s="40">
        <f t="shared" si="8"/>
        <v>5.2007608695652176E-5</v>
      </c>
      <c r="W80" s="7">
        <f t="shared" si="6"/>
        <v>7.5231132075471706E-5</v>
      </c>
      <c r="X80" s="7">
        <f t="shared" si="2"/>
        <v>3.0452753776959089E-3</v>
      </c>
      <c r="Y80" s="7">
        <f t="shared" si="3"/>
        <v>2.5767714734349998E-3</v>
      </c>
      <c r="Z80" s="7">
        <f t="shared" si="4"/>
        <v>3.5261083320689474E-3</v>
      </c>
      <c r="AA80">
        <v>2</v>
      </c>
    </row>
    <row r="81" spans="1:27" ht="16" x14ac:dyDescent="0.2">
      <c r="A81" s="24" t="s">
        <v>119</v>
      </c>
      <c r="B81" s="23" t="s">
        <v>204</v>
      </c>
      <c r="C81" s="23">
        <v>250.5</v>
      </c>
      <c r="D81" s="25">
        <f t="shared" si="5"/>
        <v>203.14920000000001</v>
      </c>
      <c r="E81" s="23" t="s">
        <v>205</v>
      </c>
      <c r="F81" s="23"/>
      <c r="G81" s="23" t="s">
        <v>100</v>
      </c>
      <c r="H81" s="23" t="s">
        <v>89</v>
      </c>
      <c r="I81" s="27">
        <v>0.34552322000000002</v>
      </c>
      <c r="J81" s="23">
        <v>0.26322690999999998</v>
      </c>
      <c r="K81" s="23">
        <v>0.22084802000000001</v>
      </c>
      <c r="L81" s="22">
        <v>4.5281200000000001E-3</v>
      </c>
      <c r="M81" s="22">
        <v>2.2883999999999999E-3</v>
      </c>
      <c r="N81" s="22">
        <v>199.46799999999999</v>
      </c>
      <c r="O81" s="22">
        <v>409.81</v>
      </c>
      <c r="P81" s="22">
        <v>4.0448400000000001E-8</v>
      </c>
      <c r="Q81" s="22">
        <v>0</v>
      </c>
      <c r="R81">
        <v>0.68091261999999997</v>
      </c>
      <c r="S81">
        <v>0.31908737999999998</v>
      </c>
      <c r="T81" s="31">
        <v>0</v>
      </c>
      <c r="U81" s="31">
        <f t="shared" si="7"/>
        <v>0</v>
      </c>
      <c r="V81" s="40">
        <v>0</v>
      </c>
      <c r="W81" s="7">
        <v>0</v>
      </c>
      <c r="X81" s="7">
        <f t="shared" si="2"/>
        <v>1.1950726340225454E-2</v>
      </c>
      <c r="Y81" s="7">
        <f t="shared" si="3"/>
        <v>8.9138768554449209E-3</v>
      </c>
      <c r="Z81" s="7">
        <f t="shared" si="4"/>
        <v>2.2805046153145259E-2</v>
      </c>
      <c r="AA81">
        <v>3</v>
      </c>
    </row>
    <row r="82" spans="1:27" ht="16" x14ac:dyDescent="0.2">
      <c r="A82" s="24" t="s">
        <v>119</v>
      </c>
      <c r="B82" s="23" t="s">
        <v>206</v>
      </c>
      <c r="C82" s="23">
        <v>239.7</v>
      </c>
      <c r="D82" s="25">
        <f t="shared" si="5"/>
        <v>206.44103999999999</v>
      </c>
      <c r="E82" s="23" t="s">
        <v>207</v>
      </c>
      <c r="F82" s="23"/>
      <c r="G82" s="23" t="s">
        <v>100</v>
      </c>
      <c r="H82" s="23" t="s">
        <v>89</v>
      </c>
      <c r="I82" s="27">
        <v>0.34552322000000002</v>
      </c>
      <c r="J82" s="23">
        <v>0.26322690999999998</v>
      </c>
      <c r="K82" s="23">
        <v>0.22084802000000001</v>
      </c>
      <c r="L82" s="22">
        <v>6.99813E-3</v>
      </c>
      <c r="M82" s="22">
        <v>4.14972E-3</v>
      </c>
      <c r="N82" s="22">
        <v>331.87599999999998</v>
      </c>
      <c r="O82" s="22">
        <v>533.61900000000003</v>
      </c>
      <c r="P82" s="22">
        <v>6.5241799999999999E-8</v>
      </c>
      <c r="Q82" s="22">
        <v>0</v>
      </c>
      <c r="R82">
        <v>0.66312061</v>
      </c>
      <c r="S82">
        <v>0.33687840000000002</v>
      </c>
      <c r="T82" s="31">
        <v>0</v>
      </c>
      <c r="U82" s="31">
        <f t="shared" si="7"/>
        <v>0</v>
      </c>
      <c r="V82" s="40">
        <v>0</v>
      </c>
      <c r="W82" s="7">
        <v>0</v>
      </c>
      <c r="X82" s="7">
        <f t="shared" si="2"/>
        <v>2.1827695640907273E-2</v>
      </c>
      <c r="Y82" s="7">
        <f t="shared" si="3"/>
        <v>1.6175515127458153E-2</v>
      </c>
      <c r="Z82" s="7">
        <f t="shared" si="4"/>
        <v>4.2441993616376836E-2</v>
      </c>
      <c r="AA82">
        <v>3</v>
      </c>
    </row>
    <row r="83" spans="1:27" ht="16" x14ac:dyDescent="0.2">
      <c r="A83" s="24" t="s">
        <v>119</v>
      </c>
      <c r="B83" s="23" t="s">
        <v>208</v>
      </c>
      <c r="C83" s="23">
        <v>223.4</v>
      </c>
      <c r="D83" s="25">
        <f t="shared" si="5"/>
        <v>211.40928000000002</v>
      </c>
      <c r="E83" s="23" t="s">
        <v>5</v>
      </c>
      <c r="F83" s="23" t="s">
        <v>209</v>
      </c>
      <c r="G83" s="23" t="s">
        <v>85</v>
      </c>
      <c r="H83" s="23" t="s">
        <v>122</v>
      </c>
      <c r="I83" s="27">
        <v>0.30820657000000001</v>
      </c>
      <c r="J83">
        <v>0.27515864000000001</v>
      </c>
      <c r="K83">
        <v>0.24450880999999999</v>
      </c>
      <c r="L83" s="22">
        <v>2.99466E-2</v>
      </c>
      <c r="M83" s="22">
        <v>5.71405E-3</v>
      </c>
      <c r="N83" s="22">
        <v>28.551300000000001</v>
      </c>
      <c r="O83" s="22">
        <v>124.04900000000001</v>
      </c>
      <c r="P83" s="22">
        <v>9.0338300000000001E-8</v>
      </c>
      <c r="Q83">
        <v>0.59545392900000005</v>
      </c>
      <c r="R83">
        <v>0.40454737000000002</v>
      </c>
      <c r="S83" s="22">
        <v>0</v>
      </c>
      <c r="T83" s="31">
        <v>0</v>
      </c>
      <c r="U83" s="31">
        <f t="shared" si="7"/>
        <v>0.59545392900000005</v>
      </c>
      <c r="V83" s="40">
        <f t="shared" si="8"/>
        <v>3.2550652173913045E-4</v>
      </c>
      <c r="W83" s="7">
        <f t="shared" si="6"/>
        <v>4.7085849056603771E-4</v>
      </c>
      <c r="X83" s="7">
        <f t="shared" si="2"/>
        <v>1.0507290452493183E-2</v>
      </c>
      <c r="Y83" s="7">
        <f t="shared" si="3"/>
        <v>8.8907842290326927E-3</v>
      </c>
      <c r="Z83" s="7">
        <f t="shared" si="4"/>
        <v>1.2166336313413158E-2</v>
      </c>
      <c r="AA83">
        <v>2</v>
      </c>
    </row>
    <row r="84" spans="1:27" ht="16" x14ac:dyDescent="0.2">
      <c r="A84" s="24" t="s">
        <v>119</v>
      </c>
      <c r="B84" s="23" t="s">
        <v>210</v>
      </c>
      <c r="C84" s="23">
        <v>209.5</v>
      </c>
      <c r="D84" s="25">
        <f t="shared" si="5"/>
        <v>215.64600000000002</v>
      </c>
      <c r="E84" s="23" t="s">
        <v>211</v>
      </c>
      <c r="F84" s="23"/>
      <c r="G84" s="23" t="s">
        <v>100</v>
      </c>
      <c r="H84" s="23" t="s">
        <v>89</v>
      </c>
      <c r="I84" s="27">
        <v>0.34552322000000002</v>
      </c>
      <c r="J84">
        <v>0.26322690999999998</v>
      </c>
      <c r="K84">
        <v>0.22084802000000001</v>
      </c>
      <c r="L84" s="22">
        <v>5.1683700000000003E-3</v>
      </c>
      <c r="M84" s="22">
        <v>2.5115900000000002E-3</v>
      </c>
      <c r="N84" s="22">
        <v>186.43199999999999</v>
      </c>
      <c r="O84" s="22">
        <v>376.69</v>
      </c>
      <c r="P84" s="22">
        <v>4.4351099999999997E-8</v>
      </c>
      <c r="Q84" s="22">
        <v>0</v>
      </c>
      <c r="R84">
        <v>0.72506946999999999</v>
      </c>
      <c r="S84">
        <v>0.27476340999999999</v>
      </c>
      <c r="T84" s="31">
        <v>0</v>
      </c>
      <c r="U84" s="31">
        <f t="shared" si="7"/>
        <v>0</v>
      </c>
      <c r="V84" s="40">
        <v>0</v>
      </c>
      <c r="W84" s="7">
        <v>0</v>
      </c>
      <c r="X84" s="7">
        <f t="shared" si="2"/>
        <v>1.2878243992921607E-2</v>
      </c>
      <c r="Y84" s="7">
        <f t="shared" si="3"/>
        <v>9.7645153246002925E-3</v>
      </c>
      <c r="Z84" s="7">
        <f t="shared" si="4"/>
        <v>2.3386477659265895E-2</v>
      </c>
      <c r="AA84">
        <v>3</v>
      </c>
    </row>
    <row r="85" spans="1:27" ht="16" x14ac:dyDescent="0.2">
      <c r="A85" s="24" t="s">
        <v>119</v>
      </c>
      <c r="B85" s="23" t="s">
        <v>212</v>
      </c>
      <c r="C85" s="23">
        <v>185.9</v>
      </c>
      <c r="D85" s="25">
        <f t="shared" si="5"/>
        <v>222.83928000000003</v>
      </c>
      <c r="E85" s="23" t="s">
        <v>213</v>
      </c>
      <c r="F85" s="23"/>
      <c r="G85" s="23" t="s">
        <v>100</v>
      </c>
      <c r="H85" s="23" t="s">
        <v>89</v>
      </c>
      <c r="I85" s="27">
        <v>0.34552322000000002</v>
      </c>
      <c r="J85">
        <v>0.26322690999999998</v>
      </c>
      <c r="K85">
        <v>0.22084802000000001</v>
      </c>
      <c r="L85" s="22">
        <v>5.0635400000000001E-3</v>
      </c>
      <c r="M85" s="22">
        <v>2.8373600000000001E-3</v>
      </c>
      <c r="N85" s="22">
        <v>190.245</v>
      </c>
      <c r="O85" s="22">
        <v>344.19900000000001</v>
      </c>
      <c r="P85" s="22">
        <v>5.1482100000000003E-8</v>
      </c>
      <c r="Q85" s="22">
        <v>0</v>
      </c>
      <c r="R85">
        <v>0.82167319999999999</v>
      </c>
      <c r="S85">
        <v>0.17832519999999999</v>
      </c>
      <c r="T85" s="31">
        <v>0</v>
      </c>
      <c r="U85" s="31">
        <f t="shared" si="7"/>
        <v>0</v>
      </c>
      <c r="V85" s="40">
        <v>0</v>
      </c>
      <c r="W85" s="7">
        <v>0</v>
      </c>
      <c r="X85" s="7">
        <f t="shared" si="2"/>
        <v>1.397034588777697E-2</v>
      </c>
      <c r="Y85" s="7">
        <f t="shared" si="3"/>
        <v>1.099074758385723E-2</v>
      </c>
      <c r="Z85" s="7">
        <f t="shared" si="4"/>
        <v>2.2389890898661051E-2</v>
      </c>
      <c r="AA85">
        <v>3</v>
      </c>
    </row>
    <row r="86" spans="1:27" ht="16" x14ac:dyDescent="0.2">
      <c r="A86" s="24" t="s">
        <v>119</v>
      </c>
      <c r="B86" s="23" t="s">
        <v>214</v>
      </c>
      <c r="C86" s="23">
        <v>177.1</v>
      </c>
      <c r="D86" s="25">
        <f t="shared" si="5"/>
        <v>225.52152000000001</v>
      </c>
      <c r="E86" s="23" t="s">
        <v>215</v>
      </c>
      <c r="F86" s="23"/>
      <c r="G86" s="23" t="s">
        <v>216</v>
      </c>
      <c r="H86" s="23" t="s">
        <v>217</v>
      </c>
      <c r="I86" s="27">
        <v>0.44535465000000002</v>
      </c>
      <c r="J86" s="23">
        <v>0.35939731000000003</v>
      </c>
      <c r="K86" s="23">
        <v>0.31142294999999998</v>
      </c>
      <c r="L86" s="22">
        <v>4.4280400000000003E-3</v>
      </c>
      <c r="M86" s="22">
        <v>2.5596999999999998E-3</v>
      </c>
      <c r="N86" s="22">
        <v>232.69300000000001</v>
      </c>
      <c r="O86" s="22">
        <v>434.87299999999999</v>
      </c>
      <c r="P86" s="22">
        <v>4.7931000000000001E-8</v>
      </c>
      <c r="Q86" s="22">
        <v>0</v>
      </c>
      <c r="R86">
        <v>0.65059420000000001</v>
      </c>
      <c r="S86">
        <v>0.34940483999999999</v>
      </c>
      <c r="T86" s="31">
        <v>0</v>
      </c>
      <c r="U86" s="31">
        <f t="shared" si="7"/>
        <v>0</v>
      </c>
      <c r="V86" s="40">
        <v>0</v>
      </c>
      <c r="W86" s="7">
        <v>0</v>
      </c>
      <c r="X86" s="7">
        <f t="shared" si="2"/>
        <v>1.3532140643319999E-2</v>
      </c>
      <c r="Y86" s="7">
        <f t="shared" si="3"/>
        <v>9.9825861747919985E-3</v>
      </c>
      <c r="Z86" s="7">
        <f t="shared" si="4"/>
        <v>2.6652304924959999E-2</v>
      </c>
      <c r="AA86">
        <v>3</v>
      </c>
    </row>
    <row r="87" spans="1:27" ht="16" x14ac:dyDescent="0.2">
      <c r="A87" s="24" t="s">
        <v>119</v>
      </c>
      <c r="B87" s="23" t="s">
        <v>218</v>
      </c>
      <c r="C87" s="23">
        <v>147.1</v>
      </c>
      <c r="D87" s="25">
        <f t="shared" si="5"/>
        <v>234.66552000000001</v>
      </c>
      <c r="E87" s="23" t="s">
        <v>219</v>
      </c>
      <c r="F87" s="23"/>
      <c r="G87" s="23" t="s">
        <v>220</v>
      </c>
      <c r="H87" s="23" t="s">
        <v>221</v>
      </c>
      <c r="I87" s="27" t="s">
        <v>222</v>
      </c>
      <c r="J87" s="23">
        <v>0.26009494999999999</v>
      </c>
      <c r="K87" s="23">
        <v>0.22968131</v>
      </c>
      <c r="L87" s="22">
        <v>8.5588899999999996E-3</v>
      </c>
      <c r="M87" s="22">
        <v>4.36514E-3</v>
      </c>
      <c r="N87" s="22">
        <v>218.76300000000001</v>
      </c>
      <c r="O87" s="22">
        <v>457.447</v>
      </c>
      <c r="P87" s="22">
        <v>5.7379699999999999E-8</v>
      </c>
      <c r="Q87" s="22">
        <v>0</v>
      </c>
      <c r="R87">
        <v>0.54021728000000002</v>
      </c>
      <c r="S87">
        <v>0.45978194</v>
      </c>
      <c r="T87" s="31">
        <v>0</v>
      </c>
      <c r="U87" s="31">
        <f t="shared" si="7"/>
        <v>0</v>
      </c>
      <c r="V87" s="40">
        <v>0</v>
      </c>
      <c r="W87" s="7">
        <v>0</v>
      </c>
      <c r="X87" s="7">
        <f t="shared" si="2"/>
        <v>2.4098829300261578E-2</v>
      </c>
      <c r="Y87" s="7">
        <f t="shared" si="3"/>
        <v>1.7097758064206402E-2</v>
      </c>
      <c r="Z87" s="7">
        <f t="shared" si="4"/>
        <v>5.2551430002059363E-2</v>
      </c>
      <c r="AA87">
        <v>3</v>
      </c>
    </row>
    <row r="88" spans="1:27" ht="16" x14ac:dyDescent="0.2">
      <c r="A88" s="24" t="s">
        <v>119</v>
      </c>
      <c r="B88" s="23" t="s">
        <v>223</v>
      </c>
      <c r="C88" s="23">
        <v>128.4</v>
      </c>
      <c r="D88" s="25">
        <f t="shared" si="5"/>
        <v>240.36528000000001</v>
      </c>
      <c r="E88" s="23" t="s">
        <v>219</v>
      </c>
      <c r="F88" s="23"/>
      <c r="G88" s="23" t="s">
        <v>224</v>
      </c>
      <c r="H88" s="23" t="s">
        <v>89</v>
      </c>
      <c r="I88" s="27">
        <v>0.36928550999999998</v>
      </c>
      <c r="J88" s="23">
        <v>0.25506723999999997</v>
      </c>
      <c r="K88" s="23">
        <v>0.19377043999999999</v>
      </c>
      <c r="L88" s="22">
        <v>8.4196099999999992E-3</v>
      </c>
      <c r="M88" s="22">
        <v>4.8557499999999998E-3</v>
      </c>
      <c r="N88" s="22">
        <v>305.95299999999997</v>
      </c>
      <c r="O88" s="22">
        <v>528.41800000000001</v>
      </c>
      <c r="P88" s="22">
        <v>7.5762600000000006E-8</v>
      </c>
      <c r="Q88" s="31">
        <v>0</v>
      </c>
      <c r="R88" s="31">
        <v>0.62340744999999997</v>
      </c>
      <c r="S88" s="31">
        <v>0.37657679999999999</v>
      </c>
      <c r="T88" s="31">
        <v>0</v>
      </c>
      <c r="U88" s="31">
        <f t="shared" si="7"/>
        <v>0</v>
      </c>
      <c r="V88" s="40">
        <v>0</v>
      </c>
      <c r="W88" s="7">
        <v>0</v>
      </c>
      <c r="X88" s="7">
        <f t="shared" si="2"/>
        <v>2.5950012850079543E-2</v>
      </c>
      <c r="Y88" s="7">
        <f t="shared" si="3"/>
        <v>1.8956984745390381E-2</v>
      </c>
      <c r="Z88" s="7">
        <f t="shared" si="4"/>
        <v>5.2503417644302622E-2</v>
      </c>
      <c r="AA88">
        <v>3</v>
      </c>
    </row>
    <row r="89" spans="1:27" ht="16" x14ac:dyDescent="0.2">
      <c r="A89" s="24" t="s">
        <v>225</v>
      </c>
      <c r="B89" s="23" t="s">
        <v>226</v>
      </c>
      <c r="C89" s="23">
        <v>648.29999999999995</v>
      </c>
      <c r="D89" s="25">
        <f>(666-C89)*0.3048</f>
        <v>5.3949600000000144</v>
      </c>
      <c r="E89" s="23" t="s">
        <v>227</v>
      </c>
      <c r="F89" s="23"/>
      <c r="G89" s="23" t="s">
        <v>86</v>
      </c>
      <c r="H89" s="23" t="s">
        <v>122</v>
      </c>
      <c r="I89" s="27">
        <v>0.31649360999999998</v>
      </c>
      <c r="J89">
        <v>0.27157699000000002</v>
      </c>
      <c r="K89">
        <v>0.25125360000000002</v>
      </c>
      <c r="L89" s="8"/>
      <c r="N89" s="7"/>
      <c r="V89" s="40"/>
    </row>
    <row r="90" spans="1:27" ht="16" x14ac:dyDescent="0.2">
      <c r="A90" s="24" t="s">
        <v>225</v>
      </c>
      <c r="B90" s="23" t="s">
        <v>228</v>
      </c>
      <c r="C90" s="23">
        <v>621.6</v>
      </c>
      <c r="D90" s="25">
        <f t="shared" ref="D90:D123" si="9">(666-C90)*0.3048</f>
        <v>13.533119999999993</v>
      </c>
      <c r="E90" s="23" t="s">
        <v>229</v>
      </c>
      <c r="F90" s="23" t="s">
        <v>230</v>
      </c>
      <c r="G90" s="23" t="s">
        <v>94</v>
      </c>
      <c r="H90" s="23" t="s">
        <v>122</v>
      </c>
      <c r="I90" s="27">
        <v>0.28038951000000001</v>
      </c>
      <c r="J90" s="23">
        <v>0.28042527</v>
      </c>
      <c r="K90" s="23">
        <v>0.28042180999999999</v>
      </c>
      <c r="L90" s="38">
        <v>1.5842E-3</v>
      </c>
      <c r="M90" s="38">
        <v>2.33365E-4</v>
      </c>
      <c r="N90" s="38">
        <v>16.509499999999999</v>
      </c>
      <c r="O90" s="38">
        <v>48.922499999999999</v>
      </c>
      <c r="P90" s="38">
        <v>1.1227799999999999E-7</v>
      </c>
      <c r="Q90" s="21">
        <v>0.72703131099999996</v>
      </c>
      <c r="R90" s="21">
        <v>0.27369951399999998</v>
      </c>
      <c r="S90" s="29">
        <v>0</v>
      </c>
      <c r="T90" s="29">
        <v>0</v>
      </c>
      <c r="U90" s="31">
        <f t="shared" si="7"/>
        <v>0.72703131099999996</v>
      </c>
      <c r="V90" s="40">
        <f t="shared" ref="V90:V121" si="10">L90/92</f>
        <v>1.7219565217391305E-5</v>
      </c>
      <c r="W90" s="7">
        <f t="shared" ref="W90:W121" si="11">L90/63.6</f>
        <v>2.490880503144654E-5</v>
      </c>
      <c r="X90" s="7">
        <f t="shared" si="2"/>
        <v>2.9032675947549994E-4</v>
      </c>
      <c r="Y90" s="7">
        <f t="shared" si="3"/>
        <v>2.456611041715769E-4</v>
      </c>
      <c r="Z90" s="7">
        <f t="shared" si="4"/>
        <v>3.3616782676110522E-4</v>
      </c>
    </row>
    <row r="91" spans="1:27" ht="16" x14ac:dyDescent="0.2">
      <c r="A91" s="24" t="s">
        <v>225</v>
      </c>
      <c r="B91" s="23" t="s">
        <v>231</v>
      </c>
      <c r="C91" s="23">
        <v>593.1</v>
      </c>
      <c r="D91" s="25">
        <f t="shared" si="9"/>
        <v>22.219919999999995</v>
      </c>
      <c r="E91" s="23" t="s">
        <v>232</v>
      </c>
      <c r="F91" s="23" t="s">
        <v>233</v>
      </c>
      <c r="G91" s="23" t="s">
        <v>94</v>
      </c>
      <c r="H91" s="23" t="s">
        <v>122</v>
      </c>
      <c r="I91" s="27">
        <v>0.28038951000000001</v>
      </c>
      <c r="J91" s="23">
        <v>0.28042527</v>
      </c>
      <c r="K91" s="23">
        <v>0.28042180999999999</v>
      </c>
      <c r="L91" s="8"/>
      <c r="N91" s="7"/>
      <c r="V91" s="40"/>
    </row>
    <row r="92" spans="1:27" ht="16" x14ac:dyDescent="0.2">
      <c r="A92" s="24" t="s">
        <v>225</v>
      </c>
      <c r="B92" s="23" t="s">
        <v>234</v>
      </c>
      <c r="C92" s="23">
        <v>590.29999999999995</v>
      </c>
      <c r="D92" s="25">
        <f t="shared" si="9"/>
        <v>23.073360000000015</v>
      </c>
      <c r="E92" s="23" t="s">
        <v>235</v>
      </c>
      <c r="F92" s="23" t="s">
        <v>236</v>
      </c>
      <c r="G92" s="23" t="s">
        <v>94</v>
      </c>
      <c r="H92" s="23" t="s">
        <v>122</v>
      </c>
      <c r="I92" s="27">
        <v>0.28038951000000001</v>
      </c>
      <c r="J92" s="23">
        <v>0.28042527</v>
      </c>
      <c r="K92" s="23">
        <v>0.28042180999999999</v>
      </c>
      <c r="L92" s="8"/>
      <c r="N92" s="7"/>
      <c r="V92" s="40"/>
    </row>
    <row r="93" spans="1:27" ht="16" x14ac:dyDescent="0.2">
      <c r="A93" s="24" t="s">
        <v>225</v>
      </c>
      <c r="B93" s="23" t="s">
        <v>237</v>
      </c>
      <c r="C93" s="23">
        <v>567.25</v>
      </c>
      <c r="D93" s="25">
        <f t="shared" si="9"/>
        <v>30.099</v>
      </c>
      <c r="E93" s="23" t="s">
        <v>238</v>
      </c>
      <c r="F93" s="23" t="s">
        <v>239</v>
      </c>
      <c r="G93" s="23" t="s">
        <v>94</v>
      </c>
      <c r="H93" s="23" t="s">
        <v>122</v>
      </c>
      <c r="I93" s="27">
        <v>0.28038951000000001</v>
      </c>
      <c r="J93" s="23">
        <v>0.28042527</v>
      </c>
      <c r="K93" s="23">
        <v>0.28042180999999999</v>
      </c>
      <c r="L93" s="30">
        <v>5.1566600000000004E-3</v>
      </c>
      <c r="M93" s="30">
        <v>7.6200900000000002E-4</v>
      </c>
      <c r="N93" s="30">
        <v>15.1393</v>
      </c>
      <c r="O93" s="30">
        <v>39.857399999999998</v>
      </c>
      <c r="P93" s="30">
        <v>7.5417999999999994E-8</v>
      </c>
      <c r="Q93" s="21">
        <v>0.76099028999999996</v>
      </c>
      <c r="R93" s="21">
        <v>0.23900970999999999</v>
      </c>
      <c r="S93" s="29">
        <v>0</v>
      </c>
      <c r="T93" s="29">
        <v>0</v>
      </c>
      <c r="U93" s="31">
        <f t="shared" ref="U93" si="12">Q93+T93</f>
        <v>0.76099028999999996</v>
      </c>
      <c r="V93" s="40">
        <f t="shared" si="10"/>
        <v>5.6050652173913046E-5</v>
      </c>
      <c r="W93" s="7">
        <f t="shared" si="11"/>
        <v>8.1079559748427677E-5</v>
      </c>
      <c r="X93" s="7">
        <f t="shared" si="2"/>
        <v>8.2785250048813641E-4</v>
      </c>
      <c r="Y93" s="7">
        <f t="shared" si="3"/>
        <v>7.0049057733611534E-4</v>
      </c>
      <c r="Z93" s="7">
        <f t="shared" si="4"/>
        <v>9.5856605319678953E-4</v>
      </c>
    </row>
    <row r="94" spans="1:27" ht="16" x14ac:dyDescent="0.2">
      <c r="A94" s="24" t="s">
        <v>225</v>
      </c>
      <c r="B94" s="23" t="s">
        <v>240</v>
      </c>
      <c r="C94" s="23">
        <v>556.9</v>
      </c>
      <c r="D94" s="25">
        <f t="shared" si="9"/>
        <v>33.25368000000001</v>
      </c>
      <c r="E94" s="23" t="s">
        <v>241</v>
      </c>
      <c r="F94" s="23" t="s">
        <v>242</v>
      </c>
      <c r="G94" s="23" t="s">
        <v>87</v>
      </c>
      <c r="H94" s="23" t="s">
        <v>122</v>
      </c>
      <c r="I94" s="27">
        <v>0.30217835999999998</v>
      </c>
      <c r="J94" s="23">
        <v>0.27741754000000002</v>
      </c>
      <c r="K94" s="23">
        <v>0.24220865999999999</v>
      </c>
      <c r="L94" s="8"/>
      <c r="N94" s="7"/>
      <c r="V94" s="40"/>
    </row>
    <row r="95" spans="1:27" ht="16" x14ac:dyDescent="0.2">
      <c r="A95" s="24" t="s">
        <v>225</v>
      </c>
      <c r="B95" s="23" t="s">
        <v>243</v>
      </c>
      <c r="C95" s="23">
        <v>539.6</v>
      </c>
      <c r="D95" s="25">
        <f t="shared" si="9"/>
        <v>38.526719999999997</v>
      </c>
      <c r="E95" s="23" t="s">
        <v>244</v>
      </c>
      <c r="F95" s="23" t="s">
        <v>245</v>
      </c>
      <c r="G95" s="23" t="s">
        <v>94</v>
      </c>
      <c r="H95" s="23" t="s">
        <v>122</v>
      </c>
      <c r="I95" s="27">
        <v>0.28038951000000001</v>
      </c>
      <c r="J95" s="23">
        <v>0.28042527</v>
      </c>
      <c r="K95" s="23">
        <v>0.28042180999999999</v>
      </c>
      <c r="L95" s="30">
        <v>6.9461099999999998E-2</v>
      </c>
      <c r="M95" s="30">
        <v>1.0215E-2</v>
      </c>
      <c r="N95" s="30">
        <v>20.321100000000001</v>
      </c>
      <c r="O95" s="30">
        <v>63.931800000000003</v>
      </c>
      <c r="P95" s="30">
        <v>1.5040800000000001E-7</v>
      </c>
      <c r="Q95" s="21">
        <v>0.81181896099999995</v>
      </c>
      <c r="R95" s="21">
        <v>0.18818140999999999</v>
      </c>
      <c r="S95" s="29">
        <v>0</v>
      </c>
      <c r="T95" s="29">
        <v>0</v>
      </c>
      <c r="U95" s="31">
        <f t="shared" ref="U95" si="13">Q95+T95</f>
        <v>0.81181896099999995</v>
      </c>
      <c r="V95" s="40">
        <f t="shared" si="10"/>
        <v>7.5501195652173908E-4</v>
      </c>
      <c r="W95" s="7">
        <f t="shared" si="11"/>
        <v>1.0921556603773585E-3</v>
      </c>
      <c r="X95" s="7">
        <f t="shared" si="2"/>
        <v>8.737605014318181E-3</v>
      </c>
      <c r="Y95" s="7">
        <f t="shared" si="3"/>
        <v>7.3933580890384615E-3</v>
      </c>
      <c r="Z95" s="7">
        <f t="shared" si="4"/>
        <v>1.0117226858684211E-2</v>
      </c>
    </row>
    <row r="96" spans="1:27" ht="16" x14ac:dyDescent="0.2">
      <c r="A96" s="24" t="s">
        <v>225</v>
      </c>
      <c r="B96" s="23" t="s">
        <v>246</v>
      </c>
      <c r="C96" s="23">
        <v>519.6</v>
      </c>
      <c r="D96" s="25">
        <f t="shared" si="9"/>
        <v>44.622719999999994</v>
      </c>
      <c r="E96" s="23" t="s">
        <v>247</v>
      </c>
      <c r="F96" s="23" t="s">
        <v>248</v>
      </c>
      <c r="G96" s="23" t="s">
        <v>82</v>
      </c>
      <c r="H96" s="23" t="s">
        <v>122</v>
      </c>
      <c r="I96" s="27">
        <v>0.29613634</v>
      </c>
      <c r="J96" s="23">
        <v>0.27948745000000003</v>
      </c>
      <c r="K96" s="23">
        <v>0.24123763000000001</v>
      </c>
      <c r="L96" s="8"/>
      <c r="N96" s="7"/>
      <c r="V96" s="40"/>
    </row>
    <row r="97" spans="1:26" ht="16" x14ac:dyDescent="0.2">
      <c r="A97" s="24" t="s">
        <v>225</v>
      </c>
      <c r="B97" s="23" t="s">
        <v>249</v>
      </c>
      <c r="C97" s="23">
        <v>500.9</v>
      </c>
      <c r="D97" s="25">
        <f t="shared" si="9"/>
        <v>50.322480000000013</v>
      </c>
      <c r="E97" s="23" t="s">
        <v>250</v>
      </c>
      <c r="F97" s="23" t="s">
        <v>251</v>
      </c>
      <c r="G97" s="23" t="s">
        <v>252</v>
      </c>
      <c r="H97" s="23" t="s">
        <v>253</v>
      </c>
      <c r="I97" s="27" t="s">
        <v>254</v>
      </c>
      <c r="J97" s="23">
        <v>0.28294591000000002</v>
      </c>
      <c r="K97" s="23">
        <v>0.24226585</v>
      </c>
      <c r="L97" s="8"/>
      <c r="N97" s="7"/>
      <c r="V97" s="40"/>
    </row>
    <row r="98" spans="1:26" ht="16" x14ac:dyDescent="0.2">
      <c r="A98" s="24" t="s">
        <v>225</v>
      </c>
      <c r="B98" s="23" t="s">
        <v>255</v>
      </c>
      <c r="C98" s="23">
        <v>480.7</v>
      </c>
      <c r="D98" s="25">
        <f t="shared" si="9"/>
        <v>56.479440000000004</v>
      </c>
      <c r="E98" s="23" t="s">
        <v>256</v>
      </c>
      <c r="F98" s="23" t="s">
        <v>257</v>
      </c>
      <c r="G98" s="23" t="s">
        <v>94</v>
      </c>
      <c r="H98" s="23" t="s">
        <v>122</v>
      </c>
      <c r="I98" s="27">
        <v>0.28038951000000001</v>
      </c>
      <c r="J98" s="23">
        <v>0.28042527</v>
      </c>
      <c r="K98" s="23">
        <v>0.28042180999999999</v>
      </c>
      <c r="L98" s="30">
        <v>0.1157</v>
      </c>
      <c r="M98" s="30">
        <v>1.9089499999999999E-2</v>
      </c>
      <c r="N98" s="30">
        <v>22.369199999999999</v>
      </c>
      <c r="O98" s="30">
        <v>64.670299999999997</v>
      </c>
      <c r="P98" s="30">
        <v>1.8852800000000001E-7</v>
      </c>
      <c r="Q98" s="21">
        <v>1</v>
      </c>
      <c r="R98" s="21">
        <v>0</v>
      </c>
      <c r="S98" s="29">
        <v>0</v>
      </c>
      <c r="T98" s="29">
        <v>0</v>
      </c>
      <c r="U98" s="31">
        <f t="shared" ref="U98" si="14">Q98+T98</f>
        <v>1</v>
      </c>
      <c r="V98" s="40">
        <f t="shared" si="10"/>
        <v>1.2576086956521738E-3</v>
      </c>
      <c r="W98" s="7">
        <f t="shared" si="11"/>
        <v>1.8191823899371068E-3</v>
      </c>
      <c r="X98" s="7">
        <f t="shared" si="2"/>
        <v>0</v>
      </c>
      <c r="Y98" s="7">
        <f t="shared" si="3"/>
        <v>0</v>
      </c>
      <c r="Z98" s="7">
        <f t="shared" si="4"/>
        <v>0</v>
      </c>
    </row>
    <row r="99" spans="1:26" ht="16" x14ac:dyDescent="0.2">
      <c r="A99" s="24" t="s">
        <v>225</v>
      </c>
      <c r="B99" s="23" t="s">
        <v>258</v>
      </c>
      <c r="C99" s="23">
        <v>460.2</v>
      </c>
      <c r="D99" s="25">
        <f t="shared" si="9"/>
        <v>62.727840000000008</v>
      </c>
      <c r="E99" s="23" t="s">
        <v>259</v>
      </c>
      <c r="F99" s="23" t="s">
        <v>260</v>
      </c>
      <c r="G99" s="23" t="s">
        <v>94</v>
      </c>
      <c r="H99" s="23" t="s">
        <v>122</v>
      </c>
      <c r="I99" s="27">
        <v>0.28038951000000001</v>
      </c>
      <c r="J99" s="23">
        <v>0.28042527</v>
      </c>
      <c r="K99" s="23">
        <v>0.28042180999999999</v>
      </c>
      <c r="L99" s="8"/>
      <c r="N99" s="7"/>
      <c r="V99" s="40"/>
    </row>
    <row r="100" spans="1:26" ht="16" x14ac:dyDescent="0.2">
      <c r="A100" s="24" t="s">
        <v>225</v>
      </c>
      <c r="B100" s="23" t="s">
        <v>261</v>
      </c>
      <c r="C100" s="23">
        <v>445.5</v>
      </c>
      <c r="D100" s="25">
        <f t="shared" si="9"/>
        <v>67.208399999999997</v>
      </c>
      <c r="E100" s="23" t="s">
        <v>262</v>
      </c>
      <c r="F100" s="23" t="s">
        <v>263</v>
      </c>
      <c r="G100" s="23" t="s">
        <v>92</v>
      </c>
      <c r="H100" s="23" t="s">
        <v>130</v>
      </c>
      <c r="I100" s="27">
        <v>0.37649903000000001</v>
      </c>
      <c r="J100" s="23">
        <v>0.37654504</v>
      </c>
      <c r="K100" s="23">
        <v>0.3765406</v>
      </c>
      <c r="L100" s="38">
        <v>1.8919799999999999E-3</v>
      </c>
      <c r="M100" s="38">
        <v>2.7910599999999999E-4</v>
      </c>
      <c r="N100" s="38">
        <v>17.2103</v>
      </c>
      <c r="O100" s="38">
        <v>43.803899999999999</v>
      </c>
      <c r="P100" s="38">
        <v>9.6913599999999995E-8</v>
      </c>
      <c r="Q100" s="21">
        <v>0.64943681900000005</v>
      </c>
      <c r="R100" s="7">
        <v>0.35047042</v>
      </c>
      <c r="S100" s="34">
        <v>0</v>
      </c>
      <c r="T100" s="7">
        <v>0</v>
      </c>
      <c r="U100" s="31">
        <f t="shared" ref="U100" si="15">Q100+T100</f>
        <v>0.64943681900000005</v>
      </c>
      <c r="V100" s="40">
        <f t="shared" si="10"/>
        <v>2.0565E-5</v>
      </c>
      <c r="W100" s="7">
        <f t="shared" si="11"/>
        <v>2.9748113207547168E-5</v>
      </c>
      <c r="X100" s="7">
        <f t="shared" si="2"/>
        <v>4.4462907747509089E-4</v>
      </c>
      <c r="Y100" s="7">
        <f t="shared" si="3"/>
        <v>3.7622460401738459E-4</v>
      </c>
      <c r="Z100" s="7">
        <f t="shared" si="4"/>
        <v>5.148336686553684E-4</v>
      </c>
    </row>
    <row r="101" spans="1:26" ht="16" x14ac:dyDescent="0.2">
      <c r="A101" s="24" t="s">
        <v>225</v>
      </c>
      <c r="B101" s="23" t="s">
        <v>264</v>
      </c>
      <c r="C101" s="23">
        <v>417.5</v>
      </c>
      <c r="D101" s="25">
        <f t="shared" si="9"/>
        <v>75.742800000000003</v>
      </c>
      <c r="E101" s="23" t="s">
        <v>265</v>
      </c>
      <c r="F101" s="23" t="s">
        <v>266</v>
      </c>
      <c r="G101" s="23" t="s">
        <v>92</v>
      </c>
      <c r="H101" s="23" t="s">
        <v>130</v>
      </c>
      <c r="I101" s="27">
        <v>0.37649903000000001</v>
      </c>
      <c r="J101" s="23">
        <v>0.37654504</v>
      </c>
      <c r="K101" s="23">
        <v>0.3765406</v>
      </c>
      <c r="L101" s="8"/>
      <c r="N101" s="7"/>
      <c r="V101" s="40"/>
    </row>
    <row r="102" spans="1:26" ht="16" x14ac:dyDescent="0.2">
      <c r="A102" s="24" t="s">
        <v>225</v>
      </c>
      <c r="B102" s="23" t="s">
        <v>267</v>
      </c>
      <c r="C102" s="23">
        <v>402.9</v>
      </c>
      <c r="D102" s="25">
        <f t="shared" si="9"/>
        <v>80.192880000000017</v>
      </c>
      <c r="E102" s="23" t="s">
        <v>268</v>
      </c>
      <c r="F102" s="23" t="s">
        <v>269</v>
      </c>
      <c r="G102" s="23" t="s">
        <v>252</v>
      </c>
      <c r="H102" s="23" t="s">
        <v>253</v>
      </c>
      <c r="I102" s="27" t="s">
        <v>254</v>
      </c>
      <c r="J102" s="23">
        <v>0.28294591000000002</v>
      </c>
      <c r="K102" s="23">
        <v>0.24226585</v>
      </c>
      <c r="L102" s="8"/>
      <c r="N102" s="7"/>
      <c r="V102" s="40"/>
    </row>
    <row r="103" spans="1:26" ht="16" x14ac:dyDescent="0.2">
      <c r="A103" s="24" t="s">
        <v>225</v>
      </c>
      <c r="B103" s="23" t="s">
        <v>270</v>
      </c>
      <c r="C103" s="23">
        <v>396.25</v>
      </c>
      <c r="D103" s="25">
        <f t="shared" si="9"/>
        <v>82.219800000000006</v>
      </c>
      <c r="E103" s="23" t="s">
        <v>271</v>
      </c>
      <c r="F103" s="23" t="s">
        <v>272</v>
      </c>
      <c r="G103" s="23" t="s">
        <v>252</v>
      </c>
      <c r="H103" s="23" t="s">
        <v>253</v>
      </c>
      <c r="I103" s="27" t="s">
        <v>254</v>
      </c>
      <c r="J103" s="23">
        <v>0.28294591000000002</v>
      </c>
      <c r="K103" s="23">
        <v>0.24226585</v>
      </c>
      <c r="L103" s="30">
        <v>1.8428800000000001E-3</v>
      </c>
      <c r="M103" s="30">
        <v>2.2263099999999999E-4</v>
      </c>
      <c r="N103" s="30">
        <v>13.375500000000001</v>
      </c>
      <c r="O103" s="30">
        <v>51.564700000000002</v>
      </c>
      <c r="P103" s="30">
        <v>8.3876599999999996E-8</v>
      </c>
      <c r="Q103" s="48">
        <v>1</v>
      </c>
      <c r="R103" s="34">
        <v>0</v>
      </c>
      <c r="S103" s="34">
        <v>0</v>
      </c>
      <c r="T103" s="34">
        <v>0</v>
      </c>
      <c r="U103" s="31">
        <f t="shared" ref="U103" si="16">Q103+T103</f>
        <v>1</v>
      </c>
      <c r="V103" s="40">
        <f t="shared" si="10"/>
        <v>2.0031304347826087E-5</v>
      </c>
      <c r="W103" s="7">
        <f t="shared" si="11"/>
        <v>2.8976100628930818E-5</v>
      </c>
      <c r="X103" s="7">
        <f t="shared" si="2"/>
        <v>0</v>
      </c>
      <c r="Y103" s="7">
        <f t="shared" si="3"/>
        <v>0</v>
      </c>
      <c r="Z103" s="7">
        <f t="shared" si="4"/>
        <v>0</v>
      </c>
    </row>
    <row r="104" spans="1:26" ht="16" x14ac:dyDescent="0.2">
      <c r="A104" s="24" t="s">
        <v>225</v>
      </c>
      <c r="B104" s="23" t="s">
        <v>273</v>
      </c>
      <c r="C104" s="23">
        <v>382.75</v>
      </c>
      <c r="D104" s="25">
        <f t="shared" si="9"/>
        <v>86.334600000000009</v>
      </c>
      <c r="E104" s="23" t="s">
        <v>274</v>
      </c>
      <c r="F104" s="23" t="s">
        <v>275</v>
      </c>
      <c r="G104" s="23" t="s">
        <v>98</v>
      </c>
      <c r="H104" s="23" t="s">
        <v>253</v>
      </c>
      <c r="I104" s="27">
        <v>0.27256691999999999</v>
      </c>
      <c r="J104" s="23">
        <v>0.28588976999999999</v>
      </c>
      <c r="K104" s="23">
        <v>0.24921319</v>
      </c>
      <c r="L104" s="8"/>
      <c r="N104" s="7"/>
      <c r="V104" s="40"/>
    </row>
    <row r="105" spans="1:26" ht="16" x14ac:dyDescent="0.2">
      <c r="A105" s="24" t="s">
        <v>225</v>
      </c>
      <c r="B105" s="23" t="s">
        <v>276</v>
      </c>
      <c r="C105" s="23">
        <v>359.4</v>
      </c>
      <c r="D105" s="25">
        <f t="shared" si="9"/>
        <v>93.45168000000001</v>
      </c>
      <c r="E105" s="23" t="s">
        <v>277</v>
      </c>
      <c r="F105" s="23"/>
      <c r="G105" s="23" t="s">
        <v>85</v>
      </c>
      <c r="H105" s="23" t="s">
        <v>122</v>
      </c>
      <c r="I105" s="27">
        <v>0.30820657000000001</v>
      </c>
      <c r="J105" s="23">
        <v>0.27515864000000001</v>
      </c>
      <c r="K105" s="23">
        <v>0.24450880999999999</v>
      </c>
      <c r="L105" s="8"/>
      <c r="N105" s="7"/>
      <c r="V105" s="40"/>
    </row>
    <row r="106" spans="1:26" ht="16" x14ac:dyDescent="0.2">
      <c r="A106" s="24" t="s">
        <v>225</v>
      </c>
      <c r="B106" s="23" t="s">
        <v>278</v>
      </c>
      <c r="C106" s="23">
        <v>342.9</v>
      </c>
      <c r="D106" s="25">
        <f t="shared" si="9"/>
        <v>98.480880000000013</v>
      </c>
      <c r="E106" s="23" t="s">
        <v>279</v>
      </c>
      <c r="F106" s="23" t="s">
        <v>280</v>
      </c>
      <c r="G106" s="23" t="s">
        <v>85</v>
      </c>
      <c r="H106" s="23" t="s">
        <v>122</v>
      </c>
      <c r="I106" s="27">
        <v>0.30820657000000001</v>
      </c>
      <c r="J106" s="23">
        <v>0.27515864000000001</v>
      </c>
      <c r="K106" s="23">
        <v>0.24450880999999999</v>
      </c>
      <c r="L106" s="38">
        <v>3.0253800000000001E-2</v>
      </c>
      <c r="M106" s="38">
        <v>4.75743E-3</v>
      </c>
      <c r="N106" s="38">
        <v>19.710999999999999</v>
      </c>
      <c r="O106" s="38">
        <v>66.636899999999997</v>
      </c>
      <c r="P106" s="38">
        <v>1.0125899999999999E-7</v>
      </c>
      <c r="Q106">
        <v>0.795042735</v>
      </c>
      <c r="R106">
        <v>0.204964747</v>
      </c>
      <c r="S106" s="34">
        <v>0</v>
      </c>
      <c r="T106" s="7">
        <v>0</v>
      </c>
      <c r="U106" s="31">
        <f t="shared" ref="U106" si="17">Q106+T106</f>
        <v>0.795042735</v>
      </c>
      <c r="V106" s="40">
        <f t="shared" si="10"/>
        <v>3.2884565217391305E-4</v>
      </c>
      <c r="W106" s="7">
        <f t="shared" si="11"/>
        <v>4.75688679245283E-4</v>
      </c>
      <c r="X106" s="7">
        <f t="shared" si="2"/>
        <v>4.432297437819136E-3</v>
      </c>
      <c r="Y106" s="7">
        <f t="shared" si="3"/>
        <v>3.7504055243084999E-3</v>
      </c>
      <c r="Z106" s="7">
        <f t="shared" si="4"/>
        <v>5.1321338753695265E-3</v>
      </c>
    </row>
    <row r="107" spans="1:26" ht="16" x14ac:dyDescent="0.2">
      <c r="A107" s="24" t="s">
        <v>225</v>
      </c>
      <c r="B107" s="23" t="s">
        <v>281</v>
      </c>
      <c r="C107" s="23">
        <v>318</v>
      </c>
      <c r="D107" s="25">
        <f t="shared" si="9"/>
        <v>106.07040000000001</v>
      </c>
      <c r="E107" s="23" t="s">
        <v>282</v>
      </c>
      <c r="F107" s="23" t="s">
        <v>283</v>
      </c>
      <c r="G107" s="23" t="s">
        <v>85</v>
      </c>
      <c r="H107" s="23" t="s">
        <v>122</v>
      </c>
      <c r="I107" s="27">
        <v>0.30820657000000001</v>
      </c>
      <c r="J107" s="23">
        <v>0.27515864000000001</v>
      </c>
      <c r="K107" s="23">
        <v>0.24450880999999999</v>
      </c>
      <c r="L107" s="8"/>
      <c r="N107" s="7"/>
      <c r="V107" s="40"/>
    </row>
    <row r="108" spans="1:26" ht="16" x14ac:dyDescent="0.2">
      <c r="A108" s="24" t="s">
        <v>225</v>
      </c>
      <c r="B108" s="23" t="s">
        <v>284</v>
      </c>
      <c r="C108" s="23">
        <v>304.5</v>
      </c>
      <c r="D108" s="25">
        <f t="shared" si="9"/>
        <v>110.18520000000001</v>
      </c>
      <c r="E108" s="23" t="s">
        <v>285</v>
      </c>
      <c r="F108" s="23" t="s">
        <v>286</v>
      </c>
      <c r="G108" s="23" t="s">
        <v>252</v>
      </c>
      <c r="H108" s="23" t="s">
        <v>253</v>
      </c>
      <c r="I108" s="27" t="s">
        <v>254</v>
      </c>
      <c r="J108" s="23">
        <v>0.28294591000000002</v>
      </c>
      <c r="K108" s="23">
        <v>0.24226585</v>
      </c>
      <c r="L108" s="30">
        <v>2.0946599999999999E-3</v>
      </c>
      <c r="M108" s="30">
        <v>2.8218200000000002E-4</v>
      </c>
      <c r="N108" s="30">
        <v>14.552899999999999</v>
      </c>
      <c r="O108" s="30">
        <v>45.286999999999999</v>
      </c>
      <c r="P108" s="30">
        <v>1.09248E-7</v>
      </c>
      <c r="Q108" s="34">
        <v>1</v>
      </c>
      <c r="R108" s="34">
        <v>0</v>
      </c>
      <c r="S108" s="34">
        <v>0</v>
      </c>
      <c r="T108" s="34">
        <v>0</v>
      </c>
      <c r="U108" s="31">
        <f t="shared" ref="U108" si="18">Q108+T108</f>
        <v>1</v>
      </c>
      <c r="V108" s="40">
        <f t="shared" si="10"/>
        <v>2.2768043478260867E-5</v>
      </c>
      <c r="W108" s="7">
        <f t="shared" si="11"/>
        <v>3.2934905660377354E-5</v>
      </c>
      <c r="X108" s="7">
        <f t="shared" si="2"/>
        <v>0</v>
      </c>
      <c r="Y108" s="7">
        <f t="shared" si="3"/>
        <v>0</v>
      </c>
      <c r="Z108" s="7">
        <f t="shared" si="4"/>
        <v>0</v>
      </c>
    </row>
    <row r="109" spans="1:26" ht="16" x14ac:dyDescent="0.2">
      <c r="A109" s="24" t="s">
        <v>225</v>
      </c>
      <c r="B109" s="23" t="s">
        <v>287</v>
      </c>
      <c r="C109" s="23">
        <v>290.60000000000002</v>
      </c>
      <c r="D109" s="25">
        <f t="shared" si="9"/>
        <v>114.42192</v>
      </c>
      <c r="E109" s="23" t="s">
        <v>196</v>
      </c>
      <c r="F109" s="23"/>
      <c r="G109" s="23" t="s">
        <v>87</v>
      </c>
      <c r="H109" s="23" t="s">
        <v>122</v>
      </c>
      <c r="I109" s="27">
        <v>0.30217835999999998</v>
      </c>
      <c r="J109" s="23">
        <v>0.27741754000000002</v>
      </c>
      <c r="K109" s="23">
        <v>0.24220865999999999</v>
      </c>
      <c r="L109" s="8"/>
      <c r="N109" s="7"/>
      <c r="V109" s="40"/>
    </row>
    <row r="110" spans="1:26" ht="16" x14ac:dyDescent="0.2">
      <c r="A110" s="24" t="s">
        <v>225</v>
      </c>
      <c r="B110" s="23" t="s">
        <v>288</v>
      </c>
      <c r="C110" s="23">
        <v>281.25</v>
      </c>
      <c r="D110" s="25">
        <f t="shared" si="9"/>
        <v>117.2718</v>
      </c>
      <c r="E110" s="23" t="s">
        <v>289</v>
      </c>
      <c r="F110" s="23" t="s">
        <v>290</v>
      </c>
      <c r="G110" s="23" t="s">
        <v>85</v>
      </c>
      <c r="H110" s="23" t="s">
        <v>122</v>
      </c>
      <c r="I110" s="27">
        <v>0.30820657000000001</v>
      </c>
      <c r="J110" s="23">
        <v>0.27515864000000001</v>
      </c>
      <c r="K110" s="23">
        <v>0.24450880999999999</v>
      </c>
      <c r="L110" s="8"/>
      <c r="N110" s="7"/>
      <c r="V110" s="40"/>
    </row>
    <row r="111" spans="1:26" ht="16" x14ac:dyDescent="0.2">
      <c r="A111" s="24" t="s">
        <v>225</v>
      </c>
      <c r="B111" s="23" t="s">
        <v>291</v>
      </c>
      <c r="C111" s="23">
        <v>275.10000000000002</v>
      </c>
      <c r="D111" s="25">
        <f t="shared" si="9"/>
        <v>119.14632</v>
      </c>
      <c r="E111" s="23" t="s">
        <v>201</v>
      </c>
      <c r="F111" s="23" t="s">
        <v>292</v>
      </c>
      <c r="G111" s="23" t="s">
        <v>84</v>
      </c>
      <c r="H111" s="23" t="s">
        <v>122</v>
      </c>
      <c r="I111" s="27">
        <v>0.31332940999999997</v>
      </c>
      <c r="J111" s="23">
        <v>0.27305153999999998</v>
      </c>
      <c r="K111" s="23">
        <v>0.24779323</v>
      </c>
      <c r="L111" s="30">
        <v>3.2666399999999998E-2</v>
      </c>
      <c r="M111" s="30">
        <v>5.0496899999999999E-3</v>
      </c>
      <c r="N111" s="30">
        <v>20.8279</v>
      </c>
      <c r="O111" s="30">
        <v>71.995500000000007</v>
      </c>
      <c r="P111" s="30">
        <v>1.2723799999999999E-7</v>
      </c>
      <c r="Q111">
        <v>0.74557168900000004</v>
      </c>
      <c r="R111">
        <v>0.25440090700000001</v>
      </c>
      <c r="S111" s="34">
        <v>0</v>
      </c>
      <c r="T111" s="34">
        <v>0</v>
      </c>
      <c r="U111" s="31">
        <f t="shared" ref="U111:U112" si="19">Q111+T111</f>
        <v>0.74557168900000004</v>
      </c>
      <c r="V111" s="40">
        <f t="shared" si="10"/>
        <v>3.5506956521739129E-4</v>
      </c>
      <c r="W111" s="7">
        <f t="shared" si="11"/>
        <v>5.1362264150943394E-4</v>
      </c>
      <c r="X111" s="7">
        <f t="shared" si="2"/>
        <v>5.8392987094037724E-3</v>
      </c>
      <c r="Y111" s="7">
        <f t="shared" si="3"/>
        <v>4.9409450618031923E-3</v>
      </c>
      <c r="Z111" s="7">
        <f t="shared" si="4"/>
        <v>6.7612932424675259E-3</v>
      </c>
    </row>
    <row r="112" spans="1:26" ht="16" x14ac:dyDescent="0.2">
      <c r="A112" s="24" t="s">
        <v>225</v>
      </c>
      <c r="B112" s="23" t="s">
        <v>293</v>
      </c>
      <c r="C112" s="23">
        <v>248.8</v>
      </c>
      <c r="D112" s="25">
        <f t="shared" si="9"/>
        <v>127.16256</v>
      </c>
      <c r="E112" s="23" t="s">
        <v>294</v>
      </c>
      <c r="F112" s="23" t="s">
        <v>295</v>
      </c>
      <c r="G112" s="23" t="s">
        <v>85</v>
      </c>
      <c r="H112" s="23" t="s">
        <v>122</v>
      </c>
      <c r="I112" s="27">
        <v>0.30820657000000001</v>
      </c>
      <c r="J112" s="23">
        <v>0.27515864000000001</v>
      </c>
      <c r="K112" s="23">
        <v>0.24450880999999999</v>
      </c>
      <c r="L112" s="30">
        <v>2.49336E-2</v>
      </c>
      <c r="M112" s="30">
        <v>4.1307200000000001E-3</v>
      </c>
      <c r="N112" s="30">
        <v>19.775400000000001</v>
      </c>
      <c r="O112" s="30">
        <v>66.718400000000003</v>
      </c>
      <c r="P112" s="30">
        <v>1.36423E-7</v>
      </c>
      <c r="Q112">
        <v>0.74134607100000005</v>
      </c>
      <c r="R112">
        <v>0.258653929</v>
      </c>
      <c r="S112" s="34">
        <v>0</v>
      </c>
      <c r="T112" s="34">
        <v>0</v>
      </c>
      <c r="U112" s="31">
        <f t="shared" si="19"/>
        <v>0.74134607100000005</v>
      </c>
      <c r="V112" s="40">
        <f t="shared" si="10"/>
        <v>2.7101739130434784E-4</v>
      </c>
      <c r="W112" s="7">
        <f t="shared" si="11"/>
        <v>3.9203773584905657E-4</v>
      </c>
      <c r="X112" s="7">
        <f t="shared" ref="X112:X121" si="20">M112*(R112)/0.22+M112*(S112)/0.15</f>
        <v>4.8564861709040003E-3</v>
      </c>
      <c r="Y112" s="7">
        <f t="shared" ref="Y112:Y121" si="21">M112*R112/0.26+M112*S112/0.25</f>
        <v>4.1093344523033849E-3</v>
      </c>
      <c r="Z112" s="7">
        <f t="shared" ref="Z112:Z121" si="22">M112*R112/0.19+M112*S112/0.05</f>
        <v>5.6232997768362108E-3</v>
      </c>
    </row>
    <row r="113" spans="1:27" ht="16" x14ac:dyDescent="0.2">
      <c r="A113" s="24" t="s">
        <v>225</v>
      </c>
      <c r="B113" s="23" t="s">
        <v>296</v>
      </c>
      <c r="C113" s="23">
        <v>233.5</v>
      </c>
      <c r="D113" s="25">
        <f t="shared" si="9"/>
        <v>131.82599999999999</v>
      </c>
      <c r="E113" s="23" t="s">
        <v>297</v>
      </c>
      <c r="F113" s="23" t="s">
        <v>298</v>
      </c>
      <c r="G113" s="23" t="s">
        <v>299</v>
      </c>
      <c r="H113" s="23" t="s">
        <v>122</v>
      </c>
      <c r="I113" s="27">
        <v>0.31332940999999997</v>
      </c>
      <c r="J113" s="23">
        <v>0.27305153999999998</v>
      </c>
      <c r="K113" s="23">
        <v>0.24779323</v>
      </c>
      <c r="L113" s="8"/>
      <c r="N113" s="7"/>
      <c r="V113" s="40"/>
    </row>
    <row r="114" spans="1:27" ht="16" x14ac:dyDescent="0.2">
      <c r="A114" s="24" t="s">
        <v>225</v>
      </c>
      <c r="B114" s="23" t="s">
        <v>300</v>
      </c>
      <c r="C114" s="23">
        <v>219.6</v>
      </c>
      <c r="D114" s="25">
        <f t="shared" si="9"/>
        <v>136.06272000000001</v>
      </c>
      <c r="E114" s="23" t="s">
        <v>301</v>
      </c>
      <c r="F114" s="23" t="s">
        <v>302</v>
      </c>
      <c r="G114" s="23" t="s">
        <v>303</v>
      </c>
      <c r="H114" s="23" t="s">
        <v>304</v>
      </c>
      <c r="I114" s="27">
        <v>0.35462355000000001</v>
      </c>
      <c r="J114" s="23" t="s">
        <v>305</v>
      </c>
      <c r="K114" s="23">
        <v>0.35269072000000001</v>
      </c>
      <c r="L114" s="30">
        <v>1.62179E-2</v>
      </c>
      <c r="M114" s="30">
        <v>2.0451900000000001E-3</v>
      </c>
      <c r="N114" s="30">
        <v>15.254899999999999</v>
      </c>
      <c r="O114" s="30">
        <v>53.426499999999997</v>
      </c>
      <c r="P114" s="30">
        <v>1.4114500000000001E-7</v>
      </c>
      <c r="Q114" s="34">
        <v>1</v>
      </c>
      <c r="R114" s="34">
        <v>0</v>
      </c>
      <c r="S114" s="34">
        <v>0</v>
      </c>
      <c r="T114" s="34">
        <v>0</v>
      </c>
      <c r="U114" s="31">
        <f t="shared" ref="U114" si="23">Q114+T114</f>
        <v>1</v>
      </c>
      <c r="V114" s="40">
        <f t="shared" si="10"/>
        <v>1.7628152173913044E-4</v>
      </c>
      <c r="W114" s="7">
        <f t="shared" si="11"/>
        <v>2.5499842767295596E-4</v>
      </c>
      <c r="X114" s="7">
        <f t="shared" si="20"/>
        <v>0</v>
      </c>
      <c r="Y114" s="7">
        <f t="shared" si="21"/>
        <v>0</v>
      </c>
      <c r="Z114" s="7">
        <f t="shared" si="22"/>
        <v>0</v>
      </c>
    </row>
    <row r="115" spans="1:27" ht="16" x14ac:dyDescent="0.2">
      <c r="A115" s="24" t="s">
        <v>225</v>
      </c>
      <c r="B115" s="23" t="s">
        <v>306</v>
      </c>
      <c r="C115" s="23">
        <v>214.8</v>
      </c>
      <c r="D115" s="25">
        <f t="shared" si="9"/>
        <v>137.52575999999999</v>
      </c>
      <c r="E115" s="23" t="s">
        <v>169</v>
      </c>
      <c r="F115" s="23" t="s">
        <v>307</v>
      </c>
      <c r="G115" s="23" t="s">
        <v>84</v>
      </c>
      <c r="H115" s="23" t="s">
        <v>122</v>
      </c>
      <c r="I115" s="27">
        <v>0.31332940999999997</v>
      </c>
      <c r="J115" s="23">
        <v>0.27305153999999998</v>
      </c>
      <c r="K115" s="23">
        <v>0.24779323</v>
      </c>
      <c r="L115" s="8"/>
      <c r="N115" s="7"/>
      <c r="V115" s="40"/>
    </row>
    <row r="116" spans="1:27" ht="16" x14ac:dyDescent="0.2">
      <c r="A116" s="24" t="s">
        <v>225</v>
      </c>
      <c r="B116" s="23" t="s">
        <v>308</v>
      </c>
      <c r="C116" s="23">
        <v>205.75</v>
      </c>
      <c r="D116" s="25">
        <f t="shared" si="9"/>
        <v>140.2842</v>
      </c>
      <c r="E116" s="23" t="s">
        <v>309</v>
      </c>
      <c r="F116" s="23" t="s">
        <v>310</v>
      </c>
      <c r="G116" s="23" t="s">
        <v>92</v>
      </c>
      <c r="H116" s="23" t="s">
        <v>130</v>
      </c>
      <c r="I116" s="27">
        <v>0.37649903000000001</v>
      </c>
      <c r="J116" s="23">
        <v>0.37654504</v>
      </c>
      <c r="K116" s="23">
        <v>0.3765406</v>
      </c>
      <c r="L116" s="8"/>
      <c r="N116" s="7"/>
      <c r="V116" s="40"/>
    </row>
    <row r="117" spans="1:27" ht="16" x14ac:dyDescent="0.2">
      <c r="A117" s="24" t="s">
        <v>225</v>
      </c>
      <c r="B117" s="23" t="s">
        <v>311</v>
      </c>
      <c r="C117" s="23">
        <v>196.1</v>
      </c>
      <c r="D117" s="25">
        <f t="shared" si="9"/>
        <v>143.22551999999999</v>
      </c>
      <c r="E117" s="23" t="s">
        <v>312</v>
      </c>
      <c r="F117" s="23" t="s">
        <v>313</v>
      </c>
      <c r="G117" s="23" t="s">
        <v>87</v>
      </c>
      <c r="H117" s="23" t="s">
        <v>122</v>
      </c>
      <c r="I117" s="27">
        <v>0.30217835999999998</v>
      </c>
      <c r="J117" s="23">
        <v>0.27741754000000002</v>
      </c>
      <c r="K117" s="23">
        <v>0.24220865999999999</v>
      </c>
      <c r="L117" s="30">
        <v>1.9663799999999999E-2</v>
      </c>
      <c r="M117" s="30">
        <v>2.4893699999999999E-3</v>
      </c>
      <c r="N117" s="30">
        <v>17.523800000000001</v>
      </c>
      <c r="O117" s="30">
        <v>80.043999999999997</v>
      </c>
      <c r="P117" s="30">
        <v>1.02431E-7</v>
      </c>
      <c r="Q117">
        <v>0.69707280999999999</v>
      </c>
      <c r="R117">
        <v>0.30292719000000001</v>
      </c>
      <c r="S117" s="34">
        <v>0</v>
      </c>
      <c r="T117" s="34">
        <v>0</v>
      </c>
      <c r="U117" s="31">
        <f t="shared" ref="U117" si="24">Q117+T117</f>
        <v>0.69707280999999999</v>
      </c>
      <c r="V117" s="40">
        <f t="shared" si="10"/>
        <v>2.1373695652173911E-4</v>
      </c>
      <c r="W117" s="7">
        <f t="shared" si="11"/>
        <v>3.0917924528301886E-4</v>
      </c>
      <c r="X117" s="7">
        <f t="shared" si="20"/>
        <v>3.4277175407740907E-3</v>
      </c>
      <c r="Y117" s="7">
        <f t="shared" si="21"/>
        <v>2.9003763806549998E-3</v>
      </c>
      <c r="Z117" s="7">
        <f t="shared" si="22"/>
        <v>3.9689360998436838E-3</v>
      </c>
    </row>
    <row r="118" spans="1:27" ht="16" x14ac:dyDescent="0.2">
      <c r="A118" s="24" t="s">
        <v>225</v>
      </c>
      <c r="B118" s="23" t="s">
        <v>314</v>
      </c>
      <c r="C118" s="23">
        <v>187.2</v>
      </c>
      <c r="D118" s="25">
        <f t="shared" si="9"/>
        <v>145.93824000000001</v>
      </c>
      <c r="E118" s="23" t="s">
        <v>315</v>
      </c>
      <c r="F118" s="23" t="s">
        <v>316</v>
      </c>
      <c r="G118" s="23" t="s">
        <v>84</v>
      </c>
      <c r="H118" s="23" t="s">
        <v>122</v>
      </c>
      <c r="I118" s="27">
        <v>0.31332940999999997</v>
      </c>
      <c r="J118" s="23">
        <v>0.27305153999999998</v>
      </c>
      <c r="K118" s="23">
        <v>0.24779323</v>
      </c>
      <c r="L118" s="8"/>
      <c r="N118" s="7"/>
      <c r="V118" s="40"/>
    </row>
    <row r="119" spans="1:27" ht="16" x14ac:dyDescent="0.2">
      <c r="A119" s="24" t="s">
        <v>225</v>
      </c>
      <c r="B119" s="23" t="s">
        <v>317</v>
      </c>
      <c r="C119" s="23">
        <v>179</v>
      </c>
      <c r="D119" s="25">
        <f t="shared" si="9"/>
        <v>148.4376</v>
      </c>
      <c r="E119" s="23" t="s">
        <v>318</v>
      </c>
      <c r="F119" s="23" t="s">
        <v>319</v>
      </c>
      <c r="G119" s="23" t="s">
        <v>85</v>
      </c>
      <c r="H119" s="23" t="s">
        <v>122</v>
      </c>
      <c r="I119" s="27">
        <v>0.30820657000000001</v>
      </c>
      <c r="J119" s="23">
        <v>0.27515864000000001</v>
      </c>
      <c r="K119" s="23">
        <v>0.24450880999999999</v>
      </c>
      <c r="L119" s="30">
        <v>2.3979299999999999E-3</v>
      </c>
      <c r="M119" s="30">
        <v>5.1497100000000003E-4</v>
      </c>
      <c r="N119" s="30">
        <v>37.251399999999997</v>
      </c>
      <c r="O119" s="30">
        <v>199.023</v>
      </c>
      <c r="P119" s="30">
        <v>9.3916099999999997E-8</v>
      </c>
      <c r="Q119" s="7">
        <v>0.521626386</v>
      </c>
      <c r="R119" s="7">
        <v>0.47838380600000002</v>
      </c>
      <c r="S119" s="34">
        <v>0</v>
      </c>
      <c r="T119" s="34">
        <v>0</v>
      </c>
      <c r="U119" s="31">
        <f t="shared" ref="U119" si="25">Q119+T119</f>
        <v>0.521626386</v>
      </c>
      <c r="V119" s="40">
        <f t="shared" si="10"/>
        <v>2.606445652173913E-5</v>
      </c>
      <c r="W119" s="7">
        <f t="shared" si="11"/>
        <v>3.7703301886792448E-5</v>
      </c>
      <c r="X119" s="7">
        <f t="shared" si="20"/>
        <v>1.1197899407255729E-3</v>
      </c>
      <c r="Y119" s="7">
        <f t="shared" si="21"/>
        <v>9.4751456522933089E-4</v>
      </c>
      <c r="Z119" s="7">
        <f t="shared" si="22"/>
        <v>1.2965988787348739E-3</v>
      </c>
    </row>
    <row r="120" spans="1:27" ht="16" x14ac:dyDescent="0.2">
      <c r="A120" s="24" t="s">
        <v>225</v>
      </c>
      <c r="B120" s="23" t="s">
        <v>320</v>
      </c>
      <c r="C120" s="23">
        <v>177</v>
      </c>
      <c r="D120" s="25">
        <f t="shared" si="9"/>
        <v>149.0472</v>
      </c>
      <c r="E120" s="23" t="s">
        <v>321</v>
      </c>
      <c r="F120" s="23" t="s">
        <v>322</v>
      </c>
      <c r="G120" s="23" t="s">
        <v>85</v>
      </c>
      <c r="H120" s="23" t="s">
        <v>122</v>
      </c>
      <c r="I120" s="27">
        <v>0.30820657000000001</v>
      </c>
      <c r="J120" s="23">
        <v>0.27515864000000001</v>
      </c>
      <c r="K120" s="23">
        <v>0.24450880999999999</v>
      </c>
      <c r="L120" s="30">
        <v>2.0038899999999998E-2</v>
      </c>
      <c r="M120" s="30">
        <v>3.2176100000000001E-3</v>
      </c>
      <c r="N120" s="30">
        <v>24.2378</v>
      </c>
      <c r="O120" s="30">
        <v>95.523399999999995</v>
      </c>
      <c r="P120" s="30">
        <v>1.30982E-7</v>
      </c>
      <c r="Q120" s="7">
        <v>0.66263203299999995</v>
      </c>
      <c r="R120" s="7">
        <v>0.33736796699999999</v>
      </c>
      <c r="S120" s="34">
        <v>0</v>
      </c>
      <c r="T120" s="34">
        <v>0</v>
      </c>
      <c r="U120" s="31">
        <f t="shared" ref="U120:U121" si="26">Q120+T120</f>
        <v>0.66263203299999995</v>
      </c>
      <c r="V120" s="40">
        <f t="shared" si="10"/>
        <v>2.1781413043478259E-4</v>
      </c>
      <c r="W120" s="7">
        <f t="shared" si="11"/>
        <v>3.150770440251572E-4</v>
      </c>
      <c r="X120" s="7">
        <f t="shared" si="20"/>
        <v>4.9341752013585E-3</v>
      </c>
      <c r="Y120" s="7">
        <f t="shared" si="21"/>
        <v>4.1750713242264233E-3</v>
      </c>
      <c r="Z120" s="7">
        <f t="shared" si="22"/>
        <v>5.7132554963098426E-3</v>
      </c>
    </row>
    <row r="121" spans="1:27" ht="16" x14ac:dyDescent="0.2">
      <c r="A121" s="24" t="s">
        <v>225</v>
      </c>
      <c r="B121" s="23" t="s">
        <v>323</v>
      </c>
      <c r="C121" s="23">
        <v>163.69999999999999</v>
      </c>
      <c r="D121" s="25">
        <f t="shared" si="9"/>
        <v>153.10104000000001</v>
      </c>
      <c r="E121" s="23" t="s">
        <v>5</v>
      </c>
      <c r="F121" s="23" t="s">
        <v>324</v>
      </c>
      <c r="G121" s="23" t="s">
        <v>84</v>
      </c>
      <c r="H121" s="23" t="s">
        <v>122</v>
      </c>
      <c r="I121" s="27">
        <v>0.31332940999999997</v>
      </c>
      <c r="J121" s="23">
        <v>0.27305153999999998</v>
      </c>
      <c r="K121" s="23">
        <v>0.24779323</v>
      </c>
      <c r="L121" s="30">
        <v>9.9302899999999996E-3</v>
      </c>
      <c r="M121" s="30">
        <v>2.95284E-3</v>
      </c>
      <c r="N121" s="30">
        <v>59.298900000000003</v>
      </c>
      <c r="O121" s="30">
        <v>355.15199999999999</v>
      </c>
      <c r="P121" s="30">
        <v>9.3670299999999994E-8</v>
      </c>
      <c r="Q121" s="7">
        <v>0.66263203299999995</v>
      </c>
      <c r="R121" s="7">
        <v>0.33736796699999999</v>
      </c>
      <c r="S121" s="34">
        <v>0</v>
      </c>
      <c r="T121" s="34">
        <v>0</v>
      </c>
      <c r="U121" s="31">
        <f t="shared" si="26"/>
        <v>0.66263203299999995</v>
      </c>
      <c r="V121" s="40">
        <f t="shared" si="10"/>
        <v>1.0793793478260869E-4</v>
      </c>
      <c r="W121" s="7">
        <f t="shared" si="11"/>
        <v>1.5613663522012576E-4</v>
      </c>
      <c r="X121" s="7">
        <f t="shared" si="20"/>
        <v>4.5281528530739992E-3</v>
      </c>
      <c r="Y121" s="7">
        <f t="shared" si="21"/>
        <v>3.8315139526010765E-3</v>
      </c>
      <c r="Z121" s="7">
        <f t="shared" si="22"/>
        <v>5.2431243561909466E-3</v>
      </c>
    </row>
    <row r="122" spans="1:27" ht="16" x14ac:dyDescent="0.2">
      <c r="A122" s="24" t="s">
        <v>225</v>
      </c>
      <c r="B122" s="23" t="s">
        <v>325</v>
      </c>
      <c r="C122" s="23">
        <v>150.25</v>
      </c>
      <c r="D122" s="25">
        <f t="shared" si="9"/>
        <v>157.20060000000001</v>
      </c>
      <c r="E122" s="23" t="s">
        <v>326</v>
      </c>
      <c r="F122" s="23"/>
      <c r="G122" s="23" t="s">
        <v>86</v>
      </c>
      <c r="H122" s="23" t="s">
        <v>122</v>
      </c>
      <c r="I122" s="27">
        <v>0.31649360999999998</v>
      </c>
      <c r="J122" s="23">
        <v>0.27157699000000002</v>
      </c>
      <c r="K122" s="23">
        <v>0.25125360000000002</v>
      </c>
      <c r="L122" s="8"/>
      <c r="N122" s="7"/>
      <c r="V122" s="40"/>
    </row>
    <row r="123" spans="1:27" ht="16" x14ac:dyDescent="0.2">
      <c r="A123" s="24" t="s">
        <v>225</v>
      </c>
      <c r="B123" s="23" t="s">
        <v>327</v>
      </c>
      <c r="C123" s="23">
        <v>139.5</v>
      </c>
      <c r="D123" s="25">
        <f t="shared" si="9"/>
        <v>160.47720000000001</v>
      </c>
      <c r="E123" s="23" t="s">
        <v>328</v>
      </c>
      <c r="F123" s="23"/>
      <c r="G123" s="23" t="s">
        <v>100</v>
      </c>
      <c r="H123" s="23" t="s">
        <v>89</v>
      </c>
      <c r="I123" s="27">
        <v>0.34552322000000002</v>
      </c>
      <c r="J123" s="23">
        <v>0.26322690999999998</v>
      </c>
      <c r="K123" s="23">
        <v>0.22084802000000001</v>
      </c>
      <c r="L123" s="8"/>
      <c r="N123" s="7"/>
      <c r="V123" s="40"/>
    </row>
    <row r="124" spans="1:27" ht="16" x14ac:dyDescent="0.2">
      <c r="A124" s="33" t="s">
        <v>495</v>
      </c>
      <c r="B124" s="7" t="s">
        <v>332</v>
      </c>
      <c r="D124" s="30">
        <v>1.7</v>
      </c>
      <c r="E124" t="s">
        <v>518</v>
      </c>
      <c r="L124" s="30">
        <v>0.19608900000000001</v>
      </c>
      <c r="M124" s="30">
        <v>4.6433500000000003E-2</v>
      </c>
      <c r="N124" s="30">
        <v>25.595400000000001</v>
      </c>
      <c r="O124" s="30">
        <v>62.3553</v>
      </c>
      <c r="P124" s="30">
        <v>8.3052499999999995E-8</v>
      </c>
      <c r="Q124">
        <v>0.55702999099999995</v>
      </c>
      <c r="R124">
        <v>0.141552329</v>
      </c>
      <c r="S124"/>
      <c r="T124">
        <v>0.3014019</v>
      </c>
      <c r="U124" s="31">
        <f t="shared" ref="U124:U187" si="27">Q124+T124</f>
        <v>0.85843189099999995</v>
      </c>
      <c r="V124" s="41">
        <f t="shared" ref="V124:V179" si="28">L124/92</f>
        <v>2.1314021739130438E-3</v>
      </c>
      <c r="W124" s="7">
        <f>L124/63.6</f>
        <v>3.0831603773584905E-3</v>
      </c>
      <c r="X124" s="7">
        <f t="shared" ref="X124:X187" si="29">M124*(R124)/0.22+M124*(S124)/0.15</f>
        <v>2.9876227584643183E-2</v>
      </c>
      <c r="Y124" s="7">
        <f t="shared" ref="Y124:Y187" si="30">M124*R124/0.26+M124*S124/0.25</f>
        <v>2.5279884879313461E-2</v>
      </c>
      <c r="Z124" s="7">
        <f t="shared" ref="Z124:Z187" si="31">M124*R124/0.19+M124*S124/0.05</f>
        <v>3.4593526676955262E-2</v>
      </c>
      <c r="AA124" s="7">
        <v>2</v>
      </c>
    </row>
    <row r="125" spans="1:27" ht="16" x14ac:dyDescent="0.2">
      <c r="A125" s="33" t="s">
        <v>495</v>
      </c>
      <c r="B125" s="7" t="s">
        <v>340</v>
      </c>
      <c r="D125" s="30">
        <v>2.2000000000000002</v>
      </c>
      <c r="E125" t="s">
        <v>502</v>
      </c>
      <c r="L125" s="30">
        <v>0.15133099999999999</v>
      </c>
      <c r="M125" s="30">
        <v>3.6309899999999999E-2</v>
      </c>
      <c r="N125" s="30">
        <v>35.323700000000002</v>
      </c>
      <c r="O125" s="30">
        <v>94.759299999999996</v>
      </c>
      <c r="P125" s="30">
        <v>1.0818099999999999E-7</v>
      </c>
      <c r="Q125">
        <v>0.61196444000000005</v>
      </c>
      <c r="R125">
        <v>0.17941165000000001</v>
      </c>
      <c r="T125">
        <v>0.20862934</v>
      </c>
      <c r="U125" s="31">
        <f t="shared" si="27"/>
        <v>0.82059378000000005</v>
      </c>
      <c r="V125" s="41">
        <f t="shared" si="28"/>
        <v>1.6449021739130434E-3</v>
      </c>
      <c r="W125" s="7">
        <f t="shared" ref="W125:W189" si="32">L125/63.6</f>
        <v>2.3794182389937106E-3</v>
      </c>
      <c r="X125" s="7">
        <f t="shared" si="29"/>
        <v>2.9610995774250002E-2</v>
      </c>
      <c r="Y125" s="7">
        <f t="shared" si="30"/>
        <v>2.5055457962826926E-2</v>
      </c>
      <c r="Z125" s="7">
        <f t="shared" si="31"/>
        <v>3.4286416159657898E-2</v>
      </c>
      <c r="AA125" s="7">
        <v>2</v>
      </c>
    </row>
    <row r="126" spans="1:27" ht="16" x14ac:dyDescent="0.2">
      <c r="A126" s="33" t="s">
        <v>495</v>
      </c>
      <c r="B126" s="7" t="s">
        <v>341</v>
      </c>
      <c r="D126" s="30">
        <v>2.7</v>
      </c>
      <c r="E126" t="s">
        <v>502</v>
      </c>
      <c r="L126" s="30">
        <v>0.14377100000000001</v>
      </c>
      <c r="M126" s="30">
        <v>2.9342900000000002E-2</v>
      </c>
      <c r="N126" s="30">
        <v>26.765899999999998</v>
      </c>
      <c r="O126" s="30">
        <v>81.307100000000005</v>
      </c>
      <c r="P126" s="30">
        <v>1.07238E-7</v>
      </c>
      <c r="Q126">
        <v>0.54619240899999999</v>
      </c>
      <c r="R126">
        <v>0.1011389</v>
      </c>
      <c r="T126">
        <v>0.35266934999999999</v>
      </c>
      <c r="U126" s="31">
        <f t="shared" si="27"/>
        <v>0.89886175899999998</v>
      </c>
      <c r="V126" s="41">
        <f t="shared" si="28"/>
        <v>1.5627282608695653E-3</v>
      </c>
      <c r="W126" s="7">
        <f t="shared" si="32"/>
        <v>2.2605503144654091E-3</v>
      </c>
      <c r="X126" s="7">
        <f t="shared" si="29"/>
        <v>1.3489584676409093E-2</v>
      </c>
      <c r="Y126" s="7">
        <f t="shared" si="30"/>
        <v>1.141426395696154E-2</v>
      </c>
      <c r="Z126" s="7">
        <f t="shared" si="31"/>
        <v>1.5619519099000003E-2</v>
      </c>
      <c r="AA126" s="7">
        <v>2</v>
      </c>
    </row>
    <row r="127" spans="1:27" ht="16" x14ac:dyDescent="0.2">
      <c r="A127" s="33" t="s">
        <v>495</v>
      </c>
      <c r="B127" s="7" t="s">
        <v>354</v>
      </c>
      <c r="D127" s="30">
        <v>3.1</v>
      </c>
      <c r="E127" t="s">
        <v>504</v>
      </c>
      <c r="L127" s="30">
        <v>0.18854000000000001</v>
      </c>
      <c r="M127" s="30">
        <v>3.08744E-2</v>
      </c>
      <c r="N127" s="30">
        <v>21.598500000000001</v>
      </c>
      <c r="O127" s="30">
        <v>67.529499999999999</v>
      </c>
      <c r="P127" s="30">
        <v>1.27943E-7</v>
      </c>
      <c r="Q127">
        <v>0.66821209699999995</v>
      </c>
      <c r="R127">
        <v>7.7644135000000003E-2</v>
      </c>
      <c r="T127">
        <v>0.25414418999999999</v>
      </c>
      <c r="U127" s="31">
        <f t="shared" si="27"/>
        <v>0.92235628699999994</v>
      </c>
      <c r="V127" s="41">
        <f t="shared" si="28"/>
        <v>2.0493478260869566E-3</v>
      </c>
      <c r="W127" s="7">
        <f t="shared" si="32"/>
        <v>2.9644654088050314E-3</v>
      </c>
      <c r="X127" s="7">
        <f t="shared" si="29"/>
        <v>1.0896436734745454E-2</v>
      </c>
      <c r="Y127" s="7">
        <f t="shared" si="30"/>
        <v>9.2200618524769223E-3</v>
      </c>
      <c r="Z127" s="7">
        <f t="shared" si="31"/>
        <v>1.2616926745494736E-2</v>
      </c>
      <c r="AA127" s="7">
        <v>2</v>
      </c>
    </row>
    <row r="128" spans="1:27" ht="16" x14ac:dyDescent="0.2">
      <c r="A128" s="33" t="s">
        <v>495</v>
      </c>
      <c r="B128" s="7" t="s">
        <v>356</v>
      </c>
      <c r="D128" s="30">
        <v>4</v>
      </c>
      <c r="E128" t="s">
        <v>504</v>
      </c>
      <c r="L128" s="30">
        <v>0.27822000000000002</v>
      </c>
      <c r="M128" s="30">
        <v>3.8364500000000003E-2</v>
      </c>
      <c r="N128" s="30">
        <v>16.4938</v>
      </c>
      <c r="O128" s="30">
        <v>51.291600000000003</v>
      </c>
      <c r="P128" s="30">
        <v>1.48488E-7</v>
      </c>
      <c r="Q128">
        <v>0.55344496899999995</v>
      </c>
      <c r="R128">
        <v>5.7088354000000001E-2</v>
      </c>
      <c r="T128">
        <v>0.38946683999999998</v>
      </c>
      <c r="U128" s="31">
        <f t="shared" si="27"/>
        <v>0.94291180899999993</v>
      </c>
      <c r="V128" s="41">
        <f t="shared" si="28"/>
        <v>3.0241304347826091E-3</v>
      </c>
      <c r="W128" s="7">
        <f t="shared" si="32"/>
        <v>4.3745283018867924E-3</v>
      </c>
      <c r="X128" s="7">
        <f t="shared" si="29"/>
        <v>9.9553007137863653E-3</v>
      </c>
      <c r="Y128" s="7">
        <f t="shared" si="30"/>
        <v>8.4237159885884628E-3</v>
      </c>
      <c r="Z128" s="7">
        <f t="shared" si="31"/>
        <v>1.1527190300173686E-2</v>
      </c>
      <c r="AA128" s="7">
        <v>2</v>
      </c>
    </row>
    <row r="129" spans="1:27" ht="16" x14ac:dyDescent="0.2">
      <c r="A129" s="33" t="s">
        <v>495</v>
      </c>
      <c r="B129" s="7" t="s">
        <v>357</v>
      </c>
      <c r="D129" s="30">
        <v>4.2</v>
      </c>
      <c r="E129" t="s">
        <v>504</v>
      </c>
      <c r="L129" s="30">
        <v>0.35668699999999998</v>
      </c>
      <c r="M129" s="30">
        <v>4.3448399999999998E-2</v>
      </c>
      <c r="N129" s="30">
        <v>11.359</v>
      </c>
      <c r="O129" s="30">
        <v>32.687399999999997</v>
      </c>
      <c r="P129" s="30">
        <v>1.6710899999999999E-7</v>
      </c>
      <c r="Q129">
        <v>0.24477310999999999</v>
      </c>
      <c r="R129">
        <v>7.2766225000000004E-2</v>
      </c>
      <c r="T129">
        <v>0.68246066999999999</v>
      </c>
      <c r="U129" s="31">
        <f t="shared" si="27"/>
        <v>0.92723378000000001</v>
      </c>
      <c r="V129" s="41">
        <f t="shared" si="28"/>
        <v>3.8770326086956519E-3</v>
      </c>
      <c r="W129" s="7">
        <f t="shared" si="32"/>
        <v>5.6082861635220124E-3</v>
      </c>
      <c r="X129" s="7">
        <f t="shared" si="29"/>
        <v>1.437080022859091E-2</v>
      </c>
      <c r="Y129" s="7">
        <f t="shared" si="30"/>
        <v>1.2159907885730769E-2</v>
      </c>
      <c r="Z129" s="7">
        <f t="shared" si="31"/>
        <v>1.6639873948894737E-2</v>
      </c>
      <c r="AA129" s="7">
        <v>2</v>
      </c>
    </row>
    <row r="130" spans="1:27" ht="16" x14ac:dyDescent="0.2">
      <c r="A130" s="33" t="s">
        <v>495</v>
      </c>
      <c r="B130" s="7" t="s">
        <v>358</v>
      </c>
      <c r="D130" s="30">
        <v>4.9000000000000004</v>
      </c>
      <c r="E130" t="s">
        <v>504</v>
      </c>
      <c r="L130" s="30">
        <v>0.19470000000000001</v>
      </c>
      <c r="M130" s="30">
        <v>4.3835600000000002E-2</v>
      </c>
      <c r="N130" s="30">
        <v>30.3123</v>
      </c>
      <c r="O130" s="30">
        <v>92.978999999999999</v>
      </c>
      <c r="P130" s="30">
        <v>1.23764E-7</v>
      </c>
      <c r="Q130">
        <v>0.58081866999999998</v>
      </c>
      <c r="R130">
        <v>0.21598282799999999</v>
      </c>
      <c r="T130">
        <v>0.20320423000000001</v>
      </c>
      <c r="U130" s="31">
        <f t="shared" si="27"/>
        <v>0.78402289999999997</v>
      </c>
      <c r="V130" s="41">
        <f t="shared" si="28"/>
        <v>2.1163043478260872E-3</v>
      </c>
      <c r="W130" s="7">
        <f t="shared" si="32"/>
        <v>3.0613207547169814E-3</v>
      </c>
      <c r="X130" s="7">
        <f t="shared" si="29"/>
        <v>4.3035167523076366E-2</v>
      </c>
      <c r="Y130" s="7">
        <f t="shared" si="30"/>
        <v>3.6414372519526152E-2</v>
      </c>
      <c r="Z130" s="7">
        <f t="shared" si="31"/>
        <v>4.9830193974088423E-2</v>
      </c>
      <c r="AA130" s="7">
        <v>2</v>
      </c>
    </row>
    <row r="131" spans="1:27" ht="16" x14ac:dyDescent="0.2">
      <c r="A131" s="33" t="s">
        <v>495</v>
      </c>
      <c r="B131" s="7" t="s">
        <v>362</v>
      </c>
      <c r="D131" s="30">
        <v>5.5</v>
      </c>
      <c r="E131" t="s">
        <v>503</v>
      </c>
      <c r="L131" s="30">
        <v>9.5430699999999993E-2</v>
      </c>
      <c r="M131" s="30">
        <v>3.2730599999999999E-2</v>
      </c>
      <c r="N131" s="30">
        <v>35.252899999999997</v>
      </c>
      <c r="O131" s="30">
        <v>76.897000000000006</v>
      </c>
      <c r="P131" s="30">
        <v>1.2283900000000001E-7</v>
      </c>
      <c r="Q131">
        <v>0.42703876000000002</v>
      </c>
      <c r="R131">
        <v>0.30417956099999999</v>
      </c>
      <c r="T131">
        <v>0.26879224000000002</v>
      </c>
      <c r="U131" s="31">
        <f t="shared" si="27"/>
        <v>0.69583100000000009</v>
      </c>
      <c r="V131" s="41">
        <f t="shared" si="28"/>
        <v>1.0372902173913044E-3</v>
      </c>
      <c r="W131" s="7">
        <f t="shared" si="32"/>
        <v>1.5004827044025155E-3</v>
      </c>
      <c r="X131" s="7">
        <f t="shared" si="29"/>
        <v>4.5254452451211812E-2</v>
      </c>
      <c r="Y131" s="7">
        <f t="shared" si="30"/>
        <v>3.8292228997179226E-2</v>
      </c>
      <c r="Z131" s="7">
        <f t="shared" si="31"/>
        <v>5.2399892311929465E-2</v>
      </c>
      <c r="AA131" s="7">
        <v>2</v>
      </c>
    </row>
    <row r="132" spans="1:27" ht="16" x14ac:dyDescent="0.2">
      <c r="A132" s="33" t="s">
        <v>495</v>
      </c>
      <c r="B132" s="7" t="s">
        <v>364</v>
      </c>
      <c r="D132" s="30">
        <v>6.1</v>
      </c>
      <c r="E132" t="s">
        <v>503</v>
      </c>
      <c r="L132" s="30">
        <v>2.1562399999999999E-2</v>
      </c>
      <c r="M132" s="30">
        <v>1.17784E-2</v>
      </c>
      <c r="N132" s="30">
        <v>118.562</v>
      </c>
      <c r="O132" s="30">
        <v>300.31900000000002</v>
      </c>
      <c r="P132" s="30">
        <v>1.1543999999999999E-7</v>
      </c>
      <c r="Q132">
        <v>0.24068618</v>
      </c>
      <c r="R132">
        <v>0.51863811199999998</v>
      </c>
      <c r="S132">
        <v>0.24064293</v>
      </c>
      <c r="T132"/>
      <c r="U132" s="31">
        <f t="shared" si="27"/>
        <v>0.24068618</v>
      </c>
      <c r="V132" s="41">
        <f t="shared" si="28"/>
        <v>2.3437391304347824E-4</v>
      </c>
      <c r="W132" s="7">
        <f t="shared" si="32"/>
        <v>3.390314465408805E-4</v>
      </c>
      <c r="X132" s="7">
        <f t="shared" si="29"/>
        <v>4.6662866116174546E-2</v>
      </c>
      <c r="Y132" s="7">
        <f t="shared" si="30"/>
        <v>3.4832659125235685E-2</v>
      </c>
      <c r="Z132" s="7">
        <f t="shared" si="31"/>
        <v>8.8838969199402096E-2</v>
      </c>
      <c r="AA132" s="7">
        <v>3</v>
      </c>
    </row>
    <row r="133" spans="1:27" ht="16" x14ac:dyDescent="0.2">
      <c r="A133" s="33" t="s">
        <v>495</v>
      </c>
      <c r="B133" s="7" t="s">
        <v>375</v>
      </c>
      <c r="D133" s="30">
        <v>8.4</v>
      </c>
      <c r="E133" t="s">
        <v>504</v>
      </c>
      <c r="L133" s="30">
        <v>1.1908500000000001E-2</v>
      </c>
      <c r="M133" s="30">
        <v>6.9225600000000003E-3</v>
      </c>
      <c r="N133" s="30">
        <v>147.23599999999999</v>
      </c>
      <c r="O133" s="30">
        <v>388.22500000000002</v>
      </c>
      <c r="P133" s="30">
        <v>8.6004999999999995E-8</v>
      </c>
      <c r="R133">
        <v>0.62206480799999997</v>
      </c>
      <c r="S133">
        <v>0.377935197</v>
      </c>
      <c r="U133" s="31">
        <f t="shared" si="27"/>
        <v>0</v>
      </c>
      <c r="V133" s="41">
        <v>0</v>
      </c>
      <c r="W133" s="7">
        <v>0</v>
      </c>
      <c r="X133" s="7">
        <f t="shared" si="29"/>
        <v>3.7015864866849164E-2</v>
      </c>
      <c r="Y133" s="7">
        <f t="shared" si="30"/>
        <v>2.7027735375794511E-2</v>
      </c>
      <c r="Z133" s="7">
        <f t="shared" si="31"/>
        <v>7.499021816408892E-2</v>
      </c>
      <c r="AA133" s="7">
        <v>3</v>
      </c>
    </row>
    <row r="134" spans="1:27" ht="16" x14ac:dyDescent="0.2">
      <c r="A134" s="33" t="s">
        <v>495</v>
      </c>
      <c r="B134" s="7" t="s">
        <v>390</v>
      </c>
      <c r="D134" s="30">
        <v>9</v>
      </c>
      <c r="E134" t="s">
        <v>504</v>
      </c>
      <c r="L134" s="30">
        <v>1.3056399999999999E-2</v>
      </c>
      <c r="M134" s="30">
        <v>8.8270699999999994E-3</v>
      </c>
      <c r="N134" s="30">
        <v>250.86600000000001</v>
      </c>
      <c r="O134" s="30">
        <v>454.81900000000002</v>
      </c>
      <c r="P134" s="30">
        <v>1.15391E-7</v>
      </c>
      <c r="R134">
        <v>0.72009529900000002</v>
      </c>
      <c r="S134">
        <v>0.27990514</v>
      </c>
      <c r="U134" s="31">
        <f t="shared" si="27"/>
        <v>0</v>
      </c>
      <c r="V134" s="41">
        <v>0</v>
      </c>
      <c r="W134" s="7">
        <v>0</v>
      </c>
      <c r="X134" s="7">
        <f t="shared" si="29"/>
        <v>4.5364031507646826E-2</v>
      </c>
      <c r="Y134" s="7">
        <f t="shared" si="30"/>
        <v>3.4330398329420468E-2</v>
      </c>
      <c r="Z134" s="7">
        <f t="shared" si="31"/>
        <v>8.2869222182500882E-2</v>
      </c>
      <c r="AA134" s="7">
        <v>3</v>
      </c>
    </row>
    <row r="135" spans="1:27" ht="16" x14ac:dyDescent="0.2">
      <c r="A135" s="33" t="s">
        <v>495</v>
      </c>
      <c r="B135" s="7" t="s">
        <v>333</v>
      </c>
      <c r="D135" s="30">
        <v>11.6</v>
      </c>
      <c r="E135" t="s">
        <v>503</v>
      </c>
      <c r="L135" s="30">
        <v>2.7630700000000001E-2</v>
      </c>
      <c r="M135" s="30">
        <v>1.3826099999999999E-2</v>
      </c>
      <c r="N135" s="30">
        <v>141.72399999999999</v>
      </c>
      <c r="O135" s="30">
        <v>334.89800000000002</v>
      </c>
      <c r="P135" s="30">
        <v>8.92031E-8</v>
      </c>
      <c r="Q135">
        <v>0.12997838</v>
      </c>
      <c r="R135">
        <v>0.65028761000000002</v>
      </c>
      <c r="S135">
        <v>0.21973345</v>
      </c>
      <c r="U135" s="31">
        <f t="shared" si="27"/>
        <v>0.12997838</v>
      </c>
      <c r="V135" s="41">
        <f t="shared" si="28"/>
        <v>3.003336956521739E-4</v>
      </c>
      <c r="W135" s="7">
        <f t="shared" si="32"/>
        <v>4.3444496855345915E-4</v>
      </c>
      <c r="X135" s="7">
        <f t="shared" si="29"/>
        <v>6.1121627041304541E-2</v>
      </c>
      <c r="Y135" s="7">
        <f t="shared" si="30"/>
        <v>4.6732770937645385E-2</v>
      </c>
      <c r="Z135" s="7">
        <f t="shared" si="31"/>
        <v>0.10808187792732632</v>
      </c>
      <c r="AA135" s="7">
        <v>3</v>
      </c>
    </row>
    <row r="136" spans="1:27" ht="16" x14ac:dyDescent="0.2">
      <c r="A136" s="33" t="s">
        <v>495</v>
      </c>
      <c r="B136" s="7" t="s">
        <v>334</v>
      </c>
      <c r="D136" s="30">
        <v>13.5</v>
      </c>
      <c r="E136" t="s">
        <v>502</v>
      </c>
      <c r="L136" s="30">
        <v>6.4789499999999998E-3</v>
      </c>
      <c r="M136" s="30">
        <v>1.83819E-3</v>
      </c>
      <c r="N136" s="30">
        <v>25.1402</v>
      </c>
      <c r="O136" s="30">
        <v>105.10299999999999</v>
      </c>
      <c r="P136" s="30">
        <v>1.3071599999999999E-7</v>
      </c>
      <c r="Q136">
        <v>0.32859642</v>
      </c>
      <c r="R136">
        <v>0.46365842400000001</v>
      </c>
      <c r="T136">
        <v>0.2077524</v>
      </c>
      <c r="U136" s="31">
        <f t="shared" si="27"/>
        <v>0.53634881999999995</v>
      </c>
      <c r="V136" s="41">
        <f t="shared" si="28"/>
        <v>7.042336956521739E-5</v>
      </c>
      <c r="W136" s="7">
        <f t="shared" si="32"/>
        <v>1.0187028301886792E-4</v>
      </c>
      <c r="X136" s="7">
        <f t="shared" si="29"/>
        <v>3.8740558109661817E-3</v>
      </c>
      <c r="Y136" s="7">
        <f t="shared" si="30"/>
        <v>3.2780472246636922E-3</v>
      </c>
      <c r="Z136" s="7">
        <f t="shared" si="31"/>
        <v>4.4857488337503157E-3</v>
      </c>
      <c r="AA136" s="7">
        <v>2</v>
      </c>
    </row>
    <row r="137" spans="1:27" ht="16" x14ac:dyDescent="0.2">
      <c r="A137" s="33" t="s">
        <v>495</v>
      </c>
      <c r="B137" s="7" t="s">
        <v>335</v>
      </c>
      <c r="D137" s="30">
        <v>13.9</v>
      </c>
      <c r="E137" t="s">
        <v>502</v>
      </c>
      <c r="G137" s="7" t="s">
        <v>521</v>
      </c>
      <c r="H137" s="7" t="s">
        <v>506</v>
      </c>
      <c r="L137" s="30">
        <v>4.8920900000000003E-2</v>
      </c>
      <c r="M137" s="30">
        <v>9.4513900000000005E-3</v>
      </c>
      <c r="N137" s="30">
        <v>17.520399999999999</v>
      </c>
      <c r="O137" s="30">
        <v>49.2607</v>
      </c>
      <c r="P137" s="30">
        <v>1.2725400000000001E-7</v>
      </c>
      <c r="Q137">
        <v>0.51335178800000003</v>
      </c>
      <c r="R137">
        <v>0.20475565500000001</v>
      </c>
      <c r="T137">
        <v>0.28189980999999997</v>
      </c>
      <c r="U137" s="31">
        <f t="shared" si="27"/>
        <v>0.795251598</v>
      </c>
      <c r="V137" s="41">
        <f t="shared" si="28"/>
        <v>5.3174891304347824E-4</v>
      </c>
      <c r="W137" s="7">
        <f t="shared" si="32"/>
        <v>7.6919654088050313E-4</v>
      </c>
      <c r="X137" s="7">
        <f t="shared" si="29"/>
        <v>8.7964797732293185E-3</v>
      </c>
      <c r="Y137" s="7">
        <f t="shared" si="30"/>
        <v>7.4431751927324999E-3</v>
      </c>
      <c r="Z137" s="7">
        <f t="shared" si="31"/>
        <v>1.0185397632160264E-2</v>
      </c>
      <c r="AA137" s="7">
        <v>2</v>
      </c>
    </row>
    <row r="138" spans="1:27" ht="16" x14ac:dyDescent="0.2">
      <c r="A138" s="33" t="s">
        <v>495</v>
      </c>
      <c r="B138" s="7" t="s">
        <v>336</v>
      </c>
      <c r="D138" s="30">
        <v>14.4</v>
      </c>
      <c r="E138" t="s">
        <v>502</v>
      </c>
      <c r="G138" s="7" t="s">
        <v>94</v>
      </c>
      <c r="H138" s="7" t="s">
        <v>83</v>
      </c>
      <c r="L138" s="30">
        <v>1.3579000000000001E-2</v>
      </c>
      <c r="M138" s="30">
        <v>3.16468E-3</v>
      </c>
      <c r="N138" s="30">
        <v>23.3231</v>
      </c>
      <c r="O138" s="30">
        <v>88.028499999999994</v>
      </c>
      <c r="P138" s="30">
        <v>1.2310200000000001E-7</v>
      </c>
      <c r="Q138">
        <v>0.36038919000000003</v>
      </c>
      <c r="R138">
        <v>0.41688855800000002</v>
      </c>
      <c r="T138">
        <v>0.22274168</v>
      </c>
      <c r="U138" s="31">
        <f t="shared" si="27"/>
        <v>0.58313086999999997</v>
      </c>
      <c r="V138" s="41">
        <f t="shared" si="28"/>
        <v>1.4759782608695653E-4</v>
      </c>
      <c r="W138" s="7">
        <f t="shared" si="32"/>
        <v>2.135062893081761E-4</v>
      </c>
      <c r="X138" s="7">
        <f t="shared" si="29"/>
        <v>5.9969040078701828E-3</v>
      </c>
      <c r="Y138" s="7">
        <f t="shared" si="30"/>
        <v>5.0743033912747692E-3</v>
      </c>
      <c r="Z138" s="7">
        <f t="shared" si="31"/>
        <v>6.943783588060211E-3</v>
      </c>
      <c r="AA138" s="7">
        <v>2</v>
      </c>
    </row>
    <row r="139" spans="1:27" ht="16" x14ac:dyDescent="0.2">
      <c r="A139" s="33" t="s">
        <v>495</v>
      </c>
      <c r="B139" s="7" t="s">
        <v>337</v>
      </c>
      <c r="D139" s="30">
        <v>14.8</v>
      </c>
      <c r="E139" t="s">
        <v>502</v>
      </c>
      <c r="L139" s="30">
        <v>2.83863E-3</v>
      </c>
      <c r="M139" s="30">
        <v>4.6166799999999999E-4</v>
      </c>
      <c r="N139" s="30">
        <v>16.964099999999998</v>
      </c>
      <c r="O139" s="30">
        <v>46.113199999999999</v>
      </c>
      <c r="P139" s="30">
        <v>1.03099E-7</v>
      </c>
      <c r="Q139">
        <v>1</v>
      </c>
      <c r="U139" s="31">
        <f t="shared" si="27"/>
        <v>1</v>
      </c>
      <c r="V139" s="41">
        <f t="shared" si="28"/>
        <v>3.0854673913043479E-5</v>
      </c>
      <c r="W139" s="7">
        <f t="shared" si="32"/>
        <v>4.4632547169811321E-5</v>
      </c>
      <c r="X139" s="7">
        <f t="shared" si="29"/>
        <v>0</v>
      </c>
      <c r="Y139" s="7">
        <f t="shared" si="30"/>
        <v>0</v>
      </c>
      <c r="Z139" s="7">
        <f t="shared" si="31"/>
        <v>0</v>
      </c>
      <c r="AA139" s="7">
        <v>1</v>
      </c>
    </row>
    <row r="140" spans="1:27" ht="16" x14ac:dyDescent="0.2">
      <c r="A140" s="33" t="s">
        <v>495</v>
      </c>
      <c r="B140" s="7" t="s">
        <v>338</v>
      </c>
      <c r="D140" s="30">
        <v>15.2</v>
      </c>
      <c r="E140" t="s">
        <v>502</v>
      </c>
      <c r="L140" s="30">
        <v>1.32668E-2</v>
      </c>
      <c r="M140" s="30">
        <v>8.4476599999999992E-3</v>
      </c>
      <c r="N140" s="30">
        <v>279.01100000000002</v>
      </c>
      <c r="O140" s="30">
        <v>477.84</v>
      </c>
      <c r="P140" s="30">
        <v>9.9919400000000005E-8</v>
      </c>
      <c r="R140">
        <v>0.70561318299999998</v>
      </c>
      <c r="S140">
        <v>0.29438684999999998</v>
      </c>
      <c r="U140" s="31">
        <f t="shared" si="27"/>
        <v>0</v>
      </c>
      <c r="V140" s="41">
        <v>0</v>
      </c>
      <c r="W140" s="7">
        <v>0</v>
      </c>
      <c r="X140" s="7">
        <f t="shared" si="29"/>
        <v>4.367365584923899E-2</v>
      </c>
      <c r="Y140" s="7">
        <f t="shared" si="30"/>
        <v>3.2873597997936994E-2</v>
      </c>
      <c r="Z140" s="7">
        <f t="shared" si="31"/>
        <v>8.1110128037534618E-2</v>
      </c>
      <c r="AA140" s="7">
        <v>3</v>
      </c>
    </row>
    <row r="141" spans="1:27" ht="16" x14ac:dyDescent="0.2">
      <c r="A141" s="33" t="s">
        <v>495</v>
      </c>
      <c r="B141" s="7" t="s">
        <v>339</v>
      </c>
      <c r="D141" s="30">
        <v>19.3</v>
      </c>
      <c r="E141" t="s">
        <v>511</v>
      </c>
      <c r="G141" s="7" t="s">
        <v>523</v>
      </c>
      <c r="H141" s="7" t="s">
        <v>522</v>
      </c>
      <c r="L141" s="30">
        <v>3.4452900000000002E-2</v>
      </c>
      <c r="M141" s="30">
        <v>1.51612E-2</v>
      </c>
      <c r="N141" s="30">
        <v>67.000399999999999</v>
      </c>
      <c r="O141" s="30">
        <v>193.62799999999999</v>
      </c>
      <c r="P141" s="30">
        <v>8.7435199999999999E-8</v>
      </c>
      <c r="Q141">
        <v>0.42922584000000003</v>
      </c>
      <c r="R141">
        <v>0.30750824999999998</v>
      </c>
      <c r="S141">
        <v>0.26327792999999999</v>
      </c>
      <c r="U141" s="31">
        <f t="shared" si="27"/>
        <v>0.42922584000000003</v>
      </c>
      <c r="V141" s="41">
        <f t="shared" si="28"/>
        <v>3.7448804347826089E-4</v>
      </c>
      <c r="W141" s="7">
        <f t="shared" si="32"/>
        <v>5.4171226415094338E-4</v>
      </c>
      <c r="X141" s="7">
        <f t="shared" si="29"/>
        <v>4.7802520287712723E-2</v>
      </c>
      <c r="Y141" s="7">
        <f t="shared" si="30"/>
        <v>3.3897953101187067E-2</v>
      </c>
      <c r="Z141" s="7">
        <f t="shared" si="31"/>
        <v>0.10437005062474104</v>
      </c>
      <c r="AA141" s="7">
        <v>3</v>
      </c>
    </row>
    <row r="142" spans="1:27" ht="16" x14ac:dyDescent="0.2">
      <c r="A142" s="33" t="s">
        <v>495</v>
      </c>
      <c r="B142" s="7" t="s">
        <v>342</v>
      </c>
      <c r="D142" s="30">
        <v>20</v>
      </c>
      <c r="E142" t="s">
        <v>511</v>
      </c>
      <c r="G142" s="35" t="s">
        <v>524</v>
      </c>
      <c r="H142" s="35" t="s">
        <v>522</v>
      </c>
      <c r="L142" s="30">
        <v>2.4916399999999998E-2</v>
      </c>
      <c r="M142" s="30">
        <v>1.15166E-2</v>
      </c>
      <c r="N142" s="30">
        <v>78.267200000000003</v>
      </c>
      <c r="O142" s="30">
        <v>306.64999999999998</v>
      </c>
      <c r="P142" s="30">
        <v>7.5469199999999997E-8</v>
      </c>
      <c r="Q142">
        <v>0.16633120000000001</v>
      </c>
      <c r="R142">
        <v>0.60822800899999996</v>
      </c>
      <c r="S142">
        <v>0.22543885999999999</v>
      </c>
      <c r="U142" s="31">
        <f t="shared" si="27"/>
        <v>0.16633120000000001</v>
      </c>
      <c r="V142" s="41">
        <f t="shared" si="28"/>
        <v>2.7083043478260869E-4</v>
      </c>
      <c r="W142" s="7">
        <f t="shared" si="32"/>
        <v>3.9176729559748427E-4</v>
      </c>
      <c r="X142" s="7">
        <f t="shared" si="29"/>
        <v>4.9148224902549394E-2</v>
      </c>
      <c r="Y142" s="7">
        <f t="shared" si="30"/>
        <v>3.7326382425109383E-2</v>
      </c>
      <c r="Z142" s="7">
        <f t="shared" si="31"/>
        <v>8.8792723967043158E-2</v>
      </c>
      <c r="AA142" s="7">
        <v>3</v>
      </c>
    </row>
    <row r="143" spans="1:27" ht="16" x14ac:dyDescent="0.2">
      <c r="A143" s="33" t="s">
        <v>495</v>
      </c>
      <c r="B143" s="7" t="s">
        <v>343</v>
      </c>
      <c r="D143" s="30">
        <v>20.5</v>
      </c>
      <c r="E143" t="s">
        <v>511</v>
      </c>
      <c r="G143" s="7" t="s">
        <v>220</v>
      </c>
      <c r="H143" s="7" t="s">
        <v>221</v>
      </c>
      <c r="L143" s="30">
        <v>6.6741800000000004E-2</v>
      </c>
      <c r="M143" s="30">
        <v>2.4371299999999999E-2</v>
      </c>
      <c r="N143" s="30">
        <v>50.4726</v>
      </c>
      <c r="O143" s="30">
        <v>148.869</v>
      </c>
      <c r="P143" s="30">
        <v>9.05336E-8</v>
      </c>
      <c r="Q143">
        <v>0.33183432099999999</v>
      </c>
      <c r="R143">
        <v>0.36070596999999999</v>
      </c>
      <c r="S143">
        <v>0.30746177000000002</v>
      </c>
      <c r="U143" s="31">
        <f t="shared" si="27"/>
        <v>0.33183432099999999</v>
      </c>
      <c r="V143" s="41">
        <f t="shared" si="28"/>
        <v>7.2545434782608699E-4</v>
      </c>
      <c r="W143" s="7">
        <f t="shared" si="32"/>
        <v>1.0493993710691824E-3</v>
      </c>
      <c r="X143" s="7">
        <f t="shared" si="29"/>
        <v>8.9913469052829403E-2</v>
      </c>
      <c r="Y143" s="7">
        <f t="shared" si="30"/>
        <v>6.3784023704884757E-2</v>
      </c>
      <c r="Z143" s="7">
        <f t="shared" si="31"/>
        <v>0.19613261547591998</v>
      </c>
      <c r="AA143" s="7">
        <v>3</v>
      </c>
    </row>
    <row r="144" spans="1:27" ht="16" x14ac:dyDescent="0.2">
      <c r="A144" s="33" t="s">
        <v>495</v>
      </c>
      <c r="B144" s="7" t="s">
        <v>344</v>
      </c>
      <c r="D144" s="30">
        <v>20.8</v>
      </c>
      <c r="E144" t="s">
        <v>502</v>
      </c>
      <c r="G144" s="7" t="s">
        <v>515</v>
      </c>
      <c r="H144" s="7" t="s">
        <v>506</v>
      </c>
      <c r="L144" s="30">
        <v>0.18096400000000001</v>
      </c>
      <c r="M144" s="30">
        <v>4.03547E-2</v>
      </c>
      <c r="N144" s="30">
        <v>24.026</v>
      </c>
      <c r="O144" s="30">
        <v>57.5929</v>
      </c>
      <c r="P144" s="30">
        <v>1.2143800000000001E-7</v>
      </c>
      <c r="Q144">
        <v>0.64945606199999995</v>
      </c>
      <c r="R144">
        <v>9.1026171000000003E-2</v>
      </c>
      <c r="S144"/>
      <c r="T144">
        <v>0.25951908000000001</v>
      </c>
      <c r="U144" s="31">
        <f t="shared" si="27"/>
        <v>0.90897514199999996</v>
      </c>
      <c r="V144" s="41">
        <f t="shared" si="28"/>
        <v>1.967E-3</v>
      </c>
      <c r="W144" s="7">
        <f t="shared" si="32"/>
        <v>2.8453459119496859E-3</v>
      </c>
      <c r="X144" s="7">
        <f t="shared" si="29"/>
        <v>1.6696971922062272E-2</v>
      </c>
      <c r="Y144" s="7">
        <f t="shared" si="30"/>
        <v>1.4128207010975769E-2</v>
      </c>
      <c r="Z144" s="7">
        <f t="shared" si="31"/>
        <v>1.9333335909756316E-2</v>
      </c>
      <c r="AA144" s="7">
        <v>2</v>
      </c>
    </row>
    <row r="145" spans="1:27" ht="16" x14ac:dyDescent="0.2">
      <c r="A145" s="33" t="s">
        <v>495</v>
      </c>
      <c r="B145" s="7" t="s">
        <v>345</v>
      </c>
      <c r="D145" s="30">
        <v>21.2</v>
      </c>
      <c r="E145" t="s">
        <v>502</v>
      </c>
      <c r="G145" s="7" t="s">
        <v>85</v>
      </c>
      <c r="H145" s="7" t="s">
        <v>83</v>
      </c>
      <c r="L145" s="30">
        <v>0.24737100000000001</v>
      </c>
      <c r="M145" s="30">
        <v>4.7061499999999999E-2</v>
      </c>
      <c r="N145" s="30">
        <v>22.6096</v>
      </c>
      <c r="O145" s="30">
        <v>63.726700000000001</v>
      </c>
      <c r="P145" s="30">
        <v>1.3127000000000001E-7</v>
      </c>
      <c r="Q145">
        <v>0.67620203899999998</v>
      </c>
      <c r="R145">
        <v>8.4136526000000003E-2</v>
      </c>
      <c r="T145">
        <v>0.23966165</v>
      </c>
      <c r="U145" s="31">
        <f t="shared" si="27"/>
        <v>0.91586368900000004</v>
      </c>
      <c r="V145" s="41">
        <f t="shared" si="28"/>
        <v>2.6888152173913044E-3</v>
      </c>
      <c r="W145" s="7">
        <f t="shared" si="32"/>
        <v>3.8894811320754718E-3</v>
      </c>
      <c r="X145" s="7">
        <f t="shared" si="29"/>
        <v>1.799814144704091E-2</v>
      </c>
      <c r="Y145" s="7">
        <f t="shared" si="30"/>
        <v>1.5229196609034615E-2</v>
      </c>
      <c r="Z145" s="7">
        <f t="shared" si="31"/>
        <v>2.083995325446842E-2</v>
      </c>
      <c r="AA145" s="7">
        <v>2</v>
      </c>
    </row>
    <row r="146" spans="1:27" ht="16" x14ac:dyDescent="0.2">
      <c r="A146" s="33" t="s">
        <v>495</v>
      </c>
      <c r="B146" s="7" t="s">
        <v>346</v>
      </c>
      <c r="D146" s="30">
        <v>21.6</v>
      </c>
      <c r="E146" t="s">
        <v>502</v>
      </c>
      <c r="G146" s="35" t="s">
        <v>86</v>
      </c>
      <c r="H146" s="47" t="s">
        <v>83</v>
      </c>
      <c r="L146" s="30">
        <v>0.21635399999999999</v>
      </c>
      <c r="M146" s="30">
        <v>3.8427599999999999E-2</v>
      </c>
      <c r="N146" s="30">
        <v>20.773199999999999</v>
      </c>
      <c r="O146" s="30">
        <v>60.623600000000003</v>
      </c>
      <c r="P146" s="30">
        <v>1.3580399999999999E-7</v>
      </c>
      <c r="Q146">
        <v>0.58747505899999997</v>
      </c>
      <c r="R146">
        <v>7.6952615000000002E-2</v>
      </c>
      <c r="T146">
        <v>0.33557425000000002</v>
      </c>
      <c r="U146" s="31">
        <f t="shared" si="27"/>
        <v>0.92304930900000004</v>
      </c>
      <c r="V146" s="41">
        <f t="shared" si="28"/>
        <v>2.3516739130434784E-3</v>
      </c>
      <c r="W146" s="7">
        <f t="shared" si="32"/>
        <v>3.4017924528301885E-3</v>
      </c>
      <c r="X146" s="7">
        <f t="shared" si="29"/>
        <v>1.3441383218972728E-2</v>
      </c>
      <c r="Y146" s="7">
        <f t="shared" si="30"/>
        <v>1.1373478108361538E-2</v>
      </c>
      <c r="Z146" s="7">
        <f t="shared" si="31"/>
        <v>1.5563706885126316E-2</v>
      </c>
      <c r="AA146" s="7">
        <v>2</v>
      </c>
    </row>
    <row r="147" spans="1:27" ht="16" x14ac:dyDescent="0.2">
      <c r="A147" s="33" t="s">
        <v>495</v>
      </c>
      <c r="B147" s="7" t="s">
        <v>347</v>
      </c>
      <c r="D147" s="30">
        <v>21.9</v>
      </c>
      <c r="E147" t="s">
        <v>502</v>
      </c>
      <c r="G147" s="35" t="s">
        <v>85</v>
      </c>
      <c r="H147" s="35" t="s">
        <v>83</v>
      </c>
      <c r="L147" s="30">
        <v>0.18775700000000001</v>
      </c>
      <c r="M147" s="30">
        <v>3.9166800000000002E-2</v>
      </c>
      <c r="N147" s="30">
        <v>27.039400000000001</v>
      </c>
      <c r="O147" s="30">
        <v>76.118899999999996</v>
      </c>
      <c r="P147" s="30">
        <v>1.2071E-7</v>
      </c>
      <c r="Q147">
        <v>0.70899197000000003</v>
      </c>
      <c r="R147">
        <v>0.14169708</v>
      </c>
      <c r="T147">
        <v>0.14931251000000001</v>
      </c>
      <c r="U147" s="31">
        <f t="shared" si="27"/>
        <v>0.85830448000000004</v>
      </c>
      <c r="V147" s="41">
        <f t="shared" si="28"/>
        <v>2.0408369565217393E-3</v>
      </c>
      <c r="W147" s="7">
        <f t="shared" si="32"/>
        <v>2.9521540880503147E-3</v>
      </c>
      <c r="X147" s="7">
        <f t="shared" si="29"/>
        <v>2.5226459967927273E-2</v>
      </c>
      <c r="Y147" s="7">
        <f t="shared" si="30"/>
        <v>2.1345466126707693E-2</v>
      </c>
      <c r="Z147" s="7">
        <f t="shared" si="31"/>
        <v>2.9209585226021052E-2</v>
      </c>
      <c r="AA147" s="7">
        <v>2</v>
      </c>
    </row>
    <row r="148" spans="1:27" ht="16" x14ac:dyDescent="0.2">
      <c r="A148" s="33" t="s">
        <v>495</v>
      </c>
      <c r="B148" s="7" t="s">
        <v>348</v>
      </c>
      <c r="D148" s="30">
        <v>22.4</v>
      </c>
      <c r="E148" t="s">
        <v>519</v>
      </c>
      <c r="G148" s="7" t="s">
        <v>220</v>
      </c>
      <c r="H148" s="7" t="s">
        <v>221</v>
      </c>
      <c r="L148" s="30">
        <v>3.4016999999999999E-2</v>
      </c>
      <c r="M148" s="30">
        <v>1.39685E-2</v>
      </c>
      <c r="N148" s="30">
        <v>54.932699999999997</v>
      </c>
      <c r="O148" s="30">
        <v>120.425</v>
      </c>
      <c r="P148" s="30">
        <v>7.2378699999999999E-8</v>
      </c>
      <c r="Q148">
        <v>0.39547338999999998</v>
      </c>
      <c r="R148">
        <v>0.24752351</v>
      </c>
      <c r="S148">
        <v>0.35701422999999999</v>
      </c>
      <c r="U148" s="31">
        <f t="shared" si="27"/>
        <v>0.39547338999999998</v>
      </c>
      <c r="V148" s="41">
        <f t="shared" si="28"/>
        <v>3.6974999999999996E-4</v>
      </c>
      <c r="W148" s="7">
        <f t="shared" si="32"/>
        <v>5.348584905660377E-4</v>
      </c>
      <c r="X148" s="7">
        <f t="shared" si="29"/>
        <v>4.8962410369737884E-2</v>
      </c>
      <c r="Y148" s="7">
        <f t="shared" si="30"/>
        <v>3.3246013661770005E-2</v>
      </c>
      <c r="Z148" s="7">
        <f t="shared" si="31"/>
        <v>0.11793660306370526</v>
      </c>
      <c r="AA148" s="7">
        <v>3</v>
      </c>
    </row>
    <row r="149" spans="1:27" ht="16" x14ac:dyDescent="0.2">
      <c r="A149" s="33" t="s">
        <v>495</v>
      </c>
      <c r="B149" s="7" t="s">
        <v>349</v>
      </c>
      <c r="D149" s="30">
        <v>22.7</v>
      </c>
      <c r="E149" t="s">
        <v>519</v>
      </c>
      <c r="G149" s="35" t="s">
        <v>220</v>
      </c>
      <c r="H149" s="35" t="s">
        <v>221</v>
      </c>
      <c r="L149" s="30">
        <v>3.2096199999999998E-2</v>
      </c>
      <c r="M149" s="30">
        <v>1.4412299999999999E-2</v>
      </c>
      <c r="N149" s="30">
        <v>77.069699999999997</v>
      </c>
      <c r="O149" s="30">
        <v>221.92500000000001</v>
      </c>
      <c r="P149" s="30">
        <v>8.6246099999999996E-8</v>
      </c>
      <c r="Q149">
        <v>0.30235448999999998</v>
      </c>
      <c r="R149">
        <v>0.42570117499999999</v>
      </c>
      <c r="S149">
        <v>0.27194302999999997</v>
      </c>
      <c r="U149" s="31">
        <f t="shared" si="27"/>
        <v>0.30235448999999998</v>
      </c>
      <c r="V149" s="41">
        <f t="shared" si="28"/>
        <v>3.4887173913043476E-4</v>
      </c>
      <c r="W149" s="7">
        <f t="shared" si="32"/>
        <v>5.0465723270440245E-4</v>
      </c>
      <c r="X149" s="7">
        <f t="shared" si="29"/>
        <v>5.4016707683244083E-2</v>
      </c>
      <c r="Y149" s="7">
        <f t="shared" si="30"/>
        <v>3.9274732911431763E-2</v>
      </c>
      <c r="Z149" s="7">
        <f t="shared" si="31"/>
        <v>0.11067771717512997</v>
      </c>
      <c r="AA149" s="7">
        <v>3</v>
      </c>
    </row>
    <row r="150" spans="1:27" ht="16" x14ac:dyDescent="0.2">
      <c r="A150" s="33" t="s">
        <v>495</v>
      </c>
      <c r="B150" s="7" t="s">
        <v>350</v>
      </c>
      <c r="D150" s="30">
        <v>28</v>
      </c>
      <c r="E150" t="s">
        <v>519</v>
      </c>
      <c r="G150" s="7" t="s">
        <v>94</v>
      </c>
      <c r="H150" s="7" t="s">
        <v>83</v>
      </c>
      <c r="L150" s="30">
        <v>7.3554900000000001E-3</v>
      </c>
      <c r="M150" s="30">
        <v>1.23011E-3</v>
      </c>
      <c r="N150" s="30">
        <v>17.3306</v>
      </c>
      <c r="O150" s="30">
        <v>44.983800000000002</v>
      </c>
      <c r="P150" s="30">
        <v>1.36423E-7</v>
      </c>
      <c r="Q150">
        <v>1</v>
      </c>
      <c r="U150" s="31">
        <f t="shared" si="27"/>
        <v>1</v>
      </c>
      <c r="V150" s="41">
        <f t="shared" si="28"/>
        <v>7.995097826086956E-5</v>
      </c>
      <c r="W150" s="7">
        <f t="shared" si="32"/>
        <v>1.1565235849056603E-4</v>
      </c>
      <c r="X150" s="7">
        <f t="shared" si="29"/>
        <v>0</v>
      </c>
      <c r="Y150" s="7">
        <f t="shared" si="30"/>
        <v>0</v>
      </c>
      <c r="Z150" s="7">
        <f t="shared" si="31"/>
        <v>0</v>
      </c>
      <c r="AA150" s="7">
        <v>1</v>
      </c>
    </row>
    <row r="151" spans="1:27" ht="16" x14ac:dyDescent="0.2">
      <c r="A151" s="33" t="s">
        <v>495</v>
      </c>
      <c r="B151" s="7" t="s">
        <v>351</v>
      </c>
      <c r="D151" s="30">
        <v>28.6</v>
      </c>
      <c r="E151" t="s">
        <v>519</v>
      </c>
      <c r="G151" s="35" t="s">
        <v>94</v>
      </c>
      <c r="H151" s="35" t="s">
        <v>83</v>
      </c>
      <c r="L151" s="30">
        <v>1.98701E-3</v>
      </c>
      <c r="M151" s="30">
        <v>2.5598100000000001E-4</v>
      </c>
      <c r="N151" s="30">
        <v>15.020899999999999</v>
      </c>
      <c r="O151" s="30">
        <v>47.868600000000001</v>
      </c>
      <c r="P151" s="30">
        <v>1.0754900000000001E-7</v>
      </c>
      <c r="Q151">
        <v>1</v>
      </c>
      <c r="U151" s="31">
        <f t="shared" si="27"/>
        <v>1</v>
      </c>
      <c r="V151" s="41">
        <f t="shared" si="28"/>
        <v>2.1597934782608697E-5</v>
      </c>
      <c r="W151" s="7">
        <f t="shared" si="32"/>
        <v>3.1242295597484278E-5</v>
      </c>
      <c r="X151" s="7">
        <f t="shared" si="29"/>
        <v>0</v>
      </c>
      <c r="Y151" s="7">
        <f t="shared" si="30"/>
        <v>0</v>
      </c>
      <c r="Z151" s="7">
        <f t="shared" si="31"/>
        <v>0</v>
      </c>
      <c r="AA151" s="7">
        <v>1</v>
      </c>
    </row>
    <row r="152" spans="1:27" ht="16" x14ac:dyDescent="0.2">
      <c r="A152" s="33" t="s">
        <v>495</v>
      </c>
      <c r="B152" s="7" t="s">
        <v>352</v>
      </c>
      <c r="D152" s="30">
        <v>29</v>
      </c>
      <c r="E152" t="s">
        <v>519</v>
      </c>
      <c r="G152" s="35" t="s">
        <v>515</v>
      </c>
      <c r="H152" s="35" t="s">
        <v>506</v>
      </c>
      <c r="L152" s="30">
        <v>0.12512100000000001</v>
      </c>
      <c r="M152" s="30">
        <v>2.38178E-2</v>
      </c>
      <c r="N152" s="30">
        <v>24.473700000000001</v>
      </c>
      <c r="O152" s="30">
        <v>77.760599999999997</v>
      </c>
      <c r="P152" s="30">
        <v>1.765E-7</v>
      </c>
      <c r="Q152">
        <v>0.72004844000000001</v>
      </c>
      <c r="R152">
        <v>8.0094366E-2</v>
      </c>
      <c r="S152"/>
      <c r="T152">
        <v>0.19988444999999999</v>
      </c>
      <c r="U152" s="31">
        <f t="shared" si="27"/>
        <v>0.91993289</v>
      </c>
      <c r="V152" s="41">
        <f t="shared" si="28"/>
        <v>1.3600108695652174E-3</v>
      </c>
      <c r="W152" s="7">
        <f t="shared" si="32"/>
        <v>1.9673113207547173E-3</v>
      </c>
      <c r="X152" s="7">
        <f t="shared" si="29"/>
        <v>8.6712345023399993E-3</v>
      </c>
      <c r="Y152" s="7">
        <f t="shared" si="30"/>
        <v>7.3371984250569225E-3</v>
      </c>
      <c r="Z152" s="7">
        <f t="shared" si="31"/>
        <v>1.0040376792183158E-2</v>
      </c>
      <c r="AA152" s="7">
        <v>2</v>
      </c>
    </row>
    <row r="153" spans="1:27" ht="16" x14ac:dyDescent="0.2">
      <c r="A153" s="33" t="s">
        <v>495</v>
      </c>
      <c r="B153" s="7" t="s">
        <v>353</v>
      </c>
      <c r="D153" s="30">
        <v>29.9</v>
      </c>
      <c r="E153" t="s">
        <v>503</v>
      </c>
      <c r="L153" s="30">
        <v>0.12911</v>
      </c>
      <c r="M153" s="30">
        <v>2.33184E-2</v>
      </c>
      <c r="N153" s="30">
        <v>23.617799999999999</v>
      </c>
      <c r="O153" s="30">
        <v>76.626900000000006</v>
      </c>
      <c r="P153" s="30">
        <v>1.8492299999999999E-7</v>
      </c>
      <c r="Q153">
        <v>0.73829358099999998</v>
      </c>
      <c r="R153">
        <v>9.0235140000000005E-2</v>
      </c>
      <c r="S153"/>
      <c r="T153">
        <v>0.17147128</v>
      </c>
      <c r="U153" s="31">
        <f t="shared" si="27"/>
        <v>0.90976486099999998</v>
      </c>
      <c r="V153" s="41">
        <f t="shared" si="28"/>
        <v>1.4033695652173914E-3</v>
      </c>
      <c r="W153" s="7">
        <f t="shared" si="32"/>
        <v>2.0300314465408805E-3</v>
      </c>
      <c r="X153" s="7">
        <f t="shared" si="29"/>
        <v>9.5642685844363629E-3</v>
      </c>
      <c r="Y153" s="7">
        <f t="shared" si="30"/>
        <v>8.092842648369231E-3</v>
      </c>
      <c r="Z153" s="7">
        <f t="shared" si="31"/>
        <v>1.1074416255663157E-2</v>
      </c>
      <c r="AA153" s="7">
        <v>2</v>
      </c>
    </row>
    <row r="154" spans="1:27" ht="16" x14ac:dyDescent="0.2">
      <c r="A154" s="33" t="s">
        <v>495</v>
      </c>
      <c r="B154" s="7" t="s">
        <v>355</v>
      </c>
      <c r="D154" s="30">
        <v>39.299999999999997</v>
      </c>
      <c r="E154" t="s">
        <v>513</v>
      </c>
      <c r="G154" s="35" t="s">
        <v>100</v>
      </c>
      <c r="H154" s="35" t="s">
        <v>89</v>
      </c>
      <c r="L154" s="30">
        <v>2.1825399999999998E-2</v>
      </c>
      <c r="M154" s="30">
        <v>1.27294E-2</v>
      </c>
      <c r="N154" s="30">
        <v>173.58799999999999</v>
      </c>
      <c r="O154" s="30">
        <v>446.98099999999999</v>
      </c>
      <c r="P154" s="30">
        <v>1.06597E-7</v>
      </c>
      <c r="R154">
        <v>0.67993488099999999</v>
      </c>
      <c r="S154">
        <v>0.32006525000000002</v>
      </c>
      <c r="U154" s="31">
        <f t="shared" si="27"/>
        <v>0</v>
      </c>
      <c r="V154" s="41">
        <v>0</v>
      </c>
      <c r="W154" s="7">
        <v>0</v>
      </c>
      <c r="X154" s="7">
        <f t="shared" si="29"/>
        <v>6.6503240959612436E-2</v>
      </c>
      <c r="Y154" s="7">
        <f t="shared" si="30"/>
        <v>4.9586043120328466E-2</v>
      </c>
      <c r="Z154" s="7">
        <f t="shared" si="31"/>
        <v>0.12703826173121791</v>
      </c>
      <c r="AA154" s="7">
        <v>3</v>
      </c>
    </row>
    <row r="155" spans="1:27" ht="16" x14ac:dyDescent="0.2">
      <c r="A155" s="33" t="s">
        <v>495</v>
      </c>
      <c r="B155" s="7" t="s">
        <v>359</v>
      </c>
      <c r="D155" s="30">
        <v>40.5</v>
      </c>
      <c r="E155" t="s">
        <v>513</v>
      </c>
      <c r="G155" s="35" t="s">
        <v>100</v>
      </c>
      <c r="H155" s="35" t="s">
        <v>89</v>
      </c>
      <c r="L155" s="30">
        <v>2.1830499999999999E-2</v>
      </c>
      <c r="M155" s="30">
        <v>1.2364399999999999E-2</v>
      </c>
      <c r="N155" s="30">
        <v>177.35900000000001</v>
      </c>
      <c r="O155" s="30">
        <v>475.20100000000002</v>
      </c>
      <c r="P155" s="30">
        <v>1.03262E-7</v>
      </c>
      <c r="R155">
        <v>0.69288313899999998</v>
      </c>
      <c r="S155">
        <v>0.30711695</v>
      </c>
      <c r="U155" s="31">
        <f t="shared" si="27"/>
        <v>0</v>
      </c>
      <c r="V155" s="41">
        <v>0</v>
      </c>
      <c r="W155" s="7">
        <v>0</v>
      </c>
      <c r="X155" s="7">
        <f t="shared" si="29"/>
        <v>6.4256737643192119E-2</v>
      </c>
      <c r="Y155" s="7">
        <f t="shared" si="30"/>
        <v>4.8139591434979999E-2</v>
      </c>
      <c r="Z155" s="7">
        <f t="shared" si="31"/>
        <v>0.12103625361502945</v>
      </c>
      <c r="AA155" s="7">
        <v>3</v>
      </c>
    </row>
    <row r="156" spans="1:27" ht="16" x14ac:dyDescent="0.2">
      <c r="A156" s="33" t="s">
        <v>495</v>
      </c>
      <c r="B156" s="7" t="s">
        <v>360</v>
      </c>
      <c r="D156" s="30">
        <v>46.7</v>
      </c>
      <c r="E156" t="s">
        <v>503</v>
      </c>
      <c r="G156" s="7" t="s">
        <v>220</v>
      </c>
      <c r="H156" s="7" t="s">
        <v>221</v>
      </c>
      <c r="L156" s="30">
        <v>1.8277700000000001E-2</v>
      </c>
      <c r="M156" s="30">
        <v>1.08536E-2</v>
      </c>
      <c r="N156" s="30">
        <v>158.489</v>
      </c>
      <c r="O156" s="30">
        <v>435.35899999999998</v>
      </c>
      <c r="P156" s="30">
        <v>1.1480900000000001E-7</v>
      </c>
      <c r="R156">
        <v>0.63391504099999996</v>
      </c>
      <c r="S156">
        <v>0.36608501999999998</v>
      </c>
      <c r="U156" s="31">
        <f t="shared" si="27"/>
        <v>0</v>
      </c>
      <c r="V156" s="41">
        <v>0</v>
      </c>
      <c r="W156" s="7">
        <v>0</v>
      </c>
      <c r="X156" s="7">
        <f t="shared" si="29"/>
        <v>5.7762846225014541E-2</v>
      </c>
      <c r="Y156" s="7">
        <f t="shared" si="30"/>
        <v>4.2355901065355687E-2</v>
      </c>
      <c r="Z156" s="7">
        <f t="shared" si="31"/>
        <v>0.1156787037193221</v>
      </c>
      <c r="AA156" s="7">
        <v>3</v>
      </c>
    </row>
    <row r="157" spans="1:27" ht="16" x14ac:dyDescent="0.2">
      <c r="A157" s="33" t="s">
        <v>495</v>
      </c>
      <c r="B157" s="7" t="s">
        <v>361</v>
      </c>
      <c r="D157" s="30">
        <v>49.8</v>
      </c>
      <c r="E157" t="s">
        <v>502</v>
      </c>
      <c r="G157" s="7" t="s">
        <v>100</v>
      </c>
      <c r="H157" s="7" t="s">
        <v>89</v>
      </c>
      <c r="L157" s="30">
        <v>1.02851E-2</v>
      </c>
      <c r="M157" s="30">
        <v>6.8752300000000004E-3</v>
      </c>
      <c r="N157" s="30">
        <v>225.29</v>
      </c>
      <c r="O157" s="30">
        <v>501.67099999999999</v>
      </c>
      <c r="P157" s="30">
        <v>1.17818E-7</v>
      </c>
      <c r="Q157">
        <v>5.5566619999999997E-2</v>
      </c>
      <c r="R157">
        <v>0.71241137700000001</v>
      </c>
      <c r="S157">
        <v>0.23202644</v>
      </c>
      <c r="U157" s="31">
        <f t="shared" si="27"/>
        <v>5.5566619999999997E-2</v>
      </c>
      <c r="V157" s="41">
        <f t="shared" si="28"/>
        <v>1.117945652173913E-4</v>
      </c>
      <c r="W157" s="7">
        <f t="shared" si="32"/>
        <v>1.6171540880503146E-4</v>
      </c>
      <c r="X157" s="7">
        <f t="shared" si="29"/>
        <v>3.2898501265503657E-2</v>
      </c>
      <c r="Y157" s="7">
        <f t="shared" si="30"/>
        <v>2.5219371608523687E-2</v>
      </c>
      <c r="Z157" s="7">
        <f t="shared" si="31"/>
        <v>5.7683608461054053E-2</v>
      </c>
      <c r="AA157" s="7">
        <v>3</v>
      </c>
    </row>
    <row r="158" spans="1:27" ht="16" x14ac:dyDescent="0.2">
      <c r="A158" s="33" t="s">
        <v>495</v>
      </c>
      <c r="B158" s="7" t="s">
        <v>363</v>
      </c>
      <c r="D158" s="30">
        <v>56</v>
      </c>
      <c r="E158" t="s">
        <v>502</v>
      </c>
      <c r="G158" s="7" t="s">
        <v>100</v>
      </c>
      <c r="H158" s="7" t="s">
        <v>89</v>
      </c>
      <c r="L158" s="30">
        <v>1.27936E-2</v>
      </c>
      <c r="M158" s="30">
        <v>8.4852699999999996E-3</v>
      </c>
      <c r="N158" s="30">
        <v>283.35199999999998</v>
      </c>
      <c r="O158" s="30">
        <v>513.17399999999998</v>
      </c>
      <c r="P158" s="30">
        <v>1.13481E-7</v>
      </c>
      <c r="R158">
        <v>0.70130199999999998</v>
      </c>
      <c r="S158">
        <v>0.29869816999999999</v>
      </c>
      <c r="U158" s="31">
        <f t="shared" si="27"/>
        <v>0</v>
      </c>
      <c r="V158" s="41">
        <v>0</v>
      </c>
      <c r="W158" s="7">
        <v>0</v>
      </c>
      <c r="X158" s="7">
        <f t="shared" si="29"/>
        <v>4.394570120731206E-2</v>
      </c>
      <c r="Y158" s="7">
        <f t="shared" si="30"/>
        <v>3.3025587797438985E-2</v>
      </c>
      <c r="Z158" s="7">
        <f t="shared" si="31"/>
        <v>8.2010359900907465E-2</v>
      </c>
      <c r="AA158" s="7">
        <v>3</v>
      </c>
    </row>
    <row r="159" spans="1:27" ht="16" x14ac:dyDescent="0.2">
      <c r="A159" s="33" t="s">
        <v>495</v>
      </c>
      <c r="B159" s="7" t="s">
        <v>365</v>
      </c>
      <c r="D159" s="30">
        <v>60.2</v>
      </c>
      <c r="E159" t="s">
        <v>520</v>
      </c>
      <c r="G159" s="7" t="s">
        <v>90</v>
      </c>
      <c r="H159" s="7" t="s">
        <v>91</v>
      </c>
      <c r="L159" s="30">
        <v>2.2316900000000001E-2</v>
      </c>
      <c r="M159" s="30">
        <v>1.31042E-2</v>
      </c>
      <c r="N159" s="30">
        <v>173.553</v>
      </c>
      <c r="O159" s="30">
        <v>490.57799999999997</v>
      </c>
      <c r="P159" s="30">
        <v>1.12775E-7</v>
      </c>
      <c r="Q159">
        <v>0.13956752</v>
      </c>
      <c r="R159">
        <v>0.69142669499999998</v>
      </c>
      <c r="S159">
        <v>0.16900483999999999</v>
      </c>
      <c r="U159" s="31">
        <f t="shared" si="27"/>
        <v>0.13956752</v>
      </c>
      <c r="V159" s="41">
        <f t="shared" si="28"/>
        <v>2.42575E-4</v>
      </c>
      <c r="W159" s="7">
        <f t="shared" si="32"/>
        <v>3.508946540880503E-4</v>
      </c>
      <c r="X159" s="7">
        <f t="shared" si="29"/>
        <v>5.5949004965000299E-2</v>
      </c>
      <c r="Y159" s="7">
        <f t="shared" si="30"/>
        <v>4.3707130192000454E-2</v>
      </c>
      <c r="Z159" s="7">
        <f t="shared" si="31"/>
        <v>9.1980799731923135E-2</v>
      </c>
      <c r="AA159" s="7">
        <v>3</v>
      </c>
    </row>
    <row r="160" spans="1:27" ht="16" x14ac:dyDescent="0.2">
      <c r="A160" s="33" t="s">
        <v>495</v>
      </c>
      <c r="B160" s="7" t="s">
        <v>366</v>
      </c>
      <c r="D160" s="30">
        <v>60.8</v>
      </c>
      <c r="E160" t="s">
        <v>502</v>
      </c>
      <c r="G160" s="35" t="s">
        <v>100</v>
      </c>
      <c r="H160" s="35" t="s">
        <v>89</v>
      </c>
      <c r="L160" s="30">
        <v>1.1635899999999999E-2</v>
      </c>
      <c r="M160" s="30">
        <v>6.4604399999999996E-3</v>
      </c>
      <c r="N160" s="30">
        <v>143.13300000000001</v>
      </c>
      <c r="O160" s="30">
        <v>461.928</v>
      </c>
      <c r="P160" s="30">
        <v>8.4204299999999994E-8</v>
      </c>
      <c r="Q160">
        <v>6.3139669999999995E-2</v>
      </c>
      <c r="R160">
        <v>0.65650396700000002</v>
      </c>
      <c r="S160">
        <v>0.28035640000000001</v>
      </c>
      <c r="U160" s="31">
        <f t="shared" si="27"/>
        <v>6.3139669999999995E-2</v>
      </c>
      <c r="V160" s="41">
        <f t="shared" si="28"/>
        <v>1.2647717391304347E-4</v>
      </c>
      <c r="W160" s="7">
        <f t="shared" si="32"/>
        <v>1.8295440251572326E-4</v>
      </c>
      <c r="X160" s="7">
        <f t="shared" si="29"/>
        <v>3.1353494771646728E-2</v>
      </c>
      <c r="Y160" s="7">
        <f t="shared" si="30"/>
        <v>2.355761237466969E-2</v>
      </c>
      <c r="Z160" s="7">
        <f t="shared" si="31"/>
        <v>5.8547169219296202E-2</v>
      </c>
      <c r="AA160" s="7">
        <v>3</v>
      </c>
    </row>
    <row r="161" spans="1:27" ht="16" x14ac:dyDescent="0.2">
      <c r="A161" s="33" t="s">
        <v>495</v>
      </c>
      <c r="B161" s="7" t="s">
        <v>367</v>
      </c>
      <c r="D161" s="30">
        <v>67.099999999999994</v>
      </c>
      <c r="E161" t="s">
        <v>502</v>
      </c>
      <c r="L161" s="30">
        <v>0.17045399999999999</v>
      </c>
      <c r="M161" s="30">
        <v>3.9457899999999997E-2</v>
      </c>
      <c r="N161" s="30">
        <v>31.673100000000002</v>
      </c>
      <c r="O161" s="30">
        <v>84.582499999999996</v>
      </c>
      <c r="P161" s="30">
        <v>1.3788299999999999E-7</v>
      </c>
      <c r="Q161">
        <v>0.64153095100000002</v>
      </c>
      <c r="R161">
        <v>9.0915850000000006E-2</v>
      </c>
      <c r="S161"/>
      <c r="T161">
        <v>0.26755363999999998</v>
      </c>
      <c r="U161" s="31">
        <f t="shared" si="27"/>
        <v>0.90908459100000005</v>
      </c>
      <c r="V161" s="41">
        <f t="shared" si="28"/>
        <v>1.8527608695652173E-3</v>
      </c>
      <c r="W161" s="7">
        <f t="shared" si="32"/>
        <v>2.6800943396226413E-3</v>
      </c>
      <c r="X161" s="17">
        <f t="shared" si="29"/>
        <v>1.6306129625977273E-2</v>
      </c>
      <c r="Y161" s="7">
        <f t="shared" si="30"/>
        <v>1.3797494298903845E-2</v>
      </c>
      <c r="Z161" s="7">
        <f t="shared" si="31"/>
        <v>1.888078167218421E-2</v>
      </c>
      <c r="AA161" s="7">
        <v>2</v>
      </c>
    </row>
    <row r="162" spans="1:27" ht="16" x14ac:dyDescent="0.2">
      <c r="A162" s="33" t="s">
        <v>495</v>
      </c>
      <c r="B162" s="7" t="s">
        <v>368</v>
      </c>
      <c r="D162" s="30">
        <v>67.8</v>
      </c>
      <c r="E162" t="s">
        <v>502</v>
      </c>
      <c r="L162" s="30">
        <v>0.160168</v>
      </c>
      <c r="M162" s="30">
        <v>3.7088099999999999E-2</v>
      </c>
      <c r="N162" s="30">
        <v>28.1144</v>
      </c>
      <c r="O162" s="30">
        <v>77.103499999999997</v>
      </c>
      <c r="P162" s="30">
        <v>1.80867E-7</v>
      </c>
      <c r="Q162">
        <v>0.65047964000000003</v>
      </c>
      <c r="R162">
        <v>0.12400378500000001</v>
      </c>
      <c r="S162"/>
      <c r="T162">
        <v>0.22551556</v>
      </c>
      <c r="U162" s="31">
        <f t="shared" si="27"/>
        <v>0.87599519999999997</v>
      </c>
      <c r="V162" s="41">
        <f t="shared" si="28"/>
        <v>1.7409565217391305E-3</v>
      </c>
      <c r="W162" s="7">
        <f t="shared" si="32"/>
        <v>2.5183647798742138E-3</v>
      </c>
      <c r="X162" s="17">
        <f t="shared" si="29"/>
        <v>2.0904839902084089E-2</v>
      </c>
      <c r="Y162" s="7">
        <f t="shared" si="30"/>
        <v>1.7688710686378846E-2</v>
      </c>
      <c r="Z162" s="7">
        <f t="shared" si="31"/>
        <v>2.4205604097149998E-2</v>
      </c>
      <c r="AA162" s="7">
        <v>2</v>
      </c>
    </row>
    <row r="163" spans="1:27" ht="16" x14ac:dyDescent="0.2">
      <c r="A163" s="33" t="s">
        <v>495</v>
      </c>
      <c r="B163" s="7" t="s">
        <v>369</v>
      </c>
      <c r="D163" s="30">
        <v>68.3</v>
      </c>
      <c r="E163" t="s">
        <v>502</v>
      </c>
      <c r="L163" s="30">
        <v>0.113834</v>
      </c>
      <c r="M163" s="30">
        <v>2.4172599999999999E-2</v>
      </c>
      <c r="N163" s="30">
        <v>28.505400000000002</v>
      </c>
      <c r="O163" s="30">
        <v>84.9589</v>
      </c>
      <c r="P163" s="30">
        <v>2.0004699999999999E-7</v>
      </c>
      <c r="Q163">
        <v>0.67188661500000002</v>
      </c>
      <c r="R163">
        <v>0.111260527</v>
      </c>
      <c r="T163">
        <v>0.21685265000000001</v>
      </c>
      <c r="U163" s="31">
        <f t="shared" si="27"/>
        <v>0.888739265</v>
      </c>
      <c r="V163" s="41">
        <f t="shared" si="28"/>
        <v>1.2373260869565218E-3</v>
      </c>
      <c r="W163" s="7">
        <f t="shared" si="32"/>
        <v>1.7898427672955975E-3</v>
      </c>
      <c r="X163" s="7">
        <f t="shared" si="29"/>
        <v>1.2224800977091818E-2</v>
      </c>
      <c r="Y163" s="7">
        <f t="shared" si="30"/>
        <v>1.0344062365231539E-2</v>
      </c>
      <c r="Z163" s="7">
        <f t="shared" si="31"/>
        <v>1.4155032710316841E-2</v>
      </c>
      <c r="AA163" s="7">
        <v>2</v>
      </c>
    </row>
    <row r="164" spans="1:27" ht="16" x14ac:dyDescent="0.2">
      <c r="A164" s="33" t="s">
        <v>495</v>
      </c>
      <c r="B164" s="7" t="s">
        <v>370</v>
      </c>
      <c r="D164" s="30">
        <v>69</v>
      </c>
      <c r="E164" t="s">
        <v>502</v>
      </c>
      <c r="L164" s="30">
        <v>0.20050999999999999</v>
      </c>
      <c r="M164" s="30">
        <v>4.5772300000000002E-2</v>
      </c>
      <c r="N164" s="30">
        <v>30.5213</v>
      </c>
      <c r="O164" s="30">
        <v>83.855699999999999</v>
      </c>
      <c r="P164" s="30">
        <v>1.4957599999999999E-7</v>
      </c>
      <c r="Q164">
        <v>0.68526449199999995</v>
      </c>
      <c r="R164">
        <v>0.10811512700000001</v>
      </c>
      <c r="T164">
        <v>0.20661947</v>
      </c>
      <c r="U164" s="31">
        <f t="shared" si="27"/>
        <v>0.89188396199999997</v>
      </c>
      <c r="V164" s="41">
        <f t="shared" si="28"/>
        <v>2.1794565217391304E-3</v>
      </c>
      <c r="W164" s="7">
        <f t="shared" si="32"/>
        <v>3.1526729559748427E-3</v>
      </c>
      <c r="X164" s="7">
        <f t="shared" si="29"/>
        <v>2.2493991034464093E-2</v>
      </c>
      <c r="Y164" s="7">
        <f t="shared" si="30"/>
        <v>1.9033377029161924E-2</v>
      </c>
      <c r="Z164" s="7">
        <f t="shared" si="31"/>
        <v>2.6045673829379477E-2</v>
      </c>
      <c r="AA164" s="7">
        <v>2</v>
      </c>
    </row>
    <row r="165" spans="1:27" ht="16" x14ac:dyDescent="0.2">
      <c r="A165" s="33" t="s">
        <v>495</v>
      </c>
      <c r="B165" s="7" t="s">
        <v>371</v>
      </c>
      <c r="D165" s="30">
        <v>69.7</v>
      </c>
      <c r="E165" t="s">
        <v>504</v>
      </c>
      <c r="L165" s="30">
        <v>0.20976500000000001</v>
      </c>
      <c r="M165" s="30">
        <v>4.5711599999999998E-2</v>
      </c>
      <c r="N165" s="30">
        <v>25.2836</v>
      </c>
      <c r="O165" s="30">
        <v>68.091399999999993</v>
      </c>
      <c r="P165" s="30">
        <v>1.3694799999999999E-7</v>
      </c>
      <c r="Q165">
        <v>0.62785932899999997</v>
      </c>
      <c r="R165">
        <v>6.2193866E-2</v>
      </c>
      <c r="T165">
        <v>0.30994778000000001</v>
      </c>
      <c r="U165" s="31">
        <f t="shared" si="27"/>
        <v>0.93780710899999997</v>
      </c>
      <c r="V165" s="41">
        <f t="shared" si="28"/>
        <v>2.2800543478260871E-3</v>
      </c>
      <c r="W165" s="7">
        <f t="shared" si="32"/>
        <v>3.2981918238993713E-3</v>
      </c>
      <c r="X165" s="7">
        <f t="shared" si="29"/>
        <v>1.2922641477479999E-2</v>
      </c>
      <c r="Y165" s="7">
        <f t="shared" si="30"/>
        <v>1.0934542788636922E-2</v>
      </c>
      <c r="Z165" s="7">
        <f t="shared" si="31"/>
        <v>1.4963058552871578E-2</v>
      </c>
      <c r="AA165" s="7">
        <v>2</v>
      </c>
    </row>
    <row r="166" spans="1:27" ht="16" x14ac:dyDescent="0.2">
      <c r="A166" s="33" t="s">
        <v>495</v>
      </c>
      <c r="B166" s="7" t="s">
        <v>372</v>
      </c>
      <c r="D166" s="30">
        <v>70.400000000000006</v>
      </c>
      <c r="E166" t="s">
        <v>504</v>
      </c>
      <c r="L166" s="30">
        <v>0.210617</v>
      </c>
      <c r="M166" s="30">
        <v>5.0018100000000003E-2</v>
      </c>
      <c r="N166" s="30">
        <v>30.222000000000001</v>
      </c>
      <c r="O166" s="30">
        <v>81.140299999999996</v>
      </c>
      <c r="P166" s="30">
        <v>1.3925400000000001E-7</v>
      </c>
      <c r="Q166">
        <v>0.63325861400000005</v>
      </c>
      <c r="R166">
        <v>0.13044533999999999</v>
      </c>
      <c r="T166">
        <v>0.23629533999999999</v>
      </c>
      <c r="U166" s="31">
        <f t="shared" si="27"/>
        <v>0.86955395400000002</v>
      </c>
      <c r="V166" s="41">
        <f t="shared" si="28"/>
        <v>2.2893152173913043E-3</v>
      </c>
      <c r="W166" s="7">
        <f t="shared" si="32"/>
        <v>3.3115880503144651E-3</v>
      </c>
      <c r="X166" s="7">
        <f t="shared" si="29"/>
        <v>2.9657400275700001E-2</v>
      </c>
      <c r="Y166" s="7">
        <f t="shared" si="30"/>
        <v>2.5094723310207692E-2</v>
      </c>
      <c r="Z166" s="7">
        <f t="shared" si="31"/>
        <v>3.4340147687652631E-2</v>
      </c>
      <c r="AA166" s="7">
        <v>2</v>
      </c>
    </row>
    <row r="167" spans="1:27" ht="16" x14ac:dyDescent="0.2">
      <c r="A167" s="33" t="s">
        <v>495</v>
      </c>
      <c r="B167" s="7" t="s">
        <v>373</v>
      </c>
      <c r="D167" s="30">
        <v>75</v>
      </c>
      <c r="E167" t="s">
        <v>520</v>
      </c>
      <c r="G167" s="7" t="s">
        <v>526</v>
      </c>
      <c r="H167" s="7" t="s">
        <v>221</v>
      </c>
      <c r="L167" s="30">
        <v>1.94229E-2</v>
      </c>
      <c r="M167" s="30">
        <v>1.1638900000000001E-2</v>
      </c>
      <c r="N167" s="30">
        <v>156.673</v>
      </c>
      <c r="O167" s="30">
        <v>417.66300000000001</v>
      </c>
      <c r="P167" s="30">
        <v>1.1010699999999999E-7</v>
      </c>
      <c r="R167">
        <v>0.62186078700000003</v>
      </c>
      <c r="S167">
        <v>0.37813941299999998</v>
      </c>
      <c r="U167" s="31">
        <f t="shared" si="27"/>
        <v>0</v>
      </c>
      <c r="V167" s="41">
        <v>0</v>
      </c>
      <c r="W167" s="7">
        <v>0</v>
      </c>
      <c r="X167" s="7">
        <f t="shared" si="29"/>
        <v>6.2239825034684823E-2</v>
      </c>
      <c r="Y167" s="7">
        <f t="shared" si="30"/>
        <v>4.5442105385917808E-2</v>
      </c>
      <c r="Z167" s="7">
        <f t="shared" si="31"/>
        <v>0.12611609161517873</v>
      </c>
      <c r="AA167" s="7">
        <v>3</v>
      </c>
    </row>
    <row r="168" spans="1:27" ht="16" x14ac:dyDescent="0.2">
      <c r="A168" s="33" t="s">
        <v>495</v>
      </c>
      <c r="B168" s="7" t="s">
        <v>374</v>
      </c>
      <c r="D168" s="30">
        <v>77.2</v>
      </c>
      <c r="E168" t="s">
        <v>520</v>
      </c>
      <c r="L168" s="30">
        <v>1.48802E-2</v>
      </c>
      <c r="M168" s="30">
        <v>8.6099499999999999E-3</v>
      </c>
      <c r="N168" s="30">
        <v>169.93</v>
      </c>
      <c r="O168" s="30">
        <v>446.166</v>
      </c>
      <c r="P168" s="30">
        <v>8.9014700000000004E-8</v>
      </c>
      <c r="Q168">
        <v>9.5207360000000005E-2</v>
      </c>
      <c r="R168">
        <v>0.70703993899999995</v>
      </c>
      <c r="S168">
        <v>0.19775318</v>
      </c>
      <c r="U168" s="31">
        <f t="shared" si="27"/>
        <v>9.5207360000000005E-2</v>
      </c>
      <c r="V168" s="41">
        <f t="shared" si="28"/>
        <v>1.6174130434782607E-4</v>
      </c>
      <c r="W168" s="7">
        <f t="shared" si="32"/>
        <v>2.3396540880503143E-4</v>
      </c>
      <c r="X168" s="7">
        <f t="shared" si="29"/>
        <v>3.9021778081514469E-2</v>
      </c>
      <c r="Y168" s="7">
        <f t="shared" si="30"/>
        <v>3.0224343517768038E-2</v>
      </c>
      <c r="Z168" s="7">
        <f t="shared" si="31"/>
        <v>6.6092786804888684E-2</v>
      </c>
      <c r="AA168" s="7">
        <v>3</v>
      </c>
    </row>
    <row r="169" spans="1:27" ht="16" x14ac:dyDescent="0.2">
      <c r="A169" s="33" t="s">
        <v>495</v>
      </c>
      <c r="B169" s="7" t="s">
        <v>376</v>
      </c>
      <c r="D169" s="30">
        <v>82</v>
      </c>
      <c r="E169" t="s">
        <v>504</v>
      </c>
      <c r="L169" s="30">
        <v>9.0225E-2</v>
      </c>
      <c r="M169" s="30">
        <v>2.9631399999999999E-2</v>
      </c>
      <c r="N169" s="30">
        <v>45.917099999999998</v>
      </c>
      <c r="O169" s="30">
        <v>105.379</v>
      </c>
      <c r="P169" s="30">
        <v>1.1618600000000001E-7</v>
      </c>
      <c r="Q169">
        <v>0.55432068999999995</v>
      </c>
      <c r="R169">
        <v>0.31885375100000002</v>
      </c>
      <c r="S169"/>
      <c r="T169">
        <v>0.12682557</v>
      </c>
      <c r="U169" s="31">
        <f t="shared" si="27"/>
        <v>0.68114626</v>
      </c>
      <c r="V169" s="41">
        <f t="shared" si="28"/>
        <v>9.8070652173913044E-4</v>
      </c>
      <c r="W169" s="7">
        <f t="shared" si="32"/>
        <v>1.4186320754716981E-3</v>
      </c>
      <c r="X169" s="7">
        <f t="shared" si="29"/>
        <v>4.2945831988097267E-2</v>
      </c>
      <c r="Y169" s="7">
        <f t="shared" si="30"/>
        <v>3.6338780913005381E-2</v>
      </c>
      <c r="Z169" s="7">
        <f t="shared" si="31"/>
        <v>4.9726752828323152E-2</v>
      </c>
      <c r="AA169" s="7">
        <v>2</v>
      </c>
    </row>
    <row r="170" spans="1:27" ht="16" x14ac:dyDescent="0.2">
      <c r="A170" s="33" t="s">
        <v>495</v>
      </c>
      <c r="B170" s="7" t="s">
        <v>377</v>
      </c>
      <c r="D170" s="30">
        <v>82.3</v>
      </c>
      <c r="E170" t="s">
        <v>504</v>
      </c>
      <c r="L170" s="30">
        <v>0.18842800000000001</v>
      </c>
      <c r="M170" s="30">
        <v>5.6545900000000003E-2</v>
      </c>
      <c r="N170" s="30">
        <v>45.171599999999998</v>
      </c>
      <c r="O170" s="30">
        <v>115.97</v>
      </c>
      <c r="P170" s="30">
        <v>1.2557400000000001E-7</v>
      </c>
      <c r="Q170">
        <v>0.60260250699999995</v>
      </c>
      <c r="R170">
        <v>0.26393143000000002</v>
      </c>
      <c r="S170"/>
      <c r="T170">
        <v>0.13346607999999999</v>
      </c>
      <c r="U170" s="31">
        <f t="shared" si="27"/>
        <v>0.73606858699999989</v>
      </c>
      <c r="V170" s="41">
        <f t="shared" si="28"/>
        <v>2.0481304347826088E-3</v>
      </c>
      <c r="W170" s="7">
        <f t="shared" si="32"/>
        <v>2.9627044025157235E-3</v>
      </c>
      <c r="X170" s="17">
        <f t="shared" si="29"/>
        <v>6.7837455671077282E-2</v>
      </c>
      <c r="Y170" s="7">
        <f t="shared" si="30"/>
        <v>5.7400924029373079E-2</v>
      </c>
      <c r="Z170" s="17">
        <f t="shared" si="31"/>
        <v>7.8548632882300004E-2</v>
      </c>
      <c r="AA170" s="7">
        <v>2</v>
      </c>
    </row>
    <row r="171" spans="1:27" ht="16" x14ac:dyDescent="0.2">
      <c r="A171" s="33" t="s">
        <v>495</v>
      </c>
      <c r="B171" s="7" t="s">
        <v>378</v>
      </c>
      <c r="D171" s="30">
        <v>82.4</v>
      </c>
      <c r="E171" t="s">
        <v>504</v>
      </c>
      <c r="L171" s="30">
        <v>5.5482500000000002E-3</v>
      </c>
      <c r="M171" s="30">
        <v>2.0220899999999998E-3</v>
      </c>
      <c r="N171" s="30">
        <v>48.512500000000003</v>
      </c>
      <c r="O171" s="38">
        <v>262.79500000000002</v>
      </c>
      <c r="P171" s="30">
        <v>1.2753E-7</v>
      </c>
      <c r="Q171">
        <v>0.34233902999999999</v>
      </c>
      <c r="R171">
        <v>0.65759297000000005</v>
      </c>
      <c r="U171" s="31">
        <f t="shared" si="27"/>
        <v>0.34233902999999999</v>
      </c>
      <c r="V171" s="41">
        <f t="shared" si="28"/>
        <v>6.0307065217391306E-5</v>
      </c>
      <c r="W171" s="7">
        <f t="shared" si="32"/>
        <v>8.7236635220125784E-5</v>
      </c>
      <c r="X171" s="7">
        <f t="shared" si="29"/>
        <v>6.0441462213968178E-3</v>
      </c>
      <c r="Y171" s="7">
        <f t="shared" si="30"/>
        <v>5.1142775719511535E-3</v>
      </c>
      <c r="Z171" s="7">
        <f t="shared" si="31"/>
        <v>6.9984850984594728E-3</v>
      </c>
      <c r="AA171" s="7">
        <v>2</v>
      </c>
    </row>
    <row r="172" spans="1:27" ht="16" x14ac:dyDescent="0.2">
      <c r="A172" s="33" t="s">
        <v>495</v>
      </c>
      <c r="B172" s="7" t="s">
        <v>379</v>
      </c>
      <c r="D172" s="30">
        <v>82.7</v>
      </c>
      <c r="E172" t="s">
        <v>504</v>
      </c>
      <c r="L172" s="30">
        <v>8.5317499999999994E-3</v>
      </c>
      <c r="M172" s="30">
        <v>3.02564E-3</v>
      </c>
      <c r="N172" s="30">
        <v>44.464199999999998</v>
      </c>
      <c r="O172" s="38">
        <v>251.46199999999999</v>
      </c>
      <c r="P172" s="30">
        <v>1.59364E-7</v>
      </c>
      <c r="Q172">
        <v>0.352637325</v>
      </c>
      <c r="R172">
        <v>0.64736553900000005</v>
      </c>
      <c r="U172" s="31">
        <f t="shared" si="27"/>
        <v>0.352637325</v>
      </c>
      <c r="V172" s="41">
        <f t="shared" si="28"/>
        <v>9.273641304347826E-5</v>
      </c>
      <c r="W172" s="7">
        <f t="shared" si="32"/>
        <v>1.3414701257861633E-4</v>
      </c>
      <c r="X172" s="7">
        <f t="shared" si="29"/>
        <v>8.903159406454364E-3</v>
      </c>
      <c r="Y172" s="7">
        <f t="shared" si="30"/>
        <v>7.5334425746921537E-3</v>
      </c>
      <c r="Z172" s="7">
        <f t="shared" si="31"/>
        <v>1.030892141799979E-2</v>
      </c>
      <c r="AA172" s="7">
        <v>2</v>
      </c>
    </row>
    <row r="173" spans="1:27" ht="16" x14ac:dyDescent="0.2">
      <c r="A173" s="33" t="s">
        <v>495</v>
      </c>
      <c r="B173" s="7" t="s">
        <v>380</v>
      </c>
      <c r="D173" s="30">
        <v>83.1</v>
      </c>
      <c r="E173" t="s">
        <v>502</v>
      </c>
      <c r="L173" s="30">
        <v>0.12665599999999999</v>
      </c>
      <c r="M173" s="30">
        <v>2.9127400000000001E-2</v>
      </c>
      <c r="N173" s="30">
        <v>30.104700000000001</v>
      </c>
      <c r="O173" s="30">
        <v>84.580799999999996</v>
      </c>
      <c r="P173" s="30">
        <v>1.4028999999999999E-7</v>
      </c>
      <c r="Q173">
        <v>0.69657910099999998</v>
      </c>
      <c r="R173">
        <v>0.15283119000000001</v>
      </c>
      <c r="S173"/>
      <c r="T173">
        <v>0.15059020000000001</v>
      </c>
      <c r="U173" s="31">
        <f t="shared" si="27"/>
        <v>0.84716930099999999</v>
      </c>
      <c r="V173" s="41">
        <f t="shared" si="28"/>
        <v>1.376695652173913E-3</v>
      </c>
      <c r="W173" s="7">
        <f t="shared" si="32"/>
        <v>1.9914465408805032E-3</v>
      </c>
      <c r="X173" s="7">
        <f t="shared" si="29"/>
        <v>2.0234432743663638E-2</v>
      </c>
      <c r="Y173" s="7">
        <f t="shared" si="30"/>
        <v>1.7121443090792308E-2</v>
      </c>
      <c r="Z173" s="7">
        <f t="shared" si="31"/>
        <v>2.3429343176873684E-2</v>
      </c>
      <c r="AA173" s="7">
        <v>2</v>
      </c>
    </row>
    <row r="174" spans="1:27" ht="16" x14ac:dyDescent="0.2">
      <c r="A174" s="33" t="s">
        <v>495</v>
      </c>
      <c r="B174" s="7" t="s">
        <v>381</v>
      </c>
      <c r="D174" s="30">
        <v>83.4</v>
      </c>
      <c r="E174" t="s">
        <v>504</v>
      </c>
      <c r="L174" s="30">
        <v>6.1630600000000001E-2</v>
      </c>
      <c r="M174" s="30">
        <v>1.39249E-2</v>
      </c>
      <c r="N174" s="30">
        <v>26.869599999999998</v>
      </c>
      <c r="O174" s="30">
        <v>79.512100000000004</v>
      </c>
      <c r="P174" s="30">
        <v>1.2018999999999999E-7</v>
      </c>
      <c r="Q174">
        <v>0.57622140200000005</v>
      </c>
      <c r="R174">
        <v>0.19593318000000001</v>
      </c>
      <c r="S174"/>
      <c r="T174">
        <v>0.22784541999999999</v>
      </c>
      <c r="U174" s="31">
        <f t="shared" si="27"/>
        <v>0.80406682200000001</v>
      </c>
      <c r="V174" s="41">
        <f t="shared" si="28"/>
        <v>6.6989782608695657E-4</v>
      </c>
      <c r="W174" s="7">
        <f t="shared" si="32"/>
        <v>9.6903459119496854E-4</v>
      </c>
      <c r="X174" s="7">
        <f t="shared" si="29"/>
        <v>1.24015906281E-2</v>
      </c>
      <c r="Y174" s="7">
        <f t="shared" si="30"/>
        <v>1.0493653608392307E-2</v>
      </c>
      <c r="Z174" s="7">
        <f t="shared" si="31"/>
        <v>1.4359736516747369E-2</v>
      </c>
      <c r="AA174" s="7">
        <v>2</v>
      </c>
    </row>
    <row r="175" spans="1:27" ht="16" x14ac:dyDescent="0.2">
      <c r="A175" s="33" t="s">
        <v>495</v>
      </c>
      <c r="B175" s="7" t="s">
        <v>382</v>
      </c>
      <c r="D175" s="30">
        <v>83.8</v>
      </c>
      <c r="E175" t="s">
        <v>503</v>
      </c>
      <c r="L175" s="30">
        <v>0.292881</v>
      </c>
      <c r="M175" s="30">
        <v>6.80447E-2</v>
      </c>
      <c r="N175" s="30">
        <v>30.0228</v>
      </c>
      <c r="O175" s="30">
        <v>78.398399999999995</v>
      </c>
      <c r="P175" s="30">
        <v>1.23369E-7</v>
      </c>
      <c r="Q175">
        <v>0.71390297899999999</v>
      </c>
      <c r="R175">
        <v>7.8744990000000001E-2</v>
      </c>
      <c r="S175"/>
      <c r="T175">
        <v>0.20735178000000001</v>
      </c>
      <c r="U175" s="31">
        <f t="shared" si="27"/>
        <v>0.92125475899999998</v>
      </c>
      <c r="V175" s="41">
        <f t="shared" si="28"/>
        <v>3.1834891304347826E-3</v>
      </c>
      <c r="W175" s="7">
        <f t="shared" si="32"/>
        <v>4.6050471698113205E-3</v>
      </c>
      <c r="X175" s="7">
        <f t="shared" si="29"/>
        <v>2.4355360095695455E-2</v>
      </c>
      <c r="Y175" s="7">
        <f t="shared" si="30"/>
        <v>2.0608381619434613E-2</v>
      </c>
      <c r="Z175" s="7">
        <f t="shared" si="31"/>
        <v>2.8200943268699999E-2</v>
      </c>
      <c r="AA175" s="7">
        <v>2</v>
      </c>
    </row>
    <row r="176" spans="1:27" ht="16" x14ac:dyDescent="0.2">
      <c r="A176" s="33" t="s">
        <v>495</v>
      </c>
      <c r="B176" s="7" t="s">
        <v>383</v>
      </c>
      <c r="D176" s="30">
        <v>84.3</v>
      </c>
      <c r="E176" t="s">
        <v>503</v>
      </c>
      <c r="G176" s="7" t="s">
        <v>220</v>
      </c>
      <c r="H176" s="7" t="s">
        <v>89</v>
      </c>
      <c r="L176" s="30">
        <v>5.2137700000000002E-2</v>
      </c>
      <c r="M176" s="30">
        <v>1.7600399999999999E-2</v>
      </c>
      <c r="N176" s="30">
        <v>43.108400000000003</v>
      </c>
      <c r="O176" s="30">
        <v>120.68300000000001</v>
      </c>
      <c r="P176" s="30">
        <v>1.2246800000000001E-7</v>
      </c>
      <c r="Q176">
        <v>0.42274838999999997</v>
      </c>
      <c r="R176">
        <v>0.22986022</v>
      </c>
      <c r="S176">
        <v>0.34739329000000002</v>
      </c>
      <c r="T176"/>
      <c r="U176" s="31">
        <f t="shared" si="27"/>
        <v>0.42274838999999997</v>
      </c>
      <c r="V176" s="41">
        <f t="shared" si="28"/>
        <v>5.6671413043478261E-4</v>
      </c>
      <c r="W176" s="7">
        <f t="shared" si="32"/>
        <v>8.1977515723270441E-4</v>
      </c>
      <c r="X176" s="7">
        <f t="shared" si="29"/>
        <v>5.9150974603112728E-2</v>
      </c>
      <c r="Y176" s="7">
        <f t="shared" si="30"/>
        <v>4.0017165814833229E-2</v>
      </c>
      <c r="Z176" s="7">
        <f t="shared" si="31"/>
        <v>0.14357801625836208</v>
      </c>
      <c r="AA176" s="7">
        <v>3</v>
      </c>
    </row>
    <row r="177" spans="1:27" ht="16" x14ac:dyDescent="0.2">
      <c r="A177" s="33" t="s">
        <v>495</v>
      </c>
      <c r="B177" s="7" t="s">
        <v>384</v>
      </c>
      <c r="D177" s="30">
        <v>84.7</v>
      </c>
      <c r="E177" t="s">
        <v>504</v>
      </c>
      <c r="L177" s="30">
        <v>1.13749E-2</v>
      </c>
      <c r="M177" s="30">
        <v>6.9417899999999998E-3</v>
      </c>
      <c r="N177" s="30">
        <v>174.68700000000001</v>
      </c>
      <c r="O177" s="30">
        <v>444.923</v>
      </c>
      <c r="P177" s="30">
        <v>9.1361099999999999E-8</v>
      </c>
      <c r="R177">
        <v>0.63593245899999995</v>
      </c>
      <c r="S177">
        <v>0.36406773100000001</v>
      </c>
      <c r="U177" s="31">
        <f t="shared" si="27"/>
        <v>0</v>
      </c>
      <c r="V177" s="41">
        <v>0</v>
      </c>
      <c r="W177" s="7">
        <v>0</v>
      </c>
      <c r="X177" s="7">
        <f t="shared" si="29"/>
        <v>3.6914497552954825E-2</v>
      </c>
      <c r="Y177" s="7">
        <f t="shared" si="30"/>
        <v>2.7088009955058612E-2</v>
      </c>
      <c r="Z177" s="7">
        <f t="shared" si="31"/>
        <v>7.3779895658946687E-2</v>
      </c>
      <c r="AA177" s="7">
        <v>3</v>
      </c>
    </row>
    <row r="178" spans="1:27" ht="16" x14ac:dyDescent="0.2">
      <c r="A178" s="33" t="s">
        <v>495</v>
      </c>
      <c r="B178" s="7" t="s">
        <v>385</v>
      </c>
      <c r="D178" s="30">
        <v>85.1</v>
      </c>
      <c r="E178" t="s">
        <v>504</v>
      </c>
      <c r="L178" s="30">
        <v>1.1856500000000001E-2</v>
      </c>
      <c r="M178" s="30">
        <v>7.7306700000000002E-3</v>
      </c>
      <c r="N178" s="30">
        <v>252.91499999999999</v>
      </c>
      <c r="O178" s="30">
        <v>503.13299999999998</v>
      </c>
      <c r="P178" s="30">
        <v>9.4859899999999998E-8</v>
      </c>
      <c r="Q178">
        <v>6.6864679999999996E-2</v>
      </c>
      <c r="R178">
        <v>0.66704763600000005</v>
      </c>
      <c r="S178">
        <v>0.26609094</v>
      </c>
      <c r="U178" s="31">
        <f t="shared" si="27"/>
        <v>6.6864679999999996E-2</v>
      </c>
      <c r="V178" s="41">
        <f t="shared" si="28"/>
        <v>1.28875E-4</v>
      </c>
      <c r="W178" s="7">
        <f t="shared" si="32"/>
        <v>1.8642295597484277E-4</v>
      </c>
      <c r="X178" s="7">
        <f t="shared" si="29"/>
        <v>3.7153401412059819E-2</v>
      </c>
      <c r="Y178" s="7">
        <f t="shared" si="30"/>
        <v>2.8061803250811968E-2</v>
      </c>
      <c r="Z178" s="7">
        <f t="shared" si="31"/>
        <v>6.8281883617312425E-2</v>
      </c>
      <c r="AA178" s="7">
        <v>3</v>
      </c>
    </row>
    <row r="179" spans="1:27" ht="16" x14ac:dyDescent="0.2">
      <c r="A179" s="33" t="s">
        <v>495</v>
      </c>
      <c r="B179" s="7" t="s">
        <v>386</v>
      </c>
      <c r="D179" s="30">
        <v>85.6</v>
      </c>
      <c r="E179" t="s">
        <v>504</v>
      </c>
      <c r="L179" s="30">
        <v>1.1194300000000001E-2</v>
      </c>
      <c r="M179" s="30">
        <v>8.0699299999999995E-3</v>
      </c>
      <c r="N179" s="30">
        <v>327.17099999999999</v>
      </c>
      <c r="O179" s="30">
        <v>543.63</v>
      </c>
      <c r="P179" s="30">
        <v>1.0174E-7</v>
      </c>
      <c r="Q179">
        <v>6.7347019999999994E-2</v>
      </c>
      <c r="R179">
        <v>0.75314227099999997</v>
      </c>
      <c r="S179">
        <v>0.17950485999999999</v>
      </c>
      <c r="U179" s="31">
        <f t="shared" si="27"/>
        <v>6.7347019999999994E-2</v>
      </c>
      <c r="V179" s="41">
        <f t="shared" si="28"/>
        <v>1.2167717391304349E-4</v>
      </c>
      <c r="W179" s="7">
        <f t="shared" si="32"/>
        <v>1.7601100628930819E-4</v>
      </c>
      <c r="X179" s="7">
        <f t="shared" si="29"/>
        <v>3.7283665912751826E-2</v>
      </c>
      <c r="Y179" s="7">
        <f t="shared" si="30"/>
        <v>2.9170541261789314E-2</v>
      </c>
      <c r="Z179" s="7">
        <f t="shared" si="31"/>
        <v>6.0960282607780358E-2</v>
      </c>
      <c r="AA179" s="7">
        <v>3</v>
      </c>
    </row>
    <row r="180" spans="1:27" ht="16" x14ac:dyDescent="0.2">
      <c r="A180" s="33" t="s">
        <v>495</v>
      </c>
      <c r="B180" s="7" t="s">
        <v>387</v>
      </c>
      <c r="D180" s="30">
        <v>86.4</v>
      </c>
      <c r="E180" t="s">
        <v>514</v>
      </c>
      <c r="G180" s="7" t="s">
        <v>526</v>
      </c>
      <c r="H180" s="47" t="s">
        <v>221</v>
      </c>
      <c r="L180" s="30">
        <v>1.6795600000000001E-2</v>
      </c>
      <c r="M180" s="30">
        <v>1.01332E-2</v>
      </c>
      <c r="N180" s="30">
        <v>162.99299999999999</v>
      </c>
      <c r="O180" s="30">
        <v>495.79399999999998</v>
      </c>
      <c r="P180" s="30">
        <v>9.9859700000000006E-8</v>
      </c>
      <c r="R180">
        <v>0.674424935</v>
      </c>
      <c r="S180">
        <v>0.32557517200000002</v>
      </c>
      <c r="U180" s="31">
        <f t="shared" si="27"/>
        <v>0</v>
      </c>
      <c r="V180" s="41">
        <v>0</v>
      </c>
      <c r="W180" s="7">
        <v>0</v>
      </c>
      <c r="X180" s="7">
        <f t="shared" si="29"/>
        <v>5.3058134725502672E-2</v>
      </c>
      <c r="Y180" s="7">
        <f t="shared" si="30"/>
        <v>3.9481406990649295E-2</v>
      </c>
      <c r="Z180" s="7">
        <f t="shared" si="31"/>
        <v>0.10195122324421853</v>
      </c>
      <c r="AA180" s="7">
        <v>3</v>
      </c>
    </row>
    <row r="181" spans="1:27" ht="16" x14ac:dyDescent="0.2">
      <c r="A181" s="33" t="s">
        <v>495</v>
      </c>
      <c r="B181" s="7" t="s">
        <v>388</v>
      </c>
      <c r="D181" s="30">
        <v>87.3</v>
      </c>
      <c r="E181" t="s">
        <v>511</v>
      </c>
      <c r="G181" s="7" t="s">
        <v>528</v>
      </c>
      <c r="H181" s="7" t="s">
        <v>522</v>
      </c>
      <c r="L181" s="30">
        <v>1.4514900000000001E-2</v>
      </c>
      <c r="M181" s="30">
        <v>9.3382299999999994E-3</v>
      </c>
      <c r="N181" s="30">
        <v>234.411</v>
      </c>
      <c r="O181" s="30">
        <v>497.03500000000003</v>
      </c>
      <c r="P181" s="30">
        <v>1.3122100000000001E-7</v>
      </c>
      <c r="R181">
        <v>0.65906004799999995</v>
      </c>
      <c r="S181">
        <v>0.34093987799999997</v>
      </c>
      <c r="U181" s="31">
        <f t="shared" si="27"/>
        <v>0</v>
      </c>
      <c r="V181" s="41">
        <v>0</v>
      </c>
      <c r="W181" s="7">
        <v>0</v>
      </c>
      <c r="X181" s="7">
        <f t="shared" si="29"/>
        <v>4.919995897367159E-2</v>
      </c>
      <c r="Y181" s="7">
        <f t="shared" si="30"/>
        <v>3.6406078110955448E-2</v>
      </c>
      <c r="Z181" s="7">
        <f t="shared" si="31"/>
        <v>9.6067364738903205E-2</v>
      </c>
      <c r="AA181" s="7">
        <v>3</v>
      </c>
    </row>
    <row r="182" spans="1:27" ht="16" x14ac:dyDescent="0.2">
      <c r="A182" s="33" t="s">
        <v>495</v>
      </c>
      <c r="B182" s="7" t="s">
        <v>389</v>
      </c>
      <c r="D182" s="30">
        <v>89.2</v>
      </c>
      <c r="E182" t="s">
        <v>502</v>
      </c>
      <c r="G182" s="7" t="s">
        <v>525</v>
      </c>
      <c r="H182" s="7" t="s">
        <v>91</v>
      </c>
      <c r="L182" s="30">
        <v>8.4288100000000001E-3</v>
      </c>
      <c r="M182" s="30">
        <v>5.3363799999999999E-3</v>
      </c>
      <c r="N182" s="30">
        <v>157.58699999999999</v>
      </c>
      <c r="O182" s="30">
        <v>482.98700000000002</v>
      </c>
      <c r="P182" s="30">
        <v>7.6111800000000003E-8</v>
      </c>
      <c r="R182">
        <v>0.62157060900000005</v>
      </c>
      <c r="S182">
        <v>0.37842942000000002</v>
      </c>
      <c r="U182" s="31">
        <f t="shared" si="27"/>
        <v>0</v>
      </c>
      <c r="V182" s="41">
        <v>0</v>
      </c>
      <c r="W182" s="7">
        <v>0</v>
      </c>
      <c r="X182" s="7">
        <f t="shared" si="29"/>
        <v>2.8539940799825005E-2</v>
      </c>
      <c r="Y182" s="7">
        <f t="shared" si="30"/>
        <v>2.0835222624180784E-2</v>
      </c>
      <c r="Z182" s="7">
        <f t="shared" si="31"/>
        <v>5.784642674733631E-2</v>
      </c>
      <c r="AA182" s="7">
        <v>3</v>
      </c>
    </row>
    <row r="183" spans="1:27" ht="16" x14ac:dyDescent="0.2">
      <c r="A183" s="33" t="s">
        <v>495</v>
      </c>
      <c r="B183" s="7" t="s">
        <v>391</v>
      </c>
      <c r="D183" s="30">
        <v>90.8</v>
      </c>
      <c r="E183" t="s">
        <v>504</v>
      </c>
      <c r="G183" s="7" t="s">
        <v>100</v>
      </c>
      <c r="H183" s="7" t="s">
        <v>89</v>
      </c>
      <c r="L183" s="30">
        <v>9.5624200000000003E-3</v>
      </c>
      <c r="M183" s="30">
        <v>6.6661400000000001E-3</v>
      </c>
      <c r="N183" s="30">
        <v>207.84399999999999</v>
      </c>
      <c r="O183" s="30">
        <v>501.2</v>
      </c>
      <c r="P183" s="30">
        <v>1.08738E-7</v>
      </c>
      <c r="R183">
        <v>0.65942628599999997</v>
      </c>
      <c r="S183">
        <v>0.34057365099999998</v>
      </c>
      <c r="U183" s="31">
        <f t="shared" si="27"/>
        <v>0</v>
      </c>
      <c r="V183" s="41">
        <v>0</v>
      </c>
      <c r="W183" s="7">
        <v>0</v>
      </c>
      <c r="X183" s="7">
        <f t="shared" si="29"/>
        <v>3.5116447019890203E-2</v>
      </c>
      <c r="Y183" s="7">
        <f t="shared" si="30"/>
        <v>2.5988277098262555E-2</v>
      </c>
      <c r="Z183" s="7">
        <f t="shared" si="31"/>
        <v>6.8542169295206151E-2</v>
      </c>
      <c r="AA183" s="7">
        <v>3</v>
      </c>
    </row>
    <row r="184" spans="1:27" ht="16" x14ac:dyDescent="0.2">
      <c r="A184" s="33" t="s">
        <v>495</v>
      </c>
      <c r="B184" s="7" t="s">
        <v>392</v>
      </c>
      <c r="D184" s="30">
        <v>91.1</v>
      </c>
      <c r="E184" t="s">
        <v>520</v>
      </c>
      <c r="G184" s="35" t="s">
        <v>90</v>
      </c>
      <c r="H184" s="35" t="s">
        <v>91</v>
      </c>
      <c r="L184" s="30">
        <v>1.23445E-2</v>
      </c>
      <c r="M184" s="30">
        <v>7.9860599999999997E-3</v>
      </c>
      <c r="N184" s="30">
        <v>266.99700000000001</v>
      </c>
      <c r="O184" s="30">
        <v>516.21799999999996</v>
      </c>
      <c r="P184" s="30">
        <v>9.6446000000000002E-8</v>
      </c>
      <c r="R184">
        <v>0.74146044899999997</v>
      </c>
      <c r="S184">
        <v>0.25853959599999998</v>
      </c>
      <c r="U184" s="31">
        <f t="shared" si="27"/>
        <v>0</v>
      </c>
      <c r="V184" s="41">
        <v>0</v>
      </c>
      <c r="W184" s="7">
        <v>0</v>
      </c>
      <c r="X184" s="7">
        <f t="shared" si="29"/>
        <v>4.0679968022064486E-2</v>
      </c>
      <c r="Y184" s="7">
        <f t="shared" si="30"/>
        <v>3.1033264878515265E-2</v>
      </c>
      <c r="Z184" s="7">
        <f t="shared" si="31"/>
        <v>7.2459242064534871E-2</v>
      </c>
      <c r="AA184" s="7">
        <v>3</v>
      </c>
    </row>
    <row r="185" spans="1:27" ht="16" x14ac:dyDescent="0.2">
      <c r="A185" s="33" t="s">
        <v>495</v>
      </c>
      <c r="B185" s="7" t="s">
        <v>393</v>
      </c>
      <c r="D185" s="30">
        <v>91.7</v>
      </c>
      <c r="E185" t="s">
        <v>504</v>
      </c>
      <c r="G185" s="35" t="s">
        <v>90</v>
      </c>
      <c r="H185" s="35" t="s">
        <v>91</v>
      </c>
      <c r="L185" s="30">
        <v>7.63009E-3</v>
      </c>
      <c r="M185" s="30">
        <v>5.3787899999999996E-3</v>
      </c>
      <c r="N185" s="30">
        <v>316.36599999999999</v>
      </c>
      <c r="O185" s="30">
        <v>549.60400000000004</v>
      </c>
      <c r="P185" s="30">
        <v>1.134E-7</v>
      </c>
      <c r="R185">
        <v>0.70338313699999999</v>
      </c>
      <c r="S185">
        <v>0.29661699499999999</v>
      </c>
      <c r="U185" s="31">
        <f t="shared" si="27"/>
        <v>0</v>
      </c>
      <c r="V185" s="41">
        <v>0</v>
      </c>
      <c r="W185" s="7">
        <v>0</v>
      </c>
      <c r="X185" s="7">
        <f t="shared" si="29"/>
        <v>2.7833316465380769E-2</v>
      </c>
      <c r="Y185" s="7">
        <f t="shared" si="30"/>
        <v>2.0933108965622005E-2</v>
      </c>
      <c r="Z185" s="7">
        <f t="shared" si="31"/>
        <v>5.1821179917374838E-2</v>
      </c>
      <c r="AA185" s="7">
        <v>3</v>
      </c>
    </row>
    <row r="186" spans="1:27" ht="16" x14ac:dyDescent="0.2">
      <c r="A186" s="33" t="s">
        <v>495</v>
      </c>
      <c r="B186" s="7" t="s">
        <v>394</v>
      </c>
      <c r="D186" s="30">
        <v>93.9</v>
      </c>
      <c r="E186" t="s">
        <v>504</v>
      </c>
      <c r="G186" s="7" t="s">
        <v>525</v>
      </c>
      <c r="H186" s="7" t="s">
        <v>91</v>
      </c>
      <c r="L186" s="30">
        <v>1.27183E-2</v>
      </c>
      <c r="M186" s="30">
        <v>6.7493900000000001E-3</v>
      </c>
      <c r="N186" s="30">
        <v>101.91500000000001</v>
      </c>
      <c r="O186" s="30">
        <v>318.88200000000001</v>
      </c>
      <c r="P186" s="30">
        <v>7.3891499999999997E-8</v>
      </c>
      <c r="R186">
        <v>0.40841532000000003</v>
      </c>
      <c r="S186">
        <v>0.59158467999999997</v>
      </c>
      <c r="U186" s="31">
        <f t="shared" si="27"/>
        <v>0</v>
      </c>
      <c r="V186" s="41">
        <v>0</v>
      </c>
      <c r="W186" s="7">
        <v>0</v>
      </c>
      <c r="X186" s="7">
        <f t="shared" si="29"/>
        <v>3.9148696988914058E-2</v>
      </c>
      <c r="Y186" s="7">
        <f t="shared" si="30"/>
        <v>2.6573474726668492E-2</v>
      </c>
      <c r="Z186" s="7">
        <f t="shared" si="31"/>
        <v>9.436489487035031E-2</v>
      </c>
      <c r="AA186" s="7">
        <v>3</v>
      </c>
    </row>
    <row r="187" spans="1:27" ht="16" x14ac:dyDescent="0.2">
      <c r="A187" s="33" t="s">
        <v>495</v>
      </c>
      <c r="B187" s="7" t="s">
        <v>395</v>
      </c>
      <c r="D187" s="30">
        <v>94.6</v>
      </c>
      <c r="E187" t="s">
        <v>504</v>
      </c>
      <c r="G187" s="35" t="s">
        <v>527</v>
      </c>
      <c r="H187" s="35" t="s">
        <v>221</v>
      </c>
      <c r="L187" s="30">
        <v>5.6500500000000002E-3</v>
      </c>
      <c r="M187" s="30">
        <v>3.4972599999999999E-3</v>
      </c>
      <c r="N187" s="30">
        <v>167.136</v>
      </c>
      <c r="O187" s="30">
        <v>449.31900000000002</v>
      </c>
      <c r="P187" s="30">
        <v>4.5313100000000002E-8</v>
      </c>
      <c r="R187">
        <v>0.59681680999999998</v>
      </c>
      <c r="S187">
        <v>0.4030899</v>
      </c>
      <c r="U187" s="31">
        <f t="shared" si="27"/>
        <v>0</v>
      </c>
      <c r="V187" s="41">
        <v>0</v>
      </c>
      <c r="W187" s="7">
        <v>0</v>
      </c>
      <c r="X187" s="7">
        <f t="shared" si="29"/>
        <v>1.8885447695435455E-2</v>
      </c>
      <c r="Y187" s="7">
        <f t="shared" si="30"/>
        <v>1.3666623646006001E-2</v>
      </c>
      <c r="Z187" s="7">
        <f t="shared" si="31"/>
        <v>3.9179590815272627E-2</v>
      </c>
      <c r="AA187" s="7">
        <v>3</v>
      </c>
    </row>
    <row r="188" spans="1:27" s="44" customFormat="1" ht="16" x14ac:dyDescent="0.2">
      <c r="A188" s="43" t="s">
        <v>495</v>
      </c>
      <c r="B188" s="44" t="s">
        <v>500</v>
      </c>
      <c r="C188" s="45"/>
      <c r="D188" s="38">
        <v>95.3</v>
      </c>
      <c r="E188" t="s">
        <v>504</v>
      </c>
      <c r="L188" s="46">
        <v>8.6910000000000008E-3</v>
      </c>
      <c r="M188" s="46">
        <v>4.79E-3</v>
      </c>
      <c r="N188" s="38">
        <v>110.76</v>
      </c>
      <c r="O188" s="38">
        <v>391.97800000000001</v>
      </c>
      <c r="P188" s="46">
        <v>5.4109999999999999E-8</v>
      </c>
      <c r="R188" s="44">
        <v>0.46671090999999998</v>
      </c>
      <c r="S188" s="44">
        <v>0.53328945999999999</v>
      </c>
      <c r="U188" s="42">
        <f t="shared" ref="U188" si="33">Q188+T188</f>
        <v>0</v>
      </c>
      <c r="V188" s="41">
        <v>0</v>
      </c>
      <c r="W188" s="7">
        <v>0</v>
      </c>
      <c r="X188" s="7">
        <f t="shared" ref="X188" si="34">M188*(R188)/0.22+M188*(S188)/0.15</f>
        <v>2.7191279447969698E-2</v>
      </c>
      <c r="Y188" s="7">
        <f t="shared" ref="Y188" si="35">M188*R188/0.26+M188*S188/0.25</f>
        <v>1.8816077049369231E-2</v>
      </c>
      <c r="Z188" s="7">
        <f t="shared" ref="Z188" si="36">M188*R188/0.19+M188*S188/0.05</f>
        <v>6.2855157946421047E-2</v>
      </c>
      <c r="AA188" s="44">
        <v>3</v>
      </c>
    </row>
    <row r="189" spans="1:27" ht="16" x14ac:dyDescent="0.2">
      <c r="A189" s="33" t="s">
        <v>494</v>
      </c>
      <c r="B189" s="7" t="s">
        <v>396</v>
      </c>
      <c r="D189" s="30">
        <v>43.8</v>
      </c>
      <c r="E189" s="21" t="s">
        <v>501</v>
      </c>
      <c r="F189" s="21"/>
      <c r="G189" s="21" t="s">
        <v>85</v>
      </c>
      <c r="H189" s="21" t="s">
        <v>122</v>
      </c>
      <c r="L189" s="30">
        <v>0.34494399999999997</v>
      </c>
      <c r="M189" s="30">
        <v>9.5977599999999996E-2</v>
      </c>
      <c r="N189" s="30">
        <v>41.710500000000003</v>
      </c>
      <c r="O189" s="30">
        <v>95.6096</v>
      </c>
      <c r="P189" s="30">
        <v>1.14212E-7</v>
      </c>
      <c r="Q189">
        <v>0.73245715</v>
      </c>
      <c r="R189">
        <v>7.1320040000000001E-2</v>
      </c>
      <c r="S189" s="30">
        <v>0</v>
      </c>
      <c r="T189">
        <v>0.19622101</v>
      </c>
      <c r="U189" s="31">
        <f t="shared" ref="U189:U251" si="37">Q189+T189</f>
        <v>0.92867816000000003</v>
      </c>
      <c r="V189" s="41">
        <f>L189/92</f>
        <v>3.7493913043478259E-3</v>
      </c>
      <c r="W189" s="7">
        <f t="shared" si="32"/>
        <v>5.4236477987421377E-3</v>
      </c>
      <c r="X189" s="7">
        <f>M189*(R189)/0.22+M189*(S189)/0.15</f>
        <v>3.1114210323199998E-2</v>
      </c>
      <c r="Y189" s="7">
        <f>M189*R189/0.26+M189*S189/0.25</f>
        <v>2.6327408735015382E-2</v>
      </c>
      <c r="Z189" s="7">
        <f>M189*R189/0.19+M189*S189/0.05</f>
        <v>3.6026980374231576E-2</v>
      </c>
      <c r="AA189" s="7">
        <v>2</v>
      </c>
    </row>
    <row r="190" spans="1:27" ht="16" x14ac:dyDescent="0.2">
      <c r="A190" s="33" t="s">
        <v>494</v>
      </c>
      <c r="B190" s="7" t="s">
        <v>397</v>
      </c>
      <c r="D190" s="30">
        <v>48.8</v>
      </c>
      <c r="E190" s="21" t="s">
        <v>502</v>
      </c>
      <c r="F190" s="21"/>
      <c r="G190" s="21" t="s">
        <v>94</v>
      </c>
      <c r="H190" s="21" t="s">
        <v>122</v>
      </c>
      <c r="L190" s="30">
        <v>0.133465</v>
      </c>
      <c r="M190" s="30">
        <v>1.4964999999999999E-2</v>
      </c>
      <c r="N190" s="30">
        <v>10.4442</v>
      </c>
      <c r="O190" s="30">
        <v>32.355600000000003</v>
      </c>
      <c r="P190" s="30">
        <v>1.10261E-7</v>
      </c>
      <c r="Q190">
        <v>0.32606475000000001</v>
      </c>
      <c r="R190">
        <v>9.5868971999999997E-2</v>
      </c>
      <c r="S190" s="30">
        <v>0</v>
      </c>
      <c r="T190">
        <v>0.57806955999999998</v>
      </c>
      <c r="U190" s="31">
        <f t="shared" si="37"/>
        <v>0.90413431</v>
      </c>
      <c r="V190" s="41">
        <f t="shared" ref="V190:V253" si="38">L190/92</f>
        <v>1.4507065217391304E-3</v>
      </c>
      <c r="W190" s="7">
        <f t="shared" ref="W190:W253" si="39">L190/63.6</f>
        <v>2.0985062893081759E-3</v>
      </c>
      <c r="X190" s="7">
        <f t="shared" ref="X190:X253" si="40">M190*(R190)/0.22+M190*(S190)/0.15</f>
        <v>6.5212689362727262E-3</v>
      </c>
      <c r="Y190" s="7">
        <f t="shared" ref="Y190:Y253" si="41">M190*R190/0.26+M190*S190/0.25</f>
        <v>5.5179967922307687E-3</v>
      </c>
      <c r="Z190" s="7">
        <f t="shared" ref="Z190:Z253" si="42">M190*R190/0.19+M190*S190/0.05</f>
        <v>7.5509429788421043E-3</v>
      </c>
      <c r="AA190" s="7">
        <v>2</v>
      </c>
    </row>
    <row r="191" spans="1:27" ht="16" x14ac:dyDescent="0.2">
      <c r="A191" s="33" t="s">
        <v>494</v>
      </c>
      <c r="B191" s="7" t="s">
        <v>398</v>
      </c>
      <c r="D191" s="30">
        <v>52</v>
      </c>
      <c r="E191" s="21" t="s">
        <v>503</v>
      </c>
      <c r="F191" s="21"/>
      <c r="G191" s="21" t="s">
        <v>94</v>
      </c>
      <c r="H191" s="21" t="s">
        <v>122</v>
      </c>
      <c r="L191" s="30">
        <v>0.22040699999999999</v>
      </c>
      <c r="M191" s="30">
        <v>2.0851399999999999E-2</v>
      </c>
      <c r="N191" s="30">
        <v>8.9229299999999991</v>
      </c>
      <c r="O191" s="30">
        <v>27.854700000000001</v>
      </c>
      <c r="P191" s="30">
        <v>1.2203399999999999E-7</v>
      </c>
      <c r="Q191">
        <v>0.33112171000000001</v>
      </c>
      <c r="R191">
        <v>9.8442736000000003E-2</v>
      </c>
      <c r="S191" s="30">
        <v>0</v>
      </c>
      <c r="T191">
        <v>0.57044024000000004</v>
      </c>
      <c r="U191" s="31">
        <f t="shared" si="37"/>
        <v>0.90156195000000006</v>
      </c>
      <c r="V191" s="41">
        <f t="shared" si="38"/>
        <v>2.3957282608695653E-3</v>
      </c>
      <c r="W191" s="7">
        <f t="shared" si="39"/>
        <v>3.4655188679245282E-3</v>
      </c>
      <c r="X191" s="7">
        <f t="shared" si="40"/>
        <v>9.3303130246836351E-3</v>
      </c>
      <c r="Y191" s="7">
        <f t="shared" si="41"/>
        <v>7.894880251655384E-3</v>
      </c>
      <c r="Z191" s="7">
        <f t="shared" si="42"/>
        <v>1.0803520344370526E-2</v>
      </c>
      <c r="AA191" s="7">
        <v>2</v>
      </c>
    </row>
    <row r="192" spans="1:27" ht="16" x14ac:dyDescent="0.2">
      <c r="A192" s="33" t="s">
        <v>494</v>
      </c>
      <c r="B192" s="7" t="s">
        <v>399</v>
      </c>
      <c r="D192" s="30">
        <v>55.2</v>
      </c>
      <c r="E192" s="21" t="s">
        <v>504</v>
      </c>
      <c r="F192" s="21"/>
      <c r="G192" s="21" t="s">
        <v>94</v>
      </c>
      <c r="H192" s="21" t="s">
        <v>122</v>
      </c>
      <c r="L192" s="30">
        <v>0.17668700000000001</v>
      </c>
      <c r="M192" s="30">
        <v>1.7294E-2</v>
      </c>
      <c r="N192" s="30">
        <v>8.8008000000000006</v>
      </c>
      <c r="O192" s="30">
        <v>26.1829</v>
      </c>
      <c r="P192" s="30">
        <v>8.9818700000000002E-8</v>
      </c>
      <c r="Q192">
        <v>0.28721465000000002</v>
      </c>
      <c r="R192">
        <v>7.8610257000000003E-2</v>
      </c>
      <c r="S192" s="30">
        <v>0</v>
      </c>
      <c r="T192">
        <v>0.63417519</v>
      </c>
      <c r="U192" s="31">
        <f t="shared" si="37"/>
        <v>0.92138984000000002</v>
      </c>
      <c r="V192" s="41">
        <f t="shared" si="38"/>
        <v>1.9205108695652174E-3</v>
      </c>
      <c r="W192" s="7">
        <f t="shared" si="39"/>
        <v>2.7780974842767296E-3</v>
      </c>
      <c r="X192" s="7">
        <f t="shared" si="40"/>
        <v>6.1794808389E-3</v>
      </c>
      <c r="Y192" s="7">
        <f t="shared" si="41"/>
        <v>5.2287914790692305E-3</v>
      </c>
      <c r="Z192" s="7">
        <f t="shared" si="42"/>
        <v>7.1551883397789479E-3</v>
      </c>
      <c r="AA192" s="7">
        <v>2</v>
      </c>
    </row>
    <row r="193" spans="1:27" ht="16" x14ac:dyDescent="0.2">
      <c r="A193" s="33" t="s">
        <v>494</v>
      </c>
      <c r="B193" s="7" t="s">
        <v>400</v>
      </c>
      <c r="D193" s="30">
        <v>56.9</v>
      </c>
      <c r="E193" s="21" t="s">
        <v>502</v>
      </c>
      <c r="F193" s="21"/>
      <c r="G193" s="21" t="s">
        <v>94</v>
      </c>
      <c r="H193" s="21" t="s">
        <v>122</v>
      </c>
      <c r="L193" s="30">
        <v>0.152891</v>
      </c>
      <c r="M193" s="30">
        <v>2.2830300000000001E-2</v>
      </c>
      <c r="N193" s="30">
        <v>19.965499999999999</v>
      </c>
      <c r="O193" s="30">
        <v>64.596900000000005</v>
      </c>
      <c r="P193" s="30">
        <v>1.2384400000000001E-7</v>
      </c>
      <c r="Q193">
        <v>0.64720496999999999</v>
      </c>
      <c r="R193">
        <v>4.3479071000000001E-2</v>
      </c>
      <c r="S193" s="30">
        <v>0</v>
      </c>
      <c r="T193">
        <v>0.30932493999999999</v>
      </c>
      <c r="U193" s="31">
        <f t="shared" si="37"/>
        <v>0.95652990999999998</v>
      </c>
      <c r="V193" s="41">
        <f t="shared" si="38"/>
        <v>1.6618586956521739E-3</v>
      </c>
      <c r="W193" s="7">
        <f t="shared" si="39"/>
        <v>2.4039465408805033E-3</v>
      </c>
      <c r="X193" s="7">
        <f t="shared" si="40"/>
        <v>4.5120010665968182E-3</v>
      </c>
      <c r="Y193" s="7">
        <f t="shared" si="41"/>
        <v>3.8178470563511539E-3</v>
      </c>
      <c r="Z193" s="7">
        <f t="shared" si="42"/>
        <v>5.2244222876384212E-3</v>
      </c>
      <c r="AA193" s="7">
        <v>2</v>
      </c>
    </row>
    <row r="194" spans="1:27" ht="16" x14ac:dyDescent="0.2">
      <c r="A194" s="33" t="s">
        <v>494</v>
      </c>
      <c r="B194" s="7" t="s">
        <v>401</v>
      </c>
      <c r="D194" s="30">
        <v>69.400000000000006</v>
      </c>
      <c r="E194" s="21" t="s">
        <v>502</v>
      </c>
      <c r="F194" s="21"/>
      <c r="G194" s="21" t="s">
        <v>505</v>
      </c>
      <c r="H194" s="21" t="s">
        <v>506</v>
      </c>
      <c r="L194" s="30">
        <v>0.27175199999999999</v>
      </c>
      <c r="M194" s="30">
        <v>3.6319299999999999E-2</v>
      </c>
      <c r="N194" s="30">
        <v>14.894399999999999</v>
      </c>
      <c r="O194" s="30">
        <v>49.243600000000001</v>
      </c>
      <c r="P194" s="30">
        <v>1.1924600000000001E-7</v>
      </c>
      <c r="Q194">
        <v>0.57706891000000005</v>
      </c>
      <c r="R194">
        <v>8.4862629999999994E-2</v>
      </c>
      <c r="S194" s="30">
        <v>0</v>
      </c>
      <c r="T194">
        <v>0.33807020999999998</v>
      </c>
      <c r="U194" s="31">
        <f t="shared" si="37"/>
        <v>0.91513912000000008</v>
      </c>
      <c r="V194" s="41">
        <f t="shared" si="38"/>
        <v>2.9538260869565215E-3</v>
      </c>
      <c r="W194" s="7">
        <f t="shared" si="39"/>
        <v>4.272830188679245E-3</v>
      </c>
      <c r="X194" s="7">
        <f t="shared" si="40"/>
        <v>1.4009778717086361E-2</v>
      </c>
      <c r="Y194" s="7">
        <f t="shared" si="41"/>
        <v>1.1854428145226921E-2</v>
      </c>
      <c r="Z194" s="7">
        <f t="shared" si="42"/>
        <v>1.6221849040836841E-2</v>
      </c>
      <c r="AA194" s="7">
        <v>2</v>
      </c>
    </row>
    <row r="195" spans="1:27" ht="16" x14ac:dyDescent="0.2">
      <c r="A195" s="33" t="s">
        <v>494</v>
      </c>
      <c r="B195" s="7" t="s">
        <v>402</v>
      </c>
      <c r="D195" s="30">
        <v>74.099999999999994</v>
      </c>
      <c r="E195" s="21" t="s">
        <v>507</v>
      </c>
      <c r="F195" s="21"/>
      <c r="G195" s="21" t="s">
        <v>170</v>
      </c>
      <c r="H195" s="21" t="s">
        <v>130</v>
      </c>
      <c r="L195" s="30">
        <v>0.20594399999999999</v>
      </c>
      <c r="M195" s="30">
        <v>4.2785799999999999E-2</v>
      </c>
      <c r="N195" s="30">
        <v>28.572299999999998</v>
      </c>
      <c r="O195" s="30">
        <v>78.935100000000006</v>
      </c>
      <c r="P195" s="30">
        <v>7.2934299999999999E-8</v>
      </c>
      <c r="Q195">
        <v>0.66244805900000003</v>
      </c>
      <c r="R195">
        <v>4.1447770000000002E-2</v>
      </c>
      <c r="S195" s="30">
        <v>0</v>
      </c>
      <c r="T195">
        <v>0.29610534999999999</v>
      </c>
      <c r="U195" s="31">
        <f t="shared" si="37"/>
        <v>0.95855340900000008</v>
      </c>
      <c r="V195" s="41">
        <f t="shared" si="38"/>
        <v>2.2385217391304346E-3</v>
      </c>
      <c r="W195" s="7">
        <f t="shared" si="39"/>
        <v>3.2381132075471695E-3</v>
      </c>
      <c r="X195" s="7">
        <f t="shared" si="40"/>
        <v>8.0607999893909082E-3</v>
      </c>
      <c r="Y195" s="7">
        <f t="shared" si="41"/>
        <v>6.8206769140999992E-3</v>
      </c>
      <c r="Z195" s="7">
        <f t="shared" si="42"/>
        <v>9.3335578824526311E-3</v>
      </c>
      <c r="AA195" s="7">
        <v>2</v>
      </c>
    </row>
    <row r="196" spans="1:27" ht="16" x14ac:dyDescent="0.2">
      <c r="A196" s="33" t="s">
        <v>494</v>
      </c>
      <c r="B196" s="7" t="s">
        <v>403</v>
      </c>
      <c r="D196" s="30">
        <v>78.099999999999994</v>
      </c>
      <c r="E196" s="21" t="s">
        <v>502</v>
      </c>
      <c r="F196" s="21"/>
      <c r="G196" s="21" t="s">
        <v>94</v>
      </c>
      <c r="H196" s="21" t="s">
        <v>122</v>
      </c>
      <c r="L196" s="30">
        <v>0.17060400000000001</v>
      </c>
      <c r="M196" s="30">
        <v>1.5638599999999999E-2</v>
      </c>
      <c r="N196" s="30">
        <v>8.4571100000000001</v>
      </c>
      <c r="O196" s="30">
        <v>25.340399999999999</v>
      </c>
      <c r="P196" s="30">
        <v>6.7060400000000001E-8</v>
      </c>
      <c r="Q196">
        <v>0.65557829700000003</v>
      </c>
      <c r="R196">
        <v>7.0908608999999997E-2</v>
      </c>
      <c r="S196" s="30">
        <v>0</v>
      </c>
      <c r="T196">
        <v>0.27350942</v>
      </c>
      <c r="U196" s="31">
        <f t="shared" si="37"/>
        <v>0.92908771700000004</v>
      </c>
      <c r="V196" s="41">
        <f t="shared" si="38"/>
        <v>1.8543913043478262E-3</v>
      </c>
      <c r="W196" s="7">
        <f t="shared" si="39"/>
        <v>2.6824528301886792E-3</v>
      </c>
      <c r="X196" s="7">
        <f t="shared" si="40"/>
        <v>5.0405062395790902E-3</v>
      </c>
      <c r="Y196" s="7">
        <f t="shared" si="41"/>
        <v>4.265043741182307E-3</v>
      </c>
      <c r="Z196" s="7">
        <f t="shared" si="42"/>
        <v>5.8363756458284198E-3</v>
      </c>
      <c r="AA196" s="7">
        <v>2</v>
      </c>
    </row>
    <row r="197" spans="1:27" ht="16" x14ac:dyDescent="0.2">
      <c r="A197" s="33" t="s">
        <v>494</v>
      </c>
      <c r="B197" s="7" t="s">
        <v>404</v>
      </c>
      <c r="D197" s="30">
        <v>82.5</v>
      </c>
      <c r="E197" s="21" t="s">
        <v>504</v>
      </c>
      <c r="F197" s="21"/>
      <c r="G197" s="21" t="s">
        <v>94</v>
      </c>
      <c r="H197" s="21" t="s">
        <v>122</v>
      </c>
      <c r="L197" s="30">
        <v>0.13313</v>
      </c>
      <c r="M197" s="30">
        <v>1.73016E-2</v>
      </c>
      <c r="N197" s="30">
        <v>12.9451</v>
      </c>
      <c r="O197" s="30">
        <v>42.321899999999999</v>
      </c>
      <c r="P197" s="30">
        <v>8.7581900000000004E-8</v>
      </c>
      <c r="Q197">
        <v>0.43376440999999999</v>
      </c>
      <c r="R197">
        <v>7.3389999999999997E-2</v>
      </c>
      <c r="S197" s="30">
        <v>0</v>
      </c>
      <c r="T197">
        <v>0.49283709999999997</v>
      </c>
      <c r="U197" s="31">
        <f t="shared" si="37"/>
        <v>0.92660151000000002</v>
      </c>
      <c r="V197" s="41">
        <f t="shared" si="38"/>
        <v>1.4470652173913044E-3</v>
      </c>
      <c r="W197" s="7">
        <f t="shared" si="39"/>
        <v>2.0932389937106917E-3</v>
      </c>
      <c r="X197" s="7">
        <f t="shared" si="40"/>
        <v>5.7716564727272723E-3</v>
      </c>
      <c r="Y197" s="7">
        <f t="shared" si="41"/>
        <v>4.8837093230769228E-3</v>
      </c>
      <c r="Z197" s="7">
        <f t="shared" si="42"/>
        <v>6.682970652631578E-3</v>
      </c>
      <c r="AA197" s="7">
        <v>2</v>
      </c>
    </row>
    <row r="198" spans="1:27" ht="16" x14ac:dyDescent="0.2">
      <c r="A198" s="33" t="s">
        <v>494</v>
      </c>
      <c r="B198" s="7" t="s">
        <v>405</v>
      </c>
      <c r="D198" s="30">
        <v>87.8</v>
      </c>
      <c r="E198" s="21" t="s">
        <v>508</v>
      </c>
      <c r="F198" s="21"/>
      <c r="G198" s="21" t="s">
        <v>85</v>
      </c>
      <c r="H198" s="21" t="s">
        <v>122</v>
      </c>
      <c r="L198" s="30">
        <v>0.17857700000000001</v>
      </c>
      <c r="M198" s="30">
        <v>2.0916400000000002E-2</v>
      </c>
      <c r="N198" s="30">
        <v>11.3874</v>
      </c>
      <c r="O198" s="30">
        <v>34.773800000000001</v>
      </c>
      <c r="P198" s="30">
        <v>9.90558E-8</v>
      </c>
      <c r="Q198">
        <v>0.42566955000000001</v>
      </c>
      <c r="R198">
        <v>4.9560385999999998E-2</v>
      </c>
      <c r="S198" s="30">
        <v>0</v>
      </c>
      <c r="T198">
        <v>0.52477569000000002</v>
      </c>
      <c r="U198" s="31">
        <f t="shared" si="37"/>
        <v>0.95044524000000008</v>
      </c>
      <c r="V198" s="41">
        <f t="shared" si="38"/>
        <v>1.9410543478260872E-3</v>
      </c>
      <c r="W198" s="7">
        <f t="shared" si="39"/>
        <v>2.8078144654088053E-3</v>
      </c>
      <c r="X198" s="7">
        <f t="shared" si="40"/>
        <v>4.7119311715018188E-3</v>
      </c>
      <c r="Y198" s="7">
        <f t="shared" si="41"/>
        <v>3.9870186835784614E-3</v>
      </c>
      <c r="Z198" s="7">
        <f t="shared" si="42"/>
        <v>5.4559203038442106E-3</v>
      </c>
      <c r="AA198" s="7">
        <v>2</v>
      </c>
    </row>
    <row r="199" spans="1:27" ht="16" x14ac:dyDescent="0.2">
      <c r="A199" s="33" t="s">
        <v>494</v>
      </c>
      <c r="B199" s="7" t="s">
        <v>406</v>
      </c>
      <c r="D199" s="30">
        <v>89.9</v>
      </c>
      <c r="E199" s="21" t="s">
        <v>504</v>
      </c>
      <c r="F199" s="21"/>
      <c r="G199" s="21" t="s">
        <v>85</v>
      </c>
      <c r="H199" s="21" t="s">
        <v>122</v>
      </c>
      <c r="L199" s="30">
        <v>9.8305500000000004E-2</v>
      </c>
      <c r="M199" s="30">
        <v>1.06382E-2</v>
      </c>
      <c r="N199" s="30">
        <v>10.418100000000001</v>
      </c>
      <c r="O199" s="30">
        <v>32.712699999999998</v>
      </c>
      <c r="P199" s="30">
        <v>8.3126899999999995E-8</v>
      </c>
      <c r="Q199">
        <v>0.43313748000000002</v>
      </c>
      <c r="R199">
        <v>7.2645967000000006E-2</v>
      </c>
      <c r="S199" s="30">
        <v>0</v>
      </c>
      <c r="T199">
        <v>0.49421654999999998</v>
      </c>
      <c r="U199" s="31">
        <f t="shared" si="37"/>
        <v>0.92735403000000005</v>
      </c>
      <c r="V199" s="41">
        <f t="shared" si="38"/>
        <v>1.0685380434782609E-3</v>
      </c>
      <c r="W199" s="7">
        <f t="shared" si="39"/>
        <v>1.5456839622641509E-3</v>
      </c>
      <c r="X199" s="7">
        <f t="shared" si="40"/>
        <v>3.5128287551790911E-3</v>
      </c>
      <c r="Y199" s="7">
        <f t="shared" si="41"/>
        <v>2.9723935620746154E-3</v>
      </c>
      <c r="Z199" s="7">
        <f t="shared" si="42"/>
        <v>4.0674859270494737E-3</v>
      </c>
      <c r="AA199" s="7">
        <v>2</v>
      </c>
    </row>
    <row r="200" spans="1:27" ht="16" x14ac:dyDescent="0.2">
      <c r="A200" s="33" t="s">
        <v>494</v>
      </c>
      <c r="B200" s="7" t="s">
        <v>407</v>
      </c>
      <c r="D200" s="30">
        <v>105.9</v>
      </c>
      <c r="E200" t="s">
        <v>509</v>
      </c>
      <c r="F200" s="21"/>
      <c r="G200" s="21" t="s">
        <v>100</v>
      </c>
      <c r="H200" s="21" t="s">
        <v>89</v>
      </c>
      <c r="L200" s="30">
        <v>2.3105500000000001E-2</v>
      </c>
      <c r="M200" s="30">
        <v>1.1655499999999999E-2</v>
      </c>
      <c r="N200" s="30">
        <v>107.98699999999999</v>
      </c>
      <c r="O200" s="30">
        <v>300.495</v>
      </c>
      <c r="P200" s="30">
        <v>9.5311899999999995E-8</v>
      </c>
      <c r="Q200">
        <v>0.34780997000000002</v>
      </c>
      <c r="R200">
        <v>0.50953909100000006</v>
      </c>
      <c r="S200">
        <v>0.14264915</v>
      </c>
      <c r="T200" s="7">
        <v>0</v>
      </c>
      <c r="U200" s="31">
        <f t="shared" si="37"/>
        <v>0.34780997000000002</v>
      </c>
      <c r="V200" s="41">
        <f t="shared" si="38"/>
        <v>2.5114673913043481E-4</v>
      </c>
      <c r="W200" s="7">
        <f t="shared" si="39"/>
        <v>3.632940251572327E-4</v>
      </c>
      <c r="X200" s="7">
        <f t="shared" si="40"/>
        <v>3.8079463884668943E-2</v>
      </c>
      <c r="Y200" s="7">
        <f t="shared" si="41"/>
        <v>2.9492638191109616E-2</v>
      </c>
      <c r="Z200" s="7">
        <f t="shared" si="42"/>
        <v>6.4510484804660512E-2</v>
      </c>
      <c r="AA200" s="7">
        <v>3</v>
      </c>
    </row>
    <row r="201" spans="1:27" ht="16" x14ac:dyDescent="0.2">
      <c r="A201" s="33" t="s">
        <v>494</v>
      </c>
      <c r="B201" s="7" t="s">
        <v>441</v>
      </c>
      <c r="D201" s="30">
        <v>105.65</v>
      </c>
      <c r="E201" t="s">
        <v>502</v>
      </c>
      <c r="F201"/>
      <c r="G201" t="s">
        <v>86</v>
      </c>
      <c r="H201" t="s">
        <v>122</v>
      </c>
      <c r="L201" s="30">
        <v>6.4132499999999995E-2</v>
      </c>
      <c r="M201" s="30">
        <v>1.6201E-2</v>
      </c>
      <c r="N201" s="30">
        <v>37.7697</v>
      </c>
      <c r="O201" s="30">
        <v>102.14</v>
      </c>
      <c r="P201" s="30">
        <v>1.03245E-7</v>
      </c>
      <c r="Q201">
        <v>0.49997814800000001</v>
      </c>
      <c r="R201">
        <v>0.11900951</v>
      </c>
      <c r="S201">
        <v>0.38101233000000001</v>
      </c>
      <c r="T201" s="35">
        <v>0</v>
      </c>
      <c r="U201" s="31">
        <f t="shared" si="37"/>
        <v>0.49997814800000001</v>
      </c>
      <c r="V201" s="41">
        <f t="shared" si="38"/>
        <v>6.9709239130434782E-4</v>
      </c>
      <c r="W201" s="7">
        <f t="shared" si="39"/>
        <v>1.0083726415094339E-3</v>
      </c>
      <c r="X201" s="7">
        <f t="shared" si="40"/>
        <v>4.9915840229063646E-2</v>
      </c>
      <c r="Y201" s="7">
        <f t="shared" si="41"/>
        <v>3.2106788692973849E-2</v>
      </c>
      <c r="Z201" s="7">
        <f t="shared" si="42"/>
        <v>0.13360336817454738</v>
      </c>
      <c r="AA201" s="7">
        <v>3</v>
      </c>
    </row>
    <row r="202" spans="1:27" ht="16" x14ac:dyDescent="0.2">
      <c r="A202" s="33" t="s">
        <v>494</v>
      </c>
      <c r="B202" s="7" t="s">
        <v>451</v>
      </c>
      <c r="D202" s="30">
        <v>105.35</v>
      </c>
      <c r="E202" t="s">
        <v>503</v>
      </c>
      <c r="F202"/>
      <c r="G202" t="s">
        <v>90</v>
      </c>
      <c r="H202" t="s">
        <v>91</v>
      </c>
      <c r="L202" s="30">
        <v>4.2017100000000002E-2</v>
      </c>
      <c r="M202" s="30">
        <v>1.39676E-2</v>
      </c>
      <c r="N202" s="30">
        <v>52.2684</v>
      </c>
      <c r="O202" s="30">
        <v>140.32900000000001</v>
      </c>
      <c r="P202" s="30">
        <v>5.2485700000000001E-8</v>
      </c>
      <c r="Q202">
        <v>0.45210938000000001</v>
      </c>
      <c r="R202">
        <v>0.211919519</v>
      </c>
      <c r="S202">
        <v>0.33596147999999998</v>
      </c>
      <c r="T202" s="35">
        <v>0</v>
      </c>
      <c r="U202" s="31">
        <f t="shared" si="37"/>
        <v>0.45210938000000001</v>
      </c>
      <c r="V202" s="41">
        <f t="shared" si="38"/>
        <v>4.5670760869565219E-4</v>
      </c>
      <c r="W202" s="7">
        <f t="shared" si="39"/>
        <v>6.6064622641509433E-4</v>
      </c>
      <c r="X202" s="7">
        <f t="shared" si="40"/>
        <v>4.4738414727521818E-2</v>
      </c>
      <c r="Y202" s="7">
        <f t="shared" si="41"/>
        <v>3.0154944862901233E-2</v>
      </c>
      <c r="Z202" s="7">
        <f t="shared" si="42"/>
        <v>0.10943049595877263</v>
      </c>
      <c r="AA202" s="7">
        <v>3</v>
      </c>
    </row>
    <row r="203" spans="1:27" ht="16" x14ac:dyDescent="0.2">
      <c r="A203" s="33" t="s">
        <v>494</v>
      </c>
      <c r="B203" s="7" t="s">
        <v>460</v>
      </c>
      <c r="D203" s="30">
        <v>105.12</v>
      </c>
      <c r="E203" t="s">
        <v>504</v>
      </c>
      <c r="F203"/>
      <c r="G203" t="s">
        <v>85</v>
      </c>
      <c r="H203" t="s">
        <v>122</v>
      </c>
      <c r="L203" s="30">
        <v>0.15199499999999999</v>
      </c>
      <c r="M203" s="30">
        <v>2.5454999999999998E-2</v>
      </c>
      <c r="N203" s="30">
        <v>19.876300000000001</v>
      </c>
      <c r="O203" s="30">
        <v>62.634799999999998</v>
      </c>
      <c r="P203" s="30">
        <v>9.7236199999999996E-8</v>
      </c>
      <c r="Q203">
        <v>0.55186919400000001</v>
      </c>
      <c r="R203">
        <v>6.309302E-2</v>
      </c>
      <c r="S203" s="34">
        <v>0</v>
      </c>
      <c r="T203">
        <v>0.38503795000000002</v>
      </c>
      <c r="U203" s="31">
        <f t="shared" si="37"/>
        <v>0.93690714400000008</v>
      </c>
      <c r="V203" s="41">
        <f t="shared" si="38"/>
        <v>1.6521195652173912E-3</v>
      </c>
      <c r="W203" s="7">
        <f t="shared" si="39"/>
        <v>2.3898584905660374E-3</v>
      </c>
      <c r="X203" s="7">
        <f t="shared" si="40"/>
        <v>7.300149200454545E-3</v>
      </c>
      <c r="Y203" s="7">
        <f t="shared" si="41"/>
        <v>6.1770493234615375E-3</v>
      </c>
      <c r="Z203" s="7">
        <f t="shared" si="42"/>
        <v>8.4528043373684209E-3</v>
      </c>
      <c r="AA203" s="7">
        <v>2</v>
      </c>
    </row>
    <row r="204" spans="1:27" ht="16" x14ac:dyDescent="0.2">
      <c r="A204" s="33" t="s">
        <v>494</v>
      </c>
      <c r="B204" s="7" t="s">
        <v>415</v>
      </c>
      <c r="D204" s="30">
        <v>104.62</v>
      </c>
      <c r="E204" t="s">
        <v>504</v>
      </c>
      <c r="F204"/>
      <c r="G204" t="s">
        <v>94</v>
      </c>
      <c r="H204" t="s">
        <v>122</v>
      </c>
      <c r="L204" s="30">
        <v>0.202963</v>
      </c>
      <c r="M204" s="30">
        <v>3.8093500000000002E-2</v>
      </c>
      <c r="N204" s="30">
        <v>26.294699999999999</v>
      </c>
      <c r="O204" s="30">
        <v>80.863900000000001</v>
      </c>
      <c r="P204" s="30">
        <v>1.38588E-7</v>
      </c>
      <c r="Q204">
        <v>0.60965931500000003</v>
      </c>
      <c r="R204">
        <v>3.9964609999999998E-2</v>
      </c>
      <c r="S204" s="34">
        <v>0</v>
      </c>
      <c r="T204">
        <v>0.35036930999999999</v>
      </c>
      <c r="U204" s="31">
        <f t="shared" si="37"/>
        <v>0.96002862500000008</v>
      </c>
      <c r="V204" s="41">
        <f t="shared" si="38"/>
        <v>2.2061195652173914E-3</v>
      </c>
      <c r="W204" s="7">
        <f t="shared" si="39"/>
        <v>3.1912421383647801E-3</v>
      </c>
      <c r="X204" s="7">
        <f t="shared" si="40"/>
        <v>6.9199630501590916E-3</v>
      </c>
      <c r="Y204" s="7">
        <f t="shared" si="41"/>
        <v>5.8553533501346155E-3</v>
      </c>
      <c r="Z204" s="7">
        <f t="shared" si="42"/>
        <v>8.0125887949210536E-3</v>
      </c>
      <c r="AA204" s="7">
        <v>2</v>
      </c>
    </row>
    <row r="205" spans="1:27" ht="16" x14ac:dyDescent="0.2">
      <c r="A205" s="33" t="s">
        <v>494</v>
      </c>
      <c r="B205" s="7" t="s">
        <v>424</v>
      </c>
      <c r="D205" s="30">
        <v>104.36</v>
      </c>
      <c r="E205" t="s">
        <v>503</v>
      </c>
      <c r="F205"/>
      <c r="G205" t="s">
        <v>85</v>
      </c>
      <c r="H205" t="s">
        <v>122</v>
      </c>
      <c r="L205" s="30">
        <v>0.24173800000000001</v>
      </c>
      <c r="M205" s="30">
        <v>4.0517699999999997E-2</v>
      </c>
      <c r="N205" s="30">
        <v>19.6816</v>
      </c>
      <c r="O205" s="30">
        <v>57.973300000000002</v>
      </c>
      <c r="P205" s="30">
        <v>1.5211800000000001E-7</v>
      </c>
      <c r="Q205">
        <v>0.63751112499999996</v>
      </c>
      <c r="R205">
        <v>5.6278052000000002E-2</v>
      </c>
      <c r="S205" s="34">
        <v>0</v>
      </c>
      <c r="T205">
        <v>0.30621106999999997</v>
      </c>
      <c r="U205" s="31">
        <f t="shared" si="37"/>
        <v>0.94372219499999987</v>
      </c>
      <c r="V205" s="41">
        <f t="shared" si="38"/>
        <v>2.6275869565217393E-3</v>
      </c>
      <c r="W205" s="7">
        <f t="shared" si="39"/>
        <v>3.8009119496855348E-3</v>
      </c>
      <c r="X205" s="7">
        <f t="shared" si="40"/>
        <v>1.0364805579638182E-2</v>
      </c>
      <c r="Y205" s="7">
        <f t="shared" si="41"/>
        <v>8.7702201058476922E-3</v>
      </c>
      <c r="Z205" s="7">
        <f t="shared" si="42"/>
        <v>1.2001353829054737E-2</v>
      </c>
      <c r="AA205" s="7">
        <v>2</v>
      </c>
    </row>
    <row r="206" spans="1:27" ht="16" x14ac:dyDescent="0.2">
      <c r="A206" s="33" t="s">
        <v>494</v>
      </c>
      <c r="B206" s="7" t="s">
        <v>437</v>
      </c>
      <c r="D206" s="30">
        <v>104.09</v>
      </c>
      <c r="E206" t="s">
        <v>510</v>
      </c>
      <c r="F206"/>
      <c r="G206" t="s">
        <v>216</v>
      </c>
      <c r="H206" t="s">
        <v>217</v>
      </c>
      <c r="L206" s="30">
        <v>0.16325700000000001</v>
      </c>
      <c r="M206" s="30">
        <v>3.1922100000000002E-2</v>
      </c>
      <c r="N206" s="30">
        <v>25.713799999999999</v>
      </c>
      <c r="O206" s="30">
        <v>77.334999999999994</v>
      </c>
      <c r="P206" s="30">
        <v>5.8918499999999999E-8</v>
      </c>
      <c r="Q206">
        <v>0.73832686700000005</v>
      </c>
      <c r="R206">
        <v>6.2857286999999998E-2</v>
      </c>
      <c r="S206" s="34">
        <v>0</v>
      </c>
      <c r="T206">
        <v>0.19881555000000001</v>
      </c>
      <c r="U206" s="31">
        <f t="shared" si="37"/>
        <v>0.93714241700000001</v>
      </c>
      <c r="V206" s="41">
        <f t="shared" si="38"/>
        <v>1.7745326086956524E-3</v>
      </c>
      <c r="W206" s="7">
        <f t="shared" si="39"/>
        <v>2.5669339622641511E-3</v>
      </c>
      <c r="X206" s="7">
        <f t="shared" si="40"/>
        <v>9.1206209151940918E-3</v>
      </c>
      <c r="Y206" s="7">
        <f t="shared" si="41"/>
        <v>7.717448466702693E-3</v>
      </c>
      <c r="Z206" s="7">
        <f t="shared" si="42"/>
        <v>1.0560718954435264E-2</v>
      </c>
      <c r="AA206" s="7">
        <v>2</v>
      </c>
    </row>
    <row r="207" spans="1:27" ht="16" x14ac:dyDescent="0.2">
      <c r="A207" s="33" t="s">
        <v>494</v>
      </c>
      <c r="B207" s="7" t="s">
        <v>438</v>
      </c>
      <c r="D207" s="30">
        <v>103.64</v>
      </c>
      <c r="E207" t="s">
        <v>504</v>
      </c>
      <c r="F207"/>
      <c r="G207" t="s">
        <v>85</v>
      </c>
      <c r="H207" t="s">
        <v>122</v>
      </c>
      <c r="L207" s="30">
        <v>0.16630900000000001</v>
      </c>
      <c r="M207" s="30">
        <v>1.90654E-2</v>
      </c>
      <c r="N207" s="30">
        <v>11.6464</v>
      </c>
      <c r="O207" s="30">
        <v>36.688499999999998</v>
      </c>
      <c r="P207" s="30">
        <v>1.18341E-7</v>
      </c>
      <c r="Q207" s="37">
        <v>0.33108886999999998</v>
      </c>
      <c r="R207">
        <v>9.5480598E-2</v>
      </c>
      <c r="S207" s="34">
        <v>0</v>
      </c>
      <c r="T207">
        <v>0.57350453000000001</v>
      </c>
      <c r="U207" s="31">
        <f t="shared" si="37"/>
        <v>0.90459339999999999</v>
      </c>
      <c r="V207" s="41">
        <f t="shared" si="38"/>
        <v>1.8077065217391305E-3</v>
      </c>
      <c r="W207" s="7">
        <f t="shared" si="39"/>
        <v>2.6149213836477989E-3</v>
      </c>
      <c r="X207" s="7">
        <f t="shared" si="40"/>
        <v>8.2744354232236368E-3</v>
      </c>
      <c r="Y207" s="7">
        <f t="shared" si="41"/>
        <v>7.0014453581123074E-3</v>
      </c>
      <c r="Z207" s="7">
        <f t="shared" si="42"/>
        <v>9.580925226890526E-3</v>
      </c>
      <c r="AA207" s="7">
        <v>2</v>
      </c>
    </row>
    <row r="208" spans="1:27" ht="16" x14ac:dyDescent="0.2">
      <c r="A208" s="33" t="s">
        <v>494</v>
      </c>
      <c r="B208" s="7" t="s">
        <v>439</v>
      </c>
      <c r="D208" s="30">
        <v>103.18</v>
      </c>
      <c r="E208" t="s">
        <v>503</v>
      </c>
      <c r="F208"/>
      <c r="G208" t="s">
        <v>94</v>
      </c>
      <c r="H208" t="s">
        <v>122</v>
      </c>
      <c r="L208" s="30">
        <v>0.20457800000000001</v>
      </c>
      <c r="M208" s="30">
        <v>3.85531E-2</v>
      </c>
      <c r="N208" s="30">
        <v>25.487300000000001</v>
      </c>
      <c r="O208" s="30">
        <v>78.041700000000006</v>
      </c>
      <c r="P208" s="30">
        <v>1.35436E-7</v>
      </c>
      <c r="Q208">
        <v>0.54062266000000003</v>
      </c>
      <c r="R208">
        <v>5.9539845000000001E-2</v>
      </c>
      <c r="S208" s="34">
        <v>0</v>
      </c>
      <c r="T208">
        <v>0.39983664000000002</v>
      </c>
      <c r="U208" s="31">
        <f t="shared" si="37"/>
        <v>0.94045930000000011</v>
      </c>
      <c r="V208" s="41">
        <f t="shared" si="38"/>
        <v>2.2236739130434783E-3</v>
      </c>
      <c r="W208" s="7">
        <f t="shared" si="39"/>
        <v>3.2166352201257863E-3</v>
      </c>
      <c r="X208" s="7">
        <f t="shared" si="40"/>
        <v>1.0433843628497728E-2</v>
      </c>
      <c r="Y208" s="7">
        <f t="shared" si="41"/>
        <v>8.8286369164211533E-3</v>
      </c>
      <c r="Z208" s="7">
        <f t="shared" si="42"/>
        <v>1.2081292622471053E-2</v>
      </c>
      <c r="AA208" s="7">
        <v>2</v>
      </c>
    </row>
    <row r="209" spans="1:27" ht="16" x14ac:dyDescent="0.2">
      <c r="A209" s="33" t="s">
        <v>494</v>
      </c>
      <c r="B209" s="7" t="s">
        <v>440</v>
      </c>
      <c r="D209" s="30">
        <v>102.94</v>
      </c>
      <c r="E209" t="s">
        <v>504</v>
      </c>
      <c r="F209"/>
      <c r="G209" t="s">
        <v>94</v>
      </c>
      <c r="H209" t="s">
        <v>122</v>
      </c>
      <c r="L209" s="30">
        <v>0.159633</v>
      </c>
      <c r="M209" s="30">
        <v>3.0519999999999999E-2</v>
      </c>
      <c r="N209" s="30">
        <v>23.7943</v>
      </c>
      <c r="O209" s="30">
        <v>73.166399999999996</v>
      </c>
      <c r="P209" s="30">
        <v>1.27243E-7</v>
      </c>
      <c r="Q209">
        <v>0.65370466000000005</v>
      </c>
      <c r="R209">
        <v>6.5278146999999995E-2</v>
      </c>
      <c r="S209" s="34">
        <v>0</v>
      </c>
      <c r="T209">
        <v>0.28101751000000003</v>
      </c>
      <c r="U209" s="31">
        <f t="shared" si="37"/>
        <v>0.93472217000000013</v>
      </c>
      <c r="V209" s="41">
        <f t="shared" si="38"/>
        <v>1.735141304347826E-3</v>
      </c>
      <c r="W209" s="7">
        <f t="shared" si="39"/>
        <v>2.5099528301886793E-3</v>
      </c>
      <c r="X209" s="7">
        <f t="shared" si="40"/>
        <v>9.0558593019999991E-3</v>
      </c>
      <c r="Y209" s="7">
        <f t="shared" si="41"/>
        <v>7.6626501786153838E-3</v>
      </c>
      <c r="Z209" s="7">
        <f t="shared" si="42"/>
        <v>1.048573182336842E-2</v>
      </c>
      <c r="AA209" s="7">
        <v>2</v>
      </c>
    </row>
    <row r="210" spans="1:27" ht="16" x14ac:dyDescent="0.2">
      <c r="A210" s="33" t="s">
        <v>494</v>
      </c>
      <c r="B210" s="7" t="s">
        <v>442</v>
      </c>
      <c r="D210" s="30">
        <v>102.47</v>
      </c>
      <c r="E210" t="s">
        <v>511</v>
      </c>
      <c r="F210"/>
      <c r="G210" t="s">
        <v>94</v>
      </c>
      <c r="H210" t="s">
        <v>122</v>
      </c>
      <c r="L210" s="30">
        <v>0.17980099999999999</v>
      </c>
      <c r="M210" s="30">
        <v>3.2542700000000001E-2</v>
      </c>
      <c r="N210" s="30">
        <v>21.547899999999998</v>
      </c>
      <c r="O210" s="30">
        <v>64.533000000000001</v>
      </c>
      <c r="P210" s="30">
        <v>1.1983699999999999E-7</v>
      </c>
      <c r="Q210">
        <v>0.65205499</v>
      </c>
      <c r="R210">
        <v>5.7300430999999999E-2</v>
      </c>
      <c r="S210" s="34">
        <v>0</v>
      </c>
      <c r="T210">
        <v>0.29064663000000002</v>
      </c>
      <c r="U210" s="31">
        <f t="shared" si="37"/>
        <v>0.94270162000000002</v>
      </c>
      <c r="V210" s="41">
        <f t="shared" si="38"/>
        <v>1.9543586956521737E-3</v>
      </c>
      <c r="W210" s="7">
        <f t="shared" si="39"/>
        <v>2.8270597484276725E-3</v>
      </c>
      <c r="X210" s="7">
        <f t="shared" si="40"/>
        <v>8.4759578904713643E-3</v>
      </c>
      <c r="Y210" s="7">
        <f t="shared" si="41"/>
        <v>7.1719643688603844E-3</v>
      </c>
      <c r="Z210" s="7">
        <f t="shared" si="42"/>
        <v>9.8142670310721047E-3</v>
      </c>
      <c r="AA210" s="7">
        <v>2</v>
      </c>
    </row>
    <row r="211" spans="1:27" ht="16" x14ac:dyDescent="0.2">
      <c r="A211" s="33" t="s">
        <v>494</v>
      </c>
      <c r="B211" s="7" t="s">
        <v>443</v>
      </c>
      <c r="D211" s="30">
        <v>102.21</v>
      </c>
      <c r="E211" t="s">
        <v>503</v>
      </c>
      <c r="F211"/>
      <c r="G211" t="s">
        <v>512</v>
      </c>
      <c r="H211" t="s">
        <v>122</v>
      </c>
      <c r="L211" s="30">
        <v>0.31440699999999999</v>
      </c>
      <c r="M211" s="30">
        <v>3.2031700000000003E-2</v>
      </c>
      <c r="N211" s="30">
        <v>9.9851399999999995</v>
      </c>
      <c r="O211" s="30">
        <v>30.125800000000002</v>
      </c>
      <c r="P211" s="30">
        <v>1.59649E-7</v>
      </c>
      <c r="Q211" s="37">
        <v>0.53714450400000002</v>
      </c>
      <c r="R211">
        <v>9.0150301000000002E-2</v>
      </c>
      <c r="S211" s="34">
        <v>0</v>
      </c>
      <c r="T211">
        <v>0.37270810999999998</v>
      </c>
      <c r="U211" s="31">
        <f t="shared" si="37"/>
        <v>0.90985261400000006</v>
      </c>
      <c r="V211" s="41">
        <f t="shared" si="38"/>
        <v>3.4174673913043479E-3</v>
      </c>
      <c r="W211" s="7">
        <f t="shared" si="39"/>
        <v>4.9435062893081758E-3</v>
      </c>
      <c r="X211" s="7">
        <f t="shared" si="40"/>
        <v>1.3125760893371367E-2</v>
      </c>
      <c r="Y211" s="7">
        <f t="shared" si="41"/>
        <v>1.1106413063621924E-2</v>
      </c>
      <c r="Z211" s="7">
        <f t="shared" si="42"/>
        <v>1.5198249455482635E-2</v>
      </c>
      <c r="AA211" s="7">
        <v>2</v>
      </c>
    </row>
    <row r="212" spans="1:27" ht="16" x14ac:dyDescent="0.2">
      <c r="A212" s="33" t="s">
        <v>494</v>
      </c>
      <c r="B212" s="7" t="s">
        <v>444</v>
      </c>
      <c r="D212" s="30">
        <v>101.59</v>
      </c>
      <c r="E212" t="s">
        <v>503</v>
      </c>
      <c r="F212"/>
      <c r="G212" t="s">
        <v>94</v>
      </c>
      <c r="H212" t="s">
        <v>122</v>
      </c>
      <c r="L212" s="30">
        <v>0.19461500000000001</v>
      </c>
      <c r="M212" s="30">
        <v>2.3197800000000001E-2</v>
      </c>
      <c r="N212" s="30">
        <v>15.7279</v>
      </c>
      <c r="O212" s="30">
        <v>54.917000000000002</v>
      </c>
      <c r="P212" s="30">
        <v>1.14865E-7</v>
      </c>
      <c r="Q212" s="37">
        <v>0.64757509999999996</v>
      </c>
      <c r="R212">
        <v>6.1374876000000002E-2</v>
      </c>
      <c r="S212" s="34">
        <v>0</v>
      </c>
      <c r="T212">
        <v>0.29106275999999998</v>
      </c>
      <c r="U212" s="31">
        <f t="shared" si="37"/>
        <v>0.93863785999999994</v>
      </c>
      <c r="V212" s="41">
        <f t="shared" si="38"/>
        <v>2.1153804347826088E-3</v>
      </c>
      <c r="W212" s="7">
        <f t="shared" si="39"/>
        <v>3.0599842767295598E-3</v>
      </c>
      <c r="X212" s="7">
        <f t="shared" si="40"/>
        <v>6.4716459021490914E-3</v>
      </c>
      <c r="Y212" s="7">
        <f t="shared" si="41"/>
        <v>5.4760080710492308E-3</v>
      </c>
      <c r="Z212" s="7">
        <f t="shared" si="42"/>
        <v>7.4934847288042105E-3</v>
      </c>
      <c r="AA212" s="7">
        <v>2</v>
      </c>
    </row>
    <row r="213" spans="1:27" ht="16" x14ac:dyDescent="0.2">
      <c r="A213" s="33" t="s">
        <v>494</v>
      </c>
      <c r="B213" s="7" t="s">
        <v>445</v>
      </c>
      <c r="D213" s="30">
        <v>100.42</v>
      </c>
      <c r="E213" t="s">
        <v>513</v>
      </c>
      <c r="F213"/>
      <c r="G213" t="s">
        <v>85</v>
      </c>
      <c r="H213" t="s">
        <v>122</v>
      </c>
      <c r="L213" s="30">
        <v>0.72252700000000003</v>
      </c>
      <c r="M213" s="30">
        <v>0.133496</v>
      </c>
      <c r="N213" s="30">
        <v>22.804500000000001</v>
      </c>
      <c r="O213" s="30">
        <v>68.423599999999993</v>
      </c>
      <c r="P213" s="30">
        <v>1.6722100000000001E-7</v>
      </c>
      <c r="Q213">
        <v>0.64269975300000004</v>
      </c>
      <c r="R213">
        <v>3.7261111E-2</v>
      </c>
      <c r="S213" s="34">
        <v>0</v>
      </c>
      <c r="T213">
        <v>0.32003710000000002</v>
      </c>
      <c r="U213" s="31">
        <f t="shared" si="37"/>
        <v>0.962736853</v>
      </c>
      <c r="V213" s="41">
        <f t="shared" si="38"/>
        <v>7.8535543478260878E-3</v>
      </c>
      <c r="W213" s="7">
        <f t="shared" si="39"/>
        <v>1.1360487421383647E-2</v>
      </c>
      <c r="X213" s="7">
        <f t="shared" si="40"/>
        <v>2.2610042154800003E-2</v>
      </c>
      <c r="Y213" s="7">
        <f t="shared" si="41"/>
        <v>1.9131574130984617E-2</v>
      </c>
      <c r="Z213" s="7">
        <f t="shared" si="42"/>
        <v>2.6180048810821054E-2</v>
      </c>
      <c r="AA213" s="7">
        <v>2</v>
      </c>
    </row>
    <row r="214" spans="1:27" ht="16" x14ac:dyDescent="0.2">
      <c r="A214" s="33" t="s">
        <v>494</v>
      </c>
      <c r="B214" s="7" t="s">
        <v>446</v>
      </c>
      <c r="D214" s="30">
        <v>99.36</v>
      </c>
      <c r="E214" t="s">
        <v>514</v>
      </c>
      <c r="F214"/>
      <c r="G214" t="s">
        <v>92</v>
      </c>
      <c r="H214" t="s">
        <v>130</v>
      </c>
      <c r="L214" s="30">
        <v>0.13198399999999999</v>
      </c>
      <c r="M214" s="30">
        <v>2.53192E-2</v>
      </c>
      <c r="N214" s="30">
        <v>23.668700000000001</v>
      </c>
      <c r="O214" s="30">
        <v>74.923599999999993</v>
      </c>
      <c r="P214" s="30">
        <v>2.64108E-8</v>
      </c>
      <c r="Q214">
        <v>0.69950028099999995</v>
      </c>
      <c r="R214">
        <v>3.3941786000000002E-2</v>
      </c>
      <c r="S214" s="34">
        <v>0</v>
      </c>
      <c r="T214">
        <v>0.26655825999999999</v>
      </c>
      <c r="U214" s="31">
        <f t="shared" si="37"/>
        <v>0.96605854099999999</v>
      </c>
      <c r="V214" s="41">
        <f t="shared" si="38"/>
        <v>1.4346086956521739E-3</v>
      </c>
      <c r="W214" s="7">
        <f t="shared" si="39"/>
        <v>2.0752201257861632E-3</v>
      </c>
      <c r="X214" s="7">
        <f t="shared" si="40"/>
        <v>3.906267582232727E-3</v>
      </c>
      <c r="Y214" s="7">
        <f t="shared" si="41"/>
        <v>3.3053033388123075E-3</v>
      </c>
      <c r="Z214" s="7">
        <f t="shared" si="42"/>
        <v>4.5230466741642108E-3</v>
      </c>
      <c r="AA214" s="7">
        <v>2</v>
      </c>
    </row>
    <row r="215" spans="1:27" ht="16" x14ac:dyDescent="0.2">
      <c r="A215" s="33" t="s">
        <v>494</v>
      </c>
      <c r="B215" s="7" t="s">
        <v>447</v>
      </c>
      <c r="D215" s="30">
        <v>98.16</v>
      </c>
      <c r="E215" t="s">
        <v>503</v>
      </c>
      <c r="F215"/>
      <c r="G215" t="s">
        <v>87</v>
      </c>
      <c r="H215" t="s">
        <v>122</v>
      </c>
      <c r="L215" s="30">
        <v>0.185228</v>
      </c>
      <c r="M215" s="30">
        <v>3.11274E-2</v>
      </c>
      <c r="N215" s="30">
        <v>21.206299999999999</v>
      </c>
      <c r="O215" s="30">
        <v>68.257300000000001</v>
      </c>
      <c r="P215" s="30">
        <v>9.7451500000000004E-8</v>
      </c>
      <c r="Q215">
        <v>0.69227221000000005</v>
      </c>
      <c r="R215">
        <v>5.0814284000000001E-2</v>
      </c>
      <c r="S215" s="34">
        <v>0</v>
      </c>
      <c r="T215">
        <v>0.25691494999999998</v>
      </c>
      <c r="U215" s="31">
        <f t="shared" si="37"/>
        <v>0.94918716000000003</v>
      </c>
      <c r="V215" s="41">
        <f t="shared" si="38"/>
        <v>2.0133478260869566E-3</v>
      </c>
      <c r="W215" s="7">
        <f t="shared" si="39"/>
        <v>2.9123899371069181E-3</v>
      </c>
      <c r="X215" s="7">
        <f t="shared" si="40"/>
        <v>7.1896206535527274E-3</v>
      </c>
      <c r="Y215" s="7">
        <f t="shared" si="41"/>
        <v>6.0835251683907686E-3</v>
      </c>
      <c r="Z215" s="7">
        <f t="shared" si="42"/>
        <v>8.3248239146399994E-3</v>
      </c>
      <c r="AA215" s="7">
        <v>2</v>
      </c>
    </row>
    <row r="216" spans="1:27" ht="16" x14ac:dyDescent="0.2">
      <c r="A216" s="33" t="s">
        <v>494</v>
      </c>
      <c r="B216" s="7" t="s">
        <v>448</v>
      </c>
      <c r="D216" s="30">
        <v>97.26</v>
      </c>
      <c r="E216" t="s">
        <v>503</v>
      </c>
      <c r="F216"/>
      <c r="G216" t="s">
        <v>170</v>
      </c>
      <c r="H216" t="s">
        <v>130</v>
      </c>
      <c r="L216" s="30">
        <v>0.30314099999999999</v>
      </c>
      <c r="M216" s="30">
        <v>5.5864799999999999E-2</v>
      </c>
      <c r="N216" s="30">
        <v>22.587</v>
      </c>
      <c r="O216" s="30">
        <v>74.228899999999996</v>
      </c>
      <c r="P216" s="30">
        <v>9.8567600000000004E-8</v>
      </c>
      <c r="Q216">
        <v>0.61653349899999998</v>
      </c>
      <c r="R216">
        <v>5.5237716999999999E-2</v>
      </c>
      <c r="S216" s="34">
        <v>0</v>
      </c>
      <c r="T216">
        <v>0.32823232000000002</v>
      </c>
      <c r="U216" s="31">
        <f t="shared" si="37"/>
        <v>0.94476581900000001</v>
      </c>
      <c r="V216" s="41">
        <f t="shared" si="38"/>
        <v>3.2950108695652173E-3</v>
      </c>
      <c r="W216" s="7">
        <f t="shared" si="39"/>
        <v>4.7663679245283017E-3</v>
      </c>
      <c r="X216" s="7">
        <f t="shared" si="40"/>
        <v>1.4026563693916364E-2</v>
      </c>
      <c r="Y216" s="7">
        <f t="shared" si="41"/>
        <v>1.1868630817929231E-2</v>
      </c>
      <c r="Z216" s="7">
        <f t="shared" si="42"/>
        <v>1.6241284277166316E-2</v>
      </c>
      <c r="AA216" s="7">
        <v>2</v>
      </c>
    </row>
    <row r="217" spans="1:27" ht="16" x14ac:dyDescent="0.2">
      <c r="A217" s="33" t="s">
        <v>494</v>
      </c>
      <c r="B217" s="7" t="s">
        <v>449</v>
      </c>
      <c r="D217" s="30">
        <v>96.57</v>
      </c>
      <c r="E217" t="s">
        <v>503</v>
      </c>
      <c r="F217"/>
      <c r="G217" t="s">
        <v>94</v>
      </c>
      <c r="H217" t="s">
        <v>122</v>
      </c>
      <c r="L217" s="30">
        <v>0.27306999999999998</v>
      </c>
      <c r="M217" s="30">
        <v>3.8187100000000002E-2</v>
      </c>
      <c r="N217" s="30">
        <v>15.2615</v>
      </c>
      <c r="O217" s="30">
        <v>49.1783</v>
      </c>
      <c r="P217" s="30">
        <v>1.37356E-7</v>
      </c>
      <c r="Q217">
        <v>0.65451672999999999</v>
      </c>
      <c r="R217">
        <v>4.6029595E-2</v>
      </c>
      <c r="S217" s="34">
        <v>0</v>
      </c>
      <c r="T217">
        <v>0.29946187000000002</v>
      </c>
      <c r="U217" s="31">
        <f t="shared" si="37"/>
        <v>0.95397860000000001</v>
      </c>
      <c r="V217" s="41">
        <f t="shared" si="38"/>
        <v>2.9681521739130432E-3</v>
      </c>
      <c r="W217" s="7">
        <f t="shared" si="39"/>
        <v>4.2935534591194962E-3</v>
      </c>
      <c r="X217" s="7">
        <f t="shared" si="40"/>
        <v>7.9897124873840909E-3</v>
      </c>
      <c r="Y217" s="7">
        <f t="shared" si="41"/>
        <v>6.7605259508634616E-3</v>
      </c>
      <c r="Z217" s="7">
        <f t="shared" si="42"/>
        <v>9.2512460380236843E-3</v>
      </c>
      <c r="AA217" s="7">
        <v>2</v>
      </c>
    </row>
    <row r="218" spans="1:27" ht="16" x14ac:dyDescent="0.2">
      <c r="A218" s="33" t="s">
        <v>494</v>
      </c>
      <c r="B218" s="7" t="s">
        <v>450</v>
      </c>
      <c r="D218" s="30">
        <v>95.29</v>
      </c>
      <c r="E218" t="s">
        <v>504</v>
      </c>
      <c r="F218"/>
      <c r="G218" t="s">
        <v>94</v>
      </c>
      <c r="H218" t="s">
        <v>122</v>
      </c>
      <c r="L218" s="30">
        <v>0.20383100000000001</v>
      </c>
      <c r="M218" s="30">
        <v>1.84396E-2</v>
      </c>
      <c r="N218" s="30">
        <v>9.1234500000000001</v>
      </c>
      <c r="O218" s="30">
        <v>28.3809</v>
      </c>
      <c r="P218" s="30">
        <v>1.13803E-7</v>
      </c>
      <c r="Q218">
        <v>0.33233156800000002</v>
      </c>
      <c r="R218">
        <v>7.7338588999999999E-2</v>
      </c>
      <c r="S218" s="34">
        <v>0</v>
      </c>
      <c r="T218">
        <v>0.59033683000000003</v>
      </c>
      <c r="U218" s="31">
        <f t="shared" si="37"/>
        <v>0.92266839800000011</v>
      </c>
      <c r="V218" s="41">
        <f t="shared" si="38"/>
        <v>2.2155543478260872E-3</v>
      </c>
      <c r="W218" s="7">
        <f t="shared" si="39"/>
        <v>3.2048899371069184E-3</v>
      </c>
      <c r="X218" s="7">
        <f t="shared" si="40"/>
        <v>6.4822392987472733E-3</v>
      </c>
      <c r="Y218" s="7">
        <f t="shared" si="41"/>
        <v>5.484971714324615E-3</v>
      </c>
      <c r="Z218" s="7">
        <f t="shared" si="42"/>
        <v>7.5057507669705264E-3</v>
      </c>
      <c r="AA218" s="7">
        <v>2</v>
      </c>
    </row>
    <row r="219" spans="1:27" ht="16" x14ac:dyDescent="0.2">
      <c r="A219" s="33" t="s">
        <v>494</v>
      </c>
      <c r="B219" s="7" t="s">
        <v>452</v>
      </c>
      <c r="D219" s="30">
        <v>94.73</v>
      </c>
      <c r="E219" t="s">
        <v>504</v>
      </c>
      <c r="F219"/>
      <c r="G219" t="s">
        <v>94</v>
      </c>
      <c r="H219" t="s">
        <v>122</v>
      </c>
      <c r="L219" s="30">
        <v>0.20208599999999999</v>
      </c>
      <c r="M219" s="30">
        <v>2.0543499999999999E-2</v>
      </c>
      <c r="N219" s="30">
        <v>9.7885899999999992</v>
      </c>
      <c r="O219" s="30">
        <v>29.8139</v>
      </c>
      <c r="P219" s="30">
        <v>1.06858E-7</v>
      </c>
      <c r="Q219">
        <v>0.40413802100000001</v>
      </c>
      <c r="R219">
        <v>8.7030620000000003E-2</v>
      </c>
      <c r="S219" s="34">
        <v>0</v>
      </c>
      <c r="T219">
        <v>0.50884127999999995</v>
      </c>
      <c r="U219" s="31">
        <f t="shared" si="37"/>
        <v>0.91297930100000002</v>
      </c>
      <c r="V219" s="41">
        <f t="shared" si="38"/>
        <v>2.1965869565217389E-3</v>
      </c>
      <c r="W219" s="7">
        <f t="shared" si="39"/>
        <v>3.177452830188679E-3</v>
      </c>
      <c r="X219" s="7">
        <f t="shared" si="40"/>
        <v>8.1268797362272736E-3</v>
      </c>
      <c r="Y219" s="7">
        <f t="shared" si="41"/>
        <v>6.8765905460384611E-3</v>
      </c>
      <c r="Z219" s="7">
        <f t="shared" si="42"/>
        <v>9.4100712735263152E-3</v>
      </c>
      <c r="AA219" s="7">
        <v>2</v>
      </c>
    </row>
    <row r="220" spans="1:27" ht="16" x14ac:dyDescent="0.2">
      <c r="A220" s="33" t="s">
        <v>494</v>
      </c>
      <c r="B220" s="7" t="s">
        <v>453</v>
      </c>
      <c r="D220" s="30">
        <v>93.78</v>
      </c>
      <c r="E220" t="s">
        <v>504</v>
      </c>
      <c r="F220"/>
      <c r="G220" t="s">
        <v>94</v>
      </c>
      <c r="H220" t="s">
        <v>122</v>
      </c>
      <c r="L220" s="30">
        <v>0.12564900000000001</v>
      </c>
      <c r="M220" s="30">
        <v>1.0787700000000001E-2</v>
      </c>
      <c r="N220" s="30">
        <v>8.5636799999999997</v>
      </c>
      <c r="O220" s="30">
        <v>28.1874</v>
      </c>
      <c r="P220" s="30">
        <v>1.0557799999999999E-7</v>
      </c>
      <c r="Q220" s="37">
        <v>0.30827557</v>
      </c>
      <c r="R220">
        <v>0.116245685</v>
      </c>
      <c r="S220" s="34">
        <v>0</v>
      </c>
      <c r="T220">
        <v>0.57547873999999999</v>
      </c>
      <c r="U220" s="31">
        <f t="shared" si="37"/>
        <v>0.88375431000000004</v>
      </c>
      <c r="V220" s="41">
        <f t="shared" si="38"/>
        <v>1.3657500000000002E-3</v>
      </c>
      <c r="W220" s="7">
        <f t="shared" si="39"/>
        <v>1.9756132075471698E-3</v>
      </c>
      <c r="X220" s="7">
        <f t="shared" si="40"/>
        <v>5.7001071639750005E-3</v>
      </c>
      <c r="Y220" s="7">
        <f t="shared" si="41"/>
        <v>4.823167600286539E-3</v>
      </c>
      <c r="Z220" s="7">
        <f t="shared" si="42"/>
        <v>6.6001240846026319E-3</v>
      </c>
      <c r="AA220" s="7">
        <v>2</v>
      </c>
    </row>
    <row r="221" spans="1:27" ht="16" x14ac:dyDescent="0.2">
      <c r="A221" s="33" t="s">
        <v>494</v>
      </c>
      <c r="B221" s="7" t="s">
        <v>454</v>
      </c>
      <c r="D221" s="30">
        <v>92.07</v>
      </c>
      <c r="E221" t="s">
        <v>504</v>
      </c>
      <c r="F221"/>
      <c r="G221" t="s">
        <v>85</v>
      </c>
      <c r="H221" t="s">
        <v>122</v>
      </c>
      <c r="L221" s="30">
        <v>0.160278</v>
      </c>
      <c r="M221" s="30">
        <v>2.3984800000000001E-2</v>
      </c>
      <c r="N221" s="30">
        <v>17.683700000000002</v>
      </c>
      <c r="O221" s="30">
        <v>54.575200000000002</v>
      </c>
      <c r="P221" s="30">
        <v>9.7826099999999997E-8</v>
      </c>
      <c r="Q221">
        <v>0.58608494700000002</v>
      </c>
      <c r="R221">
        <v>5.5631534000000003E-2</v>
      </c>
      <c r="S221" s="34">
        <v>0</v>
      </c>
      <c r="T221">
        <v>0.35825963999999999</v>
      </c>
      <c r="U221" s="31">
        <f t="shared" si="37"/>
        <v>0.94434458700000001</v>
      </c>
      <c r="V221" s="41">
        <f t="shared" si="38"/>
        <v>1.7421521739130435E-3</v>
      </c>
      <c r="W221" s="7">
        <f t="shared" si="39"/>
        <v>2.5200943396226417E-3</v>
      </c>
      <c r="X221" s="7">
        <f t="shared" si="40"/>
        <v>6.0650509849236372E-3</v>
      </c>
      <c r="Y221" s="7">
        <f t="shared" si="41"/>
        <v>5.1319662180123078E-3</v>
      </c>
      <c r="Z221" s="7">
        <f t="shared" si="42"/>
        <v>7.0226906141221063E-3</v>
      </c>
      <c r="AA221" s="7">
        <v>2</v>
      </c>
    </row>
    <row r="222" spans="1:27" ht="16" x14ac:dyDescent="0.2">
      <c r="A222" s="33" t="s">
        <v>494</v>
      </c>
      <c r="B222" s="7" t="s">
        <v>455</v>
      </c>
      <c r="D222" s="30">
        <v>114.9</v>
      </c>
      <c r="E222" t="s">
        <v>513</v>
      </c>
      <c r="F222"/>
      <c r="G222" t="s">
        <v>220</v>
      </c>
      <c r="H222" t="s">
        <v>221</v>
      </c>
      <c r="L222" s="30">
        <v>2.21289E-2</v>
      </c>
      <c r="M222" s="30">
        <v>9.8811999999999997E-3</v>
      </c>
      <c r="N222" s="30">
        <v>99.645700000000005</v>
      </c>
      <c r="O222" s="30">
        <v>386.30599999999998</v>
      </c>
      <c r="P222" s="30">
        <v>7.95922E-8</v>
      </c>
      <c r="Q222" s="37">
        <v>0.13320979999999999</v>
      </c>
      <c r="R222">
        <v>0.677649002</v>
      </c>
      <c r="S222">
        <v>0.18934416000000001</v>
      </c>
      <c r="T222" s="34">
        <v>0</v>
      </c>
      <c r="U222" s="31">
        <f t="shared" si="37"/>
        <v>0.13320979999999999</v>
      </c>
      <c r="V222" s="41">
        <f t="shared" si="38"/>
        <v>2.4053152173913043E-4</v>
      </c>
      <c r="W222" s="7">
        <f t="shared" si="39"/>
        <v>3.4793867924528301E-4</v>
      </c>
      <c r="X222" s="7">
        <f t="shared" si="40"/>
        <v>4.2909280327836363E-2</v>
      </c>
      <c r="Y222" s="7">
        <f t="shared" si="41"/>
        <v>3.3237579741946466E-2</v>
      </c>
      <c r="Z222" s="7">
        <f t="shared" si="42"/>
        <v>7.2660978268273682E-2</v>
      </c>
      <c r="AA222" s="7">
        <v>3</v>
      </c>
    </row>
    <row r="223" spans="1:27" ht="16" x14ac:dyDescent="0.2">
      <c r="A223" s="33" t="s">
        <v>494</v>
      </c>
      <c r="B223" s="7" t="s">
        <v>456</v>
      </c>
      <c r="D223" s="30">
        <v>115.52</v>
      </c>
      <c r="E223" t="s">
        <v>504</v>
      </c>
      <c r="F223"/>
      <c r="G223" t="s">
        <v>224</v>
      </c>
      <c r="H223" t="s">
        <v>89</v>
      </c>
      <c r="L223" s="30">
        <v>1.16366E-2</v>
      </c>
      <c r="M223" s="30">
        <v>6.9773600000000002E-3</v>
      </c>
      <c r="N223" s="30">
        <v>211.131</v>
      </c>
      <c r="O223" s="30">
        <v>404.62799999999999</v>
      </c>
      <c r="P223" s="30">
        <v>6.5019700000000006E-8</v>
      </c>
      <c r="Q223" s="37">
        <v>0.11909164</v>
      </c>
      <c r="R223">
        <v>0.69262341199999999</v>
      </c>
      <c r="S223">
        <v>0.18854172</v>
      </c>
      <c r="T223" s="34">
        <v>0</v>
      </c>
      <c r="U223" s="31">
        <f t="shared" si="37"/>
        <v>0.11909164</v>
      </c>
      <c r="V223" s="41">
        <f t="shared" si="38"/>
        <v>1.2648478260869565E-4</v>
      </c>
      <c r="W223" s="7">
        <f t="shared" si="39"/>
        <v>1.8296540880503146E-4</v>
      </c>
      <c r="X223" s="7">
        <f t="shared" si="40"/>
        <v>3.0736896778602179E-2</v>
      </c>
      <c r="Y223" s="7">
        <f t="shared" si="41"/>
        <v>2.3849335706268796E-2</v>
      </c>
      <c r="Z223" s="7">
        <f t="shared" si="42"/>
        <v>5.1745642214196211E-2</v>
      </c>
      <c r="AA223" s="7">
        <v>3</v>
      </c>
    </row>
    <row r="224" spans="1:27" ht="16" x14ac:dyDescent="0.2">
      <c r="A224" s="33" t="s">
        <v>494</v>
      </c>
      <c r="B224" s="7" t="s">
        <v>457</v>
      </c>
      <c r="D224" s="30">
        <v>116.05</v>
      </c>
      <c r="E224" t="s">
        <v>502</v>
      </c>
      <c r="F224"/>
      <c r="G224" t="s">
        <v>100</v>
      </c>
      <c r="H224" t="s">
        <v>89</v>
      </c>
      <c r="L224" s="30">
        <v>1.4156500000000001E-2</v>
      </c>
      <c r="M224" s="30">
        <v>8.4510599999999998E-3</v>
      </c>
      <c r="N224" s="30">
        <v>213.39599999999999</v>
      </c>
      <c r="O224" s="30">
        <v>373.63</v>
      </c>
      <c r="P224" s="30">
        <v>7.4848999999999997E-8</v>
      </c>
      <c r="Q224" s="37">
        <v>0.11760492</v>
      </c>
      <c r="R224">
        <v>0.68759576700000002</v>
      </c>
      <c r="S224">
        <v>0.19487029</v>
      </c>
      <c r="T224" s="7">
        <v>0</v>
      </c>
      <c r="U224" s="31">
        <f t="shared" si="37"/>
        <v>0.11760492</v>
      </c>
      <c r="V224" s="41">
        <f t="shared" si="38"/>
        <v>1.5387500000000001E-4</v>
      </c>
      <c r="W224" s="7">
        <f t="shared" si="39"/>
        <v>2.2258647798742139E-4</v>
      </c>
      <c r="X224" s="7">
        <f t="shared" si="40"/>
        <v>3.7392311371547908E-2</v>
      </c>
      <c r="Y224" s="7">
        <f t="shared" si="41"/>
        <v>2.8937107754579673E-2</v>
      </c>
      <c r="Z224" s="7">
        <f t="shared" si="42"/>
        <v>6.3520963326795465E-2</v>
      </c>
      <c r="AA224" s="7">
        <v>3</v>
      </c>
    </row>
    <row r="225" spans="1:27" ht="16" x14ac:dyDescent="0.2">
      <c r="A225" s="33" t="s">
        <v>494</v>
      </c>
      <c r="B225" s="7" t="s">
        <v>458</v>
      </c>
      <c r="D225" s="30">
        <v>116.51</v>
      </c>
      <c r="E225" t="s">
        <v>504</v>
      </c>
      <c r="F225"/>
      <c r="G225" t="s">
        <v>84</v>
      </c>
      <c r="H225" t="s">
        <v>122</v>
      </c>
      <c r="L225" s="30">
        <v>0.26014599999999999</v>
      </c>
      <c r="M225" s="30">
        <v>6.0250900000000003E-2</v>
      </c>
      <c r="N225" s="30">
        <v>30.270499999999998</v>
      </c>
      <c r="O225" s="30">
        <v>82.236400000000003</v>
      </c>
      <c r="P225" s="30">
        <v>1.3992800000000001E-7</v>
      </c>
      <c r="Q225">
        <v>0.64270316699999996</v>
      </c>
      <c r="R225">
        <v>5.9819493000000001E-2</v>
      </c>
      <c r="S225" s="34">
        <v>0</v>
      </c>
      <c r="T225">
        <v>0.29747852000000002</v>
      </c>
      <c r="U225" s="31">
        <f t="shared" si="37"/>
        <v>0.94018168699999993</v>
      </c>
      <c r="V225" s="41">
        <f t="shared" si="38"/>
        <v>2.8276739130434782E-3</v>
      </c>
      <c r="W225" s="7">
        <f t="shared" si="39"/>
        <v>4.0903459119496855E-3</v>
      </c>
      <c r="X225" s="7">
        <f t="shared" si="40"/>
        <v>1.6382628594516821E-2</v>
      </c>
      <c r="Y225" s="7">
        <f t="shared" si="41"/>
        <v>1.3862224195360385E-2</v>
      </c>
      <c r="Z225" s="7">
        <f t="shared" si="42"/>
        <v>1.8969359425230002E-2</v>
      </c>
      <c r="AA225" s="7">
        <v>2</v>
      </c>
    </row>
    <row r="226" spans="1:27" ht="16" x14ac:dyDescent="0.2">
      <c r="A226" s="33" t="s">
        <v>494</v>
      </c>
      <c r="B226" s="7" t="s">
        <v>459</v>
      </c>
      <c r="D226" s="30">
        <v>116.97</v>
      </c>
      <c r="E226" t="s">
        <v>503</v>
      </c>
      <c r="F226"/>
      <c r="G226" t="s">
        <v>85</v>
      </c>
      <c r="H226" t="s">
        <v>122</v>
      </c>
      <c r="L226" s="30">
        <v>0.187113</v>
      </c>
      <c r="M226" s="30">
        <v>2.6662000000000002E-2</v>
      </c>
      <c r="N226" s="30">
        <v>14.407</v>
      </c>
      <c r="O226" s="30">
        <v>43.985199999999999</v>
      </c>
      <c r="P226" s="30">
        <v>1.23135E-7</v>
      </c>
      <c r="Q226">
        <v>0.51692424000000003</v>
      </c>
      <c r="R226">
        <v>7.2719012999999999E-2</v>
      </c>
      <c r="S226" s="30">
        <v>0</v>
      </c>
      <c r="T226">
        <v>0.41016588999999998</v>
      </c>
      <c r="U226" s="31">
        <f t="shared" si="37"/>
        <v>0.92709013000000007</v>
      </c>
      <c r="V226" s="41">
        <f t="shared" si="38"/>
        <v>2.0338369565217392E-3</v>
      </c>
      <c r="W226" s="7">
        <f t="shared" si="39"/>
        <v>2.9420283018867922E-3</v>
      </c>
      <c r="X226" s="7">
        <f t="shared" si="40"/>
        <v>8.8128832936636356E-3</v>
      </c>
      <c r="Y226" s="7">
        <f t="shared" si="41"/>
        <v>7.4570550946384618E-3</v>
      </c>
      <c r="Z226" s="7">
        <f t="shared" si="42"/>
        <v>1.0204391182136842E-2</v>
      </c>
      <c r="AA226" s="7">
        <v>2</v>
      </c>
    </row>
    <row r="227" spans="1:27" ht="16" x14ac:dyDescent="0.2">
      <c r="A227" s="33" t="s">
        <v>494</v>
      </c>
      <c r="B227" s="7" t="s">
        <v>461</v>
      </c>
      <c r="D227" s="30">
        <v>117.83</v>
      </c>
      <c r="E227" t="s">
        <v>511</v>
      </c>
      <c r="F227"/>
      <c r="G227" t="s">
        <v>94</v>
      </c>
      <c r="H227" t="s">
        <v>122</v>
      </c>
      <c r="L227" s="30">
        <v>0.871865</v>
      </c>
      <c r="M227" s="30">
        <v>0.101366</v>
      </c>
      <c r="N227" s="30">
        <v>10.135999999999999</v>
      </c>
      <c r="O227" s="30">
        <v>26.947399999999998</v>
      </c>
      <c r="P227" s="30">
        <v>1.8190699999999999E-7</v>
      </c>
      <c r="Q227">
        <v>0.28485456999999997</v>
      </c>
      <c r="R227">
        <v>6.6217757000000002E-2</v>
      </c>
      <c r="S227" s="34">
        <v>0</v>
      </c>
      <c r="T227">
        <v>0.64892795000000003</v>
      </c>
      <c r="U227" s="31">
        <f t="shared" si="37"/>
        <v>0.93378252000000006</v>
      </c>
      <c r="V227" s="41">
        <f t="shared" si="38"/>
        <v>9.4767934782608691E-3</v>
      </c>
      <c r="W227" s="7">
        <f t="shared" si="39"/>
        <v>1.3708569182389937E-2</v>
      </c>
      <c r="X227" s="7">
        <f t="shared" si="40"/>
        <v>3.0510132527554547E-2</v>
      </c>
      <c r="Y227" s="7">
        <f t="shared" si="41"/>
        <v>2.5816265984853846E-2</v>
      </c>
      <c r="Z227" s="7">
        <f t="shared" si="42"/>
        <v>3.5327521874010524E-2</v>
      </c>
      <c r="AA227" s="7">
        <v>2</v>
      </c>
    </row>
    <row r="228" spans="1:27" ht="16" x14ac:dyDescent="0.2">
      <c r="A228" s="33" t="s">
        <v>494</v>
      </c>
      <c r="B228" s="7" t="s">
        <v>462</v>
      </c>
      <c r="D228" s="30">
        <v>119.14</v>
      </c>
      <c r="E228" t="s">
        <v>513</v>
      </c>
      <c r="F228"/>
      <c r="G228" t="s">
        <v>170</v>
      </c>
      <c r="H228" t="s">
        <v>130</v>
      </c>
      <c r="L228" s="30">
        <v>0.344945</v>
      </c>
      <c r="M228" s="30">
        <v>8.7653999999999996E-2</v>
      </c>
      <c r="N228" s="30">
        <v>34.204799999999999</v>
      </c>
      <c r="O228" s="30">
        <v>87.829899999999995</v>
      </c>
      <c r="P228" s="30">
        <v>1.25452E-7</v>
      </c>
      <c r="Q228">
        <v>0.73184047399999996</v>
      </c>
      <c r="R228">
        <v>5.6454219999999999E-2</v>
      </c>
      <c r="S228" s="34">
        <v>0</v>
      </c>
      <c r="T228">
        <v>0.21170377000000001</v>
      </c>
      <c r="U228" s="31">
        <f t="shared" si="37"/>
        <v>0.94354424399999992</v>
      </c>
      <c r="V228" s="41">
        <f t="shared" si="38"/>
        <v>3.7494021739130435E-3</v>
      </c>
      <c r="W228" s="7">
        <f t="shared" si="39"/>
        <v>5.4236635220125786E-3</v>
      </c>
      <c r="X228" s="7">
        <f t="shared" si="40"/>
        <v>2.2492900908545454E-2</v>
      </c>
      <c r="Y228" s="7">
        <f t="shared" si="41"/>
        <v>1.9032454614923075E-2</v>
      </c>
      <c r="Z228" s="7">
        <f t="shared" si="42"/>
        <v>2.6044411578315788E-2</v>
      </c>
      <c r="AA228" s="7">
        <v>2</v>
      </c>
    </row>
    <row r="229" spans="1:27" ht="16" x14ac:dyDescent="0.2">
      <c r="A229" s="33" t="s">
        <v>494</v>
      </c>
      <c r="B229" s="7" t="s">
        <v>463</v>
      </c>
      <c r="D229" s="30">
        <v>120.69</v>
      </c>
      <c r="E229" t="s">
        <v>504</v>
      </c>
      <c r="F229"/>
      <c r="G229" t="s">
        <v>94</v>
      </c>
      <c r="H229" t="s">
        <v>122</v>
      </c>
      <c r="L229" s="30">
        <v>0.118197</v>
      </c>
      <c r="M229" s="30">
        <v>1.3585099999999999E-2</v>
      </c>
      <c r="N229" s="30">
        <v>14.053100000000001</v>
      </c>
      <c r="O229" s="30">
        <v>49.947699999999998</v>
      </c>
      <c r="P229" s="30">
        <v>1.2247000000000001E-7</v>
      </c>
      <c r="Q229">
        <v>0.51552361000000002</v>
      </c>
      <c r="R229">
        <v>9.6028587999999998E-2</v>
      </c>
      <c r="S229" s="34">
        <v>0</v>
      </c>
      <c r="T229">
        <v>0.38840570000000002</v>
      </c>
      <c r="U229" s="31">
        <f t="shared" si="37"/>
        <v>0.9039293100000001</v>
      </c>
      <c r="V229" s="41">
        <f t="shared" si="38"/>
        <v>1.2847499999999999E-3</v>
      </c>
      <c r="W229" s="7">
        <f t="shared" si="39"/>
        <v>1.8584433962264149E-3</v>
      </c>
      <c r="X229" s="7">
        <f t="shared" si="40"/>
        <v>5.9298089583581818E-3</v>
      </c>
      <c r="Y229" s="7">
        <f t="shared" si="41"/>
        <v>5.0175306570723072E-3</v>
      </c>
      <c r="Z229" s="7">
        <f t="shared" si="42"/>
        <v>6.8660945833621048E-3</v>
      </c>
      <c r="AA229" s="7">
        <v>2</v>
      </c>
    </row>
    <row r="230" spans="1:27" ht="16" x14ac:dyDescent="0.2">
      <c r="A230" s="33" t="s">
        <v>494</v>
      </c>
      <c r="B230" s="7" t="s">
        <v>464</v>
      </c>
      <c r="D230" s="30">
        <v>122.07</v>
      </c>
      <c r="E230" t="s">
        <v>511</v>
      </c>
      <c r="F230"/>
      <c r="G230" t="s">
        <v>87</v>
      </c>
      <c r="H230" t="s">
        <v>122</v>
      </c>
      <c r="L230" s="30">
        <v>0.31481199999999998</v>
      </c>
      <c r="M230" s="30">
        <v>3.4283300000000003E-2</v>
      </c>
      <c r="N230" s="30">
        <v>10.4861</v>
      </c>
      <c r="O230" s="30">
        <v>30.712199999999999</v>
      </c>
      <c r="P230" s="30">
        <v>1.14504E-7</v>
      </c>
      <c r="Q230">
        <v>0.30062075999999999</v>
      </c>
      <c r="R230">
        <v>7.4727411999999993E-2</v>
      </c>
      <c r="S230" s="34">
        <v>0</v>
      </c>
      <c r="T230">
        <v>0.62464766000000005</v>
      </c>
      <c r="U230" s="31">
        <f t="shared" si="37"/>
        <v>0.92526842000000009</v>
      </c>
      <c r="V230" s="41">
        <f t="shared" si="38"/>
        <v>3.4218695652173912E-3</v>
      </c>
      <c r="W230" s="7">
        <f t="shared" si="39"/>
        <v>4.949874213836478E-3</v>
      </c>
      <c r="X230" s="7">
        <f t="shared" si="40"/>
        <v>1.164501038099818E-2</v>
      </c>
      <c r="Y230" s="7">
        <f t="shared" si="41"/>
        <v>9.8534703223830764E-3</v>
      </c>
      <c r="Z230" s="7">
        <f t="shared" si="42"/>
        <v>1.3483696230629472E-2</v>
      </c>
      <c r="AA230" s="7">
        <v>2</v>
      </c>
    </row>
    <row r="231" spans="1:27" ht="16" x14ac:dyDescent="0.2">
      <c r="A231" s="33" t="s">
        <v>494</v>
      </c>
      <c r="B231" s="7" t="s">
        <v>465</v>
      </c>
      <c r="D231" s="30">
        <v>123.2</v>
      </c>
      <c r="E231" t="s">
        <v>503</v>
      </c>
      <c r="F231"/>
      <c r="G231" t="s">
        <v>94</v>
      </c>
      <c r="H231" t="s">
        <v>122</v>
      </c>
      <c r="L231" s="30">
        <v>0.132747</v>
      </c>
      <c r="M231" s="30">
        <v>1.51848E-2</v>
      </c>
      <c r="N231" s="30">
        <v>11.2715</v>
      </c>
      <c r="O231" s="30">
        <v>33.646500000000003</v>
      </c>
      <c r="P231" s="30">
        <v>1.05119E-7</v>
      </c>
      <c r="Q231">
        <v>0.30965911000000002</v>
      </c>
      <c r="R231">
        <v>0.114095801</v>
      </c>
      <c r="S231" s="34">
        <v>0</v>
      </c>
      <c r="T231">
        <v>0.57625009000000005</v>
      </c>
      <c r="U231" s="31">
        <f t="shared" si="37"/>
        <v>0.88590920000000006</v>
      </c>
      <c r="V231" s="41">
        <f t="shared" si="38"/>
        <v>1.4429021739130435E-3</v>
      </c>
      <c r="W231" s="7">
        <f t="shared" si="39"/>
        <v>2.0872169811320756E-3</v>
      </c>
      <c r="X231" s="7">
        <f t="shared" si="40"/>
        <v>7.8750996319309086E-3</v>
      </c>
      <c r="Y231" s="7">
        <f t="shared" si="41"/>
        <v>6.6635458424030769E-3</v>
      </c>
      <c r="Z231" s="7">
        <f t="shared" si="42"/>
        <v>9.1185364159199998E-3</v>
      </c>
      <c r="AA231" s="7">
        <v>2</v>
      </c>
    </row>
    <row r="232" spans="1:27" ht="16" x14ac:dyDescent="0.2">
      <c r="A232" s="33" t="s">
        <v>494</v>
      </c>
      <c r="B232" s="7" t="s">
        <v>466</v>
      </c>
      <c r="D232" s="30">
        <v>124.72</v>
      </c>
      <c r="E232" t="s">
        <v>504</v>
      </c>
      <c r="F232"/>
      <c r="G232" t="s">
        <v>94</v>
      </c>
      <c r="H232" t="s">
        <v>122</v>
      </c>
      <c r="L232" s="30">
        <v>0.108806</v>
      </c>
      <c r="M232" s="30">
        <v>1.82615E-2</v>
      </c>
      <c r="N232" s="30">
        <v>16.250699999999998</v>
      </c>
      <c r="O232" s="30">
        <v>48.067599999999999</v>
      </c>
      <c r="P232" s="30">
        <v>1.5776200000000001E-7</v>
      </c>
      <c r="Q232">
        <v>0.52974505000000005</v>
      </c>
      <c r="R232">
        <v>7.4639669000000006E-2</v>
      </c>
      <c r="S232" s="34">
        <v>0</v>
      </c>
      <c r="T232">
        <v>0.39561528000000001</v>
      </c>
      <c r="U232" s="31">
        <f t="shared" si="37"/>
        <v>0.92536033000000006</v>
      </c>
      <c r="V232" s="41">
        <f t="shared" si="38"/>
        <v>1.1826739130434783E-3</v>
      </c>
      <c r="W232" s="7">
        <f t="shared" si="39"/>
        <v>1.7107861635220125E-3</v>
      </c>
      <c r="X232" s="7">
        <f t="shared" si="40"/>
        <v>6.1956014338340913E-3</v>
      </c>
      <c r="Y232" s="7">
        <f t="shared" si="41"/>
        <v>5.2424319824749994E-3</v>
      </c>
      <c r="Z232" s="7">
        <f t="shared" si="42"/>
        <v>7.173854291807895E-3</v>
      </c>
      <c r="AA232" s="7">
        <v>2</v>
      </c>
    </row>
    <row r="233" spans="1:27" ht="16" x14ac:dyDescent="0.2">
      <c r="A233" s="33" t="s">
        <v>494</v>
      </c>
      <c r="B233" s="7" t="s">
        <v>467</v>
      </c>
      <c r="D233" s="30">
        <v>126.51</v>
      </c>
      <c r="E233" t="s">
        <v>504</v>
      </c>
      <c r="F233"/>
      <c r="G233" t="s">
        <v>94</v>
      </c>
      <c r="H233" t="s">
        <v>122</v>
      </c>
      <c r="L233" s="30">
        <v>0.12684999999999999</v>
      </c>
      <c r="M233" s="30">
        <v>1.54941E-2</v>
      </c>
      <c r="N233" s="30">
        <v>10.4627</v>
      </c>
      <c r="O233" s="30">
        <v>28.742100000000001</v>
      </c>
      <c r="P233" s="30">
        <v>1.62892E-7</v>
      </c>
      <c r="Q233" s="37">
        <v>0.30812330999999998</v>
      </c>
      <c r="R233">
        <v>0.108106705</v>
      </c>
      <c r="S233" s="34">
        <v>0</v>
      </c>
      <c r="T233">
        <v>0.58377005999999998</v>
      </c>
      <c r="U233" s="31">
        <f t="shared" si="37"/>
        <v>0.89189337000000002</v>
      </c>
      <c r="V233" s="41">
        <f t="shared" si="38"/>
        <v>1.3788043478260869E-3</v>
      </c>
      <c r="W233" s="7">
        <f t="shared" si="39"/>
        <v>1.9944968553459118E-3</v>
      </c>
      <c r="X233" s="7">
        <f t="shared" si="40"/>
        <v>7.6137095360931818E-3</v>
      </c>
      <c r="Y233" s="7">
        <f t="shared" si="41"/>
        <v>6.4423696074634614E-3</v>
      </c>
      <c r="Z233" s="7">
        <f t="shared" si="42"/>
        <v>8.8158741996868413E-3</v>
      </c>
      <c r="AA233" s="7">
        <v>2</v>
      </c>
    </row>
    <row r="234" spans="1:27" ht="16" x14ac:dyDescent="0.2">
      <c r="A234" s="33" t="s">
        <v>494</v>
      </c>
      <c r="B234" s="7" t="s">
        <v>408</v>
      </c>
      <c r="D234" s="30">
        <v>127.3</v>
      </c>
      <c r="E234" t="s">
        <v>503</v>
      </c>
      <c r="F234"/>
      <c r="G234" t="s">
        <v>94</v>
      </c>
      <c r="H234" t="s">
        <v>122</v>
      </c>
      <c r="L234" s="30">
        <v>0.16467499999999999</v>
      </c>
      <c r="M234" s="30">
        <v>2.5451999999999999E-2</v>
      </c>
      <c r="N234" s="30">
        <v>13.827</v>
      </c>
      <c r="O234" s="30">
        <v>40.5901</v>
      </c>
      <c r="P234" s="30">
        <v>2.09207E-7</v>
      </c>
      <c r="Q234">
        <v>0.51361168000000001</v>
      </c>
      <c r="R234">
        <v>5.6577481999999998E-2</v>
      </c>
      <c r="S234" s="34">
        <v>0</v>
      </c>
      <c r="T234">
        <v>0.42981501999999999</v>
      </c>
      <c r="U234" s="31">
        <f t="shared" si="37"/>
        <v>0.94342670000000006</v>
      </c>
      <c r="V234" s="41">
        <f t="shared" si="38"/>
        <v>1.789945652173913E-3</v>
      </c>
      <c r="W234" s="7">
        <f t="shared" si="39"/>
        <v>2.5892295597484275E-3</v>
      </c>
      <c r="X234" s="7">
        <f t="shared" si="40"/>
        <v>6.5455003266545447E-3</v>
      </c>
      <c r="Y234" s="7">
        <f t="shared" si="41"/>
        <v>5.5385002763999993E-3</v>
      </c>
      <c r="Z234" s="7">
        <f t="shared" si="42"/>
        <v>7.5790003782315778E-3</v>
      </c>
      <c r="AA234" s="7">
        <v>2</v>
      </c>
    </row>
    <row r="235" spans="1:27" ht="16" x14ac:dyDescent="0.2">
      <c r="A235" s="33" t="s">
        <v>494</v>
      </c>
      <c r="B235" s="7" t="s">
        <v>409</v>
      </c>
      <c r="D235" s="30">
        <v>128.57</v>
      </c>
      <c r="E235" t="s">
        <v>504</v>
      </c>
      <c r="F235"/>
      <c r="G235" t="s">
        <v>94</v>
      </c>
      <c r="H235" t="s">
        <v>122</v>
      </c>
      <c r="L235" s="30">
        <v>0.27810200000000002</v>
      </c>
      <c r="M235" s="30">
        <v>4.5848399999999997E-2</v>
      </c>
      <c r="N235" s="30">
        <v>19.9267</v>
      </c>
      <c r="O235" s="30">
        <v>60.05</v>
      </c>
      <c r="P235" s="30">
        <v>1.86629E-7</v>
      </c>
      <c r="Q235">
        <v>0.55334866699999996</v>
      </c>
      <c r="R235">
        <v>4.7649530000000002E-2</v>
      </c>
      <c r="S235" s="34">
        <v>0</v>
      </c>
      <c r="T235">
        <v>0.39899958000000002</v>
      </c>
      <c r="U235" s="31">
        <f t="shared" si="37"/>
        <v>0.95234824699999998</v>
      </c>
      <c r="V235" s="41">
        <f t="shared" si="38"/>
        <v>3.0228478260869566E-3</v>
      </c>
      <c r="W235" s="7">
        <f t="shared" si="39"/>
        <v>4.3726729559748429E-3</v>
      </c>
      <c r="X235" s="7">
        <f t="shared" si="40"/>
        <v>9.9302486875090905E-3</v>
      </c>
      <c r="Y235" s="7">
        <f t="shared" si="41"/>
        <v>8.4025181201999987E-3</v>
      </c>
      <c r="Z235" s="7">
        <f t="shared" si="42"/>
        <v>1.14981826908E-2</v>
      </c>
      <c r="AA235" s="7">
        <v>2</v>
      </c>
    </row>
    <row r="236" spans="1:27" ht="16" x14ac:dyDescent="0.2">
      <c r="A236" s="33" t="s">
        <v>494</v>
      </c>
      <c r="B236" s="7" t="s">
        <v>410</v>
      </c>
      <c r="D236" s="30">
        <v>128.62</v>
      </c>
      <c r="E236" t="s">
        <v>513</v>
      </c>
      <c r="F236"/>
      <c r="G236" t="s">
        <v>95</v>
      </c>
      <c r="H236" t="s">
        <v>130</v>
      </c>
      <c r="L236" s="30">
        <v>0.20350199999999999</v>
      </c>
      <c r="M236" s="30">
        <v>4.0616600000000003E-2</v>
      </c>
      <c r="N236" s="30">
        <v>25.0459</v>
      </c>
      <c r="O236" s="30">
        <v>73.262100000000004</v>
      </c>
      <c r="P236" s="30">
        <v>9.8419399999999998E-8</v>
      </c>
      <c r="Q236">
        <v>0.56014611000000003</v>
      </c>
      <c r="R236">
        <v>6.4839610000000006E-2</v>
      </c>
      <c r="S236" s="34">
        <v>0</v>
      </c>
      <c r="T236">
        <v>0.37501532999999998</v>
      </c>
      <c r="U236" s="31">
        <f t="shared" si="37"/>
        <v>0.93516144000000001</v>
      </c>
      <c r="V236" s="41">
        <f t="shared" si="38"/>
        <v>2.211978260869565E-3</v>
      </c>
      <c r="W236" s="7">
        <f t="shared" si="39"/>
        <v>3.1997169811320753E-3</v>
      </c>
      <c r="X236" s="7">
        <f t="shared" si="40"/>
        <v>1.1970747743300002E-2</v>
      </c>
      <c r="Y236" s="7">
        <f t="shared" si="41"/>
        <v>1.0129094244330771E-2</v>
      </c>
      <c r="Z236" s="7">
        <f t="shared" si="42"/>
        <v>1.3860865808031581E-2</v>
      </c>
      <c r="AA236" s="7">
        <v>2</v>
      </c>
    </row>
    <row r="237" spans="1:27" ht="16" x14ac:dyDescent="0.2">
      <c r="A237" s="33" t="s">
        <v>494</v>
      </c>
      <c r="B237" s="7" t="s">
        <v>411</v>
      </c>
      <c r="D237" s="30">
        <v>129.88999999999999</v>
      </c>
      <c r="E237" t="s">
        <v>502</v>
      </c>
      <c r="F237"/>
      <c r="G237" t="s">
        <v>94</v>
      </c>
      <c r="H237" t="s">
        <v>122</v>
      </c>
      <c r="L237" s="30">
        <v>0.26064500000000002</v>
      </c>
      <c r="M237" s="30">
        <v>3.7988099999999997E-2</v>
      </c>
      <c r="N237" s="30">
        <v>15.881600000000001</v>
      </c>
      <c r="O237" s="30">
        <v>50.549700000000001</v>
      </c>
      <c r="P237" s="30">
        <v>2.4050099999999999E-7</v>
      </c>
      <c r="Q237">
        <v>0.59152210999999999</v>
      </c>
      <c r="R237">
        <v>7.9159360999999998E-2</v>
      </c>
      <c r="S237" s="34">
        <v>0</v>
      </c>
      <c r="T237">
        <v>0.32931888999999998</v>
      </c>
      <c r="U237" s="31">
        <f t="shared" si="37"/>
        <v>0.92084100000000002</v>
      </c>
      <c r="V237" s="41">
        <f t="shared" si="38"/>
        <v>2.8330978260869568E-3</v>
      </c>
      <c r="W237" s="7">
        <f t="shared" si="39"/>
        <v>4.0981918238993716E-3</v>
      </c>
      <c r="X237" s="7">
        <f t="shared" si="40"/>
        <v>1.3668698734564088E-2</v>
      </c>
      <c r="Y237" s="7">
        <f t="shared" si="41"/>
        <v>1.1565822006169613E-2</v>
      </c>
      <c r="Z237" s="7">
        <f t="shared" si="42"/>
        <v>1.58269143242321E-2</v>
      </c>
      <c r="AA237" s="7">
        <v>2</v>
      </c>
    </row>
    <row r="238" spans="1:27" ht="16" x14ac:dyDescent="0.2">
      <c r="A238" s="33" t="s">
        <v>494</v>
      </c>
      <c r="B238" s="7" t="s">
        <v>412</v>
      </c>
      <c r="D238" s="30">
        <v>129.94</v>
      </c>
      <c r="E238" t="s">
        <v>511</v>
      </c>
      <c r="F238"/>
      <c r="G238" t="s">
        <v>170</v>
      </c>
      <c r="H238" t="s">
        <v>130</v>
      </c>
      <c r="L238" s="30">
        <v>0.26261000000000001</v>
      </c>
      <c r="M238" s="30">
        <v>5.08225E-2</v>
      </c>
      <c r="N238" s="30">
        <v>24.065100000000001</v>
      </c>
      <c r="O238" s="30">
        <v>75.154799999999994</v>
      </c>
      <c r="P238" s="30">
        <v>2.00637E-7</v>
      </c>
      <c r="Q238">
        <v>0.67667592200000004</v>
      </c>
      <c r="R238">
        <v>7.0258714E-2</v>
      </c>
      <c r="S238" s="34">
        <v>0</v>
      </c>
      <c r="T238">
        <v>0.25308926999999998</v>
      </c>
      <c r="U238" s="31">
        <f t="shared" si="37"/>
        <v>0.92976519200000007</v>
      </c>
      <c r="V238" s="41">
        <f t="shared" si="38"/>
        <v>2.8544565217391306E-3</v>
      </c>
      <c r="W238" s="7">
        <f t="shared" si="39"/>
        <v>4.1290880503144656E-3</v>
      </c>
      <c r="X238" s="7">
        <f t="shared" si="40"/>
        <v>1.6230561328477274E-2</v>
      </c>
      <c r="Y238" s="7">
        <f t="shared" si="41"/>
        <v>1.3733551893326923E-2</v>
      </c>
      <c r="Z238" s="7">
        <f t="shared" si="42"/>
        <v>1.8793281538236842E-2</v>
      </c>
      <c r="AA238" s="7">
        <v>2</v>
      </c>
    </row>
    <row r="239" spans="1:27" ht="16" x14ac:dyDescent="0.2">
      <c r="A239" s="33" t="s">
        <v>494</v>
      </c>
      <c r="B239" s="7" t="s">
        <v>413</v>
      </c>
      <c r="D239" s="30">
        <v>131.1</v>
      </c>
      <c r="E239" t="s">
        <v>503</v>
      </c>
      <c r="F239"/>
      <c r="G239" t="s">
        <v>94</v>
      </c>
      <c r="H239" t="s">
        <v>122</v>
      </c>
      <c r="L239" s="30">
        <v>0.16377900000000001</v>
      </c>
      <c r="M239" s="30">
        <v>2.91527E-2</v>
      </c>
      <c r="N239" s="30">
        <v>19.413900000000002</v>
      </c>
      <c r="O239" s="30">
        <v>60.7956</v>
      </c>
      <c r="P239" s="30">
        <v>1.7979E-7</v>
      </c>
      <c r="Q239">
        <v>0.61022694</v>
      </c>
      <c r="R239">
        <v>8.1619746000000007E-2</v>
      </c>
      <c r="S239" s="34">
        <v>0</v>
      </c>
      <c r="T239">
        <v>0.30815579999999998</v>
      </c>
      <c r="U239" s="31">
        <f t="shared" si="37"/>
        <v>0.91838273999999998</v>
      </c>
      <c r="V239" s="41">
        <f t="shared" si="38"/>
        <v>1.7802065217391305E-3</v>
      </c>
      <c r="W239" s="7">
        <f t="shared" si="39"/>
        <v>2.5751415094339624E-3</v>
      </c>
      <c r="X239" s="7">
        <f t="shared" si="40"/>
        <v>1.0815618041882729E-2</v>
      </c>
      <c r="Y239" s="7">
        <f t="shared" si="41"/>
        <v>9.15167680467E-3</v>
      </c>
      <c r="Z239" s="7">
        <f t="shared" si="42"/>
        <v>1.2523347206390527E-2</v>
      </c>
      <c r="AA239" s="7">
        <v>2</v>
      </c>
    </row>
    <row r="240" spans="1:27" ht="16" x14ac:dyDescent="0.2">
      <c r="A240" s="33" t="s">
        <v>494</v>
      </c>
      <c r="B240" s="7" t="s">
        <v>414</v>
      </c>
      <c r="D240" s="30">
        <v>133.07</v>
      </c>
      <c r="E240" t="s">
        <v>504</v>
      </c>
      <c r="F240"/>
      <c r="G240" t="s">
        <v>94</v>
      </c>
      <c r="H240" t="s">
        <v>122</v>
      </c>
      <c r="L240" s="30">
        <v>0.14411099999999999</v>
      </c>
      <c r="M240" s="30">
        <v>1.9417799999999999E-2</v>
      </c>
      <c r="N240" s="30">
        <v>13.931100000000001</v>
      </c>
      <c r="O240" s="30">
        <v>43.381900000000002</v>
      </c>
      <c r="P240" s="30">
        <v>1.22855E-7</v>
      </c>
      <c r="Q240">
        <v>0.63817257000000005</v>
      </c>
      <c r="R240">
        <v>6.8604523000000001E-2</v>
      </c>
      <c r="S240" s="34">
        <v>0</v>
      </c>
      <c r="T240">
        <v>0.29322700000000002</v>
      </c>
      <c r="U240" s="31">
        <f t="shared" si="37"/>
        <v>0.93139957000000007</v>
      </c>
      <c r="V240" s="41">
        <f t="shared" si="38"/>
        <v>1.5664239130434782E-3</v>
      </c>
      <c r="W240" s="7">
        <f t="shared" si="39"/>
        <v>2.265896226415094E-3</v>
      </c>
      <c r="X240" s="7">
        <f t="shared" si="40"/>
        <v>6.0552223032245452E-3</v>
      </c>
      <c r="Y240" s="7">
        <f t="shared" si="41"/>
        <v>5.1236496411899996E-3</v>
      </c>
      <c r="Z240" s="7">
        <f t="shared" si="42"/>
        <v>7.0113100353126311E-3</v>
      </c>
      <c r="AA240" s="7">
        <v>2</v>
      </c>
    </row>
    <row r="241" spans="1:27" ht="16" x14ac:dyDescent="0.2">
      <c r="A241" s="33" t="s">
        <v>494</v>
      </c>
      <c r="B241" s="7" t="s">
        <v>416</v>
      </c>
      <c r="D241" s="30">
        <v>134.86000000000001</v>
      </c>
      <c r="E241" t="s">
        <v>503</v>
      </c>
      <c r="F241"/>
      <c r="G241" t="s">
        <v>94</v>
      </c>
      <c r="H241" t="s">
        <v>122</v>
      </c>
      <c r="L241" s="30">
        <v>0.149205</v>
      </c>
      <c r="M241" s="30">
        <v>1.8197899999999999E-2</v>
      </c>
      <c r="N241" s="30">
        <v>10.305099999999999</v>
      </c>
      <c r="O241" s="30">
        <v>28.420300000000001</v>
      </c>
      <c r="P241" s="30">
        <v>1.47042E-7</v>
      </c>
      <c r="Q241">
        <v>0.21419827999999999</v>
      </c>
      <c r="R241">
        <v>0.11875105</v>
      </c>
      <c r="S241" s="34">
        <v>0</v>
      </c>
      <c r="T241">
        <v>0.66705808</v>
      </c>
      <c r="U241" s="31">
        <f t="shared" si="37"/>
        <v>0.88125635999999996</v>
      </c>
      <c r="V241" s="41">
        <f t="shared" si="38"/>
        <v>1.6217934782608696E-3</v>
      </c>
      <c r="W241" s="7">
        <f t="shared" si="39"/>
        <v>2.3459905660377358E-3</v>
      </c>
      <c r="X241" s="7">
        <f t="shared" si="40"/>
        <v>9.8228169672499987E-3</v>
      </c>
      <c r="Y241" s="7">
        <f t="shared" si="41"/>
        <v>8.3116143569038452E-3</v>
      </c>
      <c r="Z241" s="7">
        <f t="shared" si="42"/>
        <v>1.1373788067342103E-2</v>
      </c>
      <c r="AA241" s="7">
        <v>2</v>
      </c>
    </row>
    <row r="242" spans="1:27" ht="16" x14ac:dyDescent="0.2">
      <c r="A242" s="33" t="s">
        <v>494</v>
      </c>
      <c r="B242" s="7" t="s">
        <v>417</v>
      </c>
      <c r="D242" s="30">
        <v>136.31</v>
      </c>
      <c r="E242" t="s">
        <v>504</v>
      </c>
      <c r="F242"/>
      <c r="G242" t="s">
        <v>94</v>
      </c>
      <c r="H242" t="s">
        <v>122</v>
      </c>
      <c r="L242" s="30">
        <v>0.23081599999999999</v>
      </c>
      <c r="M242" s="30">
        <v>2.7553899999999999E-2</v>
      </c>
      <c r="N242" s="30">
        <v>11.8902</v>
      </c>
      <c r="O242" s="30">
        <v>33.8504</v>
      </c>
      <c r="P242" s="30">
        <v>1.7719399999999999E-7</v>
      </c>
      <c r="Q242">
        <v>0.46428943</v>
      </c>
      <c r="R242">
        <v>8.4548506999999995E-2</v>
      </c>
      <c r="S242" s="34">
        <v>0</v>
      </c>
      <c r="T242">
        <v>0.45116625999999999</v>
      </c>
      <c r="U242" s="31">
        <f t="shared" si="37"/>
        <v>0.91545568999999993</v>
      </c>
      <c r="V242" s="41">
        <f t="shared" si="38"/>
        <v>2.5088695652173911E-3</v>
      </c>
      <c r="W242" s="7">
        <f t="shared" si="39"/>
        <v>3.6291823899371068E-3</v>
      </c>
      <c r="X242" s="7">
        <f t="shared" si="40"/>
        <v>1.0589277759214999E-2</v>
      </c>
      <c r="Y242" s="7">
        <f t="shared" si="41"/>
        <v>8.9601581039511526E-3</v>
      </c>
      <c r="Z242" s="7">
        <f t="shared" si="42"/>
        <v>1.2261268984354208E-2</v>
      </c>
      <c r="AA242" s="7">
        <v>2</v>
      </c>
    </row>
    <row r="243" spans="1:27" ht="16" x14ac:dyDescent="0.2">
      <c r="A243" s="33" t="s">
        <v>494</v>
      </c>
      <c r="B243" s="7" t="s">
        <v>418</v>
      </c>
      <c r="D243" s="30">
        <v>137.69999999999999</v>
      </c>
      <c r="E243" t="s">
        <v>503</v>
      </c>
      <c r="F243" s="21"/>
      <c r="G243" s="21" t="s">
        <v>515</v>
      </c>
      <c r="H243" t="s">
        <v>506</v>
      </c>
      <c r="L243" s="30">
        <v>9.2079400000000006E-2</v>
      </c>
      <c r="M243" s="30">
        <v>1.05454E-2</v>
      </c>
      <c r="N243" s="30">
        <v>11.008599999999999</v>
      </c>
      <c r="O243" s="30">
        <v>31.7712</v>
      </c>
      <c r="P243" s="30">
        <v>6.3624800000000005E-8</v>
      </c>
      <c r="Q243">
        <v>0.37860322000000002</v>
      </c>
      <c r="R243">
        <v>0.10160859999999999</v>
      </c>
      <c r="S243" s="34">
        <v>0</v>
      </c>
      <c r="T243">
        <v>0.51978818000000004</v>
      </c>
      <c r="U243" s="31">
        <f t="shared" si="37"/>
        <v>0.89839140000000006</v>
      </c>
      <c r="V243" s="41">
        <f t="shared" si="38"/>
        <v>1.000863043478261E-3</v>
      </c>
      <c r="W243" s="7">
        <f t="shared" si="39"/>
        <v>1.4477893081761006E-3</v>
      </c>
      <c r="X243" s="7">
        <f t="shared" si="40"/>
        <v>4.8704696838181814E-3</v>
      </c>
      <c r="Y243" s="7">
        <f t="shared" si="41"/>
        <v>4.1211666555384611E-3</v>
      </c>
      <c r="Z243" s="7">
        <f t="shared" si="42"/>
        <v>5.639491212842105E-3</v>
      </c>
      <c r="AA243" s="7">
        <v>2</v>
      </c>
    </row>
    <row r="244" spans="1:27" ht="16" x14ac:dyDescent="0.2">
      <c r="A244" s="33" t="s">
        <v>494</v>
      </c>
      <c r="B244" s="7" t="s">
        <v>419</v>
      </c>
      <c r="D244" s="30">
        <v>139.86000000000001</v>
      </c>
      <c r="E244" t="s">
        <v>504</v>
      </c>
      <c r="F244"/>
      <c r="G244" t="s">
        <v>94</v>
      </c>
      <c r="H244" t="s">
        <v>122</v>
      </c>
      <c r="L244" s="30">
        <v>9.6727800000000003E-2</v>
      </c>
      <c r="M244" s="30">
        <v>1.6360199999999998E-2</v>
      </c>
      <c r="N244" s="30">
        <v>16.225000000000001</v>
      </c>
      <c r="O244" s="30">
        <v>49.759700000000002</v>
      </c>
      <c r="P244" s="30">
        <v>1.3565700000000001E-7</v>
      </c>
      <c r="Q244">
        <v>0.46017814000000001</v>
      </c>
      <c r="R244">
        <v>0.12858257400000001</v>
      </c>
      <c r="S244" s="34">
        <v>0</v>
      </c>
      <c r="T244">
        <v>0.41123928999999998</v>
      </c>
      <c r="U244" s="31">
        <f t="shared" si="37"/>
        <v>0.87141742999999994</v>
      </c>
      <c r="V244" s="41">
        <f t="shared" si="38"/>
        <v>1.0513891304347826E-3</v>
      </c>
      <c r="W244" s="7">
        <f t="shared" si="39"/>
        <v>1.5208773584905661E-3</v>
      </c>
      <c r="X244" s="7">
        <f t="shared" si="40"/>
        <v>9.561984668885453E-3</v>
      </c>
      <c r="Y244" s="7">
        <f t="shared" si="41"/>
        <v>8.0909101044415368E-3</v>
      </c>
      <c r="Z244" s="7">
        <f t="shared" si="42"/>
        <v>1.1071771721867367E-2</v>
      </c>
      <c r="AA244" s="7">
        <v>2</v>
      </c>
    </row>
    <row r="245" spans="1:27" ht="16" x14ac:dyDescent="0.2">
      <c r="A245" s="33" t="s">
        <v>494</v>
      </c>
      <c r="B245" s="7" t="s">
        <v>420</v>
      </c>
      <c r="D245" s="30">
        <v>140.85</v>
      </c>
      <c r="E245" t="s">
        <v>504</v>
      </c>
      <c r="F245"/>
      <c r="G245" t="s">
        <v>94</v>
      </c>
      <c r="H245" t="s">
        <v>122</v>
      </c>
      <c r="L245" s="30">
        <v>0.17607</v>
      </c>
      <c r="M245" s="30">
        <v>1.8546699999999999E-2</v>
      </c>
      <c r="N245" s="30">
        <v>11.3248</v>
      </c>
      <c r="O245" s="30">
        <v>33.692500000000003</v>
      </c>
      <c r="P245" s="30">
        <v>1.55E-7</v>
      </c>
      <c r="Q245">
        <v>0.37813057100000003</v>
      </c>
      <c r="R245">
        <v>0.10250078999999999</v>
      </c>
      <c r="S245" s="34">
        <v>0</v>
      </c>
      <c r="T245">
        <v>0.51937224999999998</v>
      </c>
      <c r="U245" s="31">
        <f t="shared" si="37"/>
        <v>0.89750282100000001</v>
      </c>
      <c r="V245" s="41">
        <f t="shared" si="38"/>
        <v>1.913804347826087E-3</v>
      </c>
      <c r="W245" s="7">
        <f t="shared" si="39"/>
        <v>2.7683962264150944E-3</v>
      </c>
      <c r="X245" s="7">
        <f t="shared" si="40"/>
        <v>8.6411427358772715E-3</v>
      </c>
      <c r="Y245" s="7">
        <f t="shared" si="41"/>
        <v>7.3117361611269218E-3</v>
      </c>
      <c r="Z245" s="7">
        <f t="shared" si="42"/>
        <v>1.0005533694173683E-2</v>
      </c>
      <c r="AA245" s="7">
        <v>2</v>
      </c>
    </row>
    <row r="246" spans="1:27" ht="16" x14ac:dyDescent="0.2">
      <c r="A246" s="33" t="s">
        <v>494</v>
      </c>
      <c r="B246" s="7" t="s">
        <v>421</v>
      </c>
      <c r="D246" s="30">
        <v>141.88999999999999</v>
      </c>
      <c r="E246" t="s">
        <v>502</v>
      </c>
      <c r="F246"/>
      <c r="G246" t="s">
        <v>94</v>
      </c>
      <c r="H246" t="s">
        <v>122</v>
      </c>
      <c r="L246" s="30">
        <v>0.18229100000000001</v>
      </c>
      <c r="M246" s="30">
        <v>2.3642099999999999E-2</v>
      </c>
      <c r="N246" s="30">
        <v>11.758800000000001</v>
      </c>
      <c r="O246" s="30">
        <v>33.017099999999999</v>
      </c>
      <c r="P246" s="30">
        <v>1.64174E-7</v>
      </c>
      <c r="Q246" s="37">
        <v>0.46281619000000002</v>
      </c>
      <c r="R246">
        <v>9.600148E-2</v>
      </c>
      <c r="S246" s="34">
        <v>0</v>
      </c>
      <c r="T246">
        <v>0.44119452999999997</v>
      </c>
      <c r="U246" s="31">
        <f t="shared" si="37"/>
        <v>0.90401072000000005</v>
      </c>
      <c r="V246" s="41">
        <f t="shared" si="38"/>
        <v>1.9814239130434784E-3</v>
      </c>
      <c r="W246" s="7">
        <f t="shared" si="39"/>
        <v>2.8662106918238995E-3</v>
      </c>
      <c r="X246" s="7">
        <f t="shared" si="40"/>
        <v>1.0316711774127272E-2</v>
      </c>
      <c r="Y246" s="7">
        <f t="shared" si="41"/>
        <v>8.7295253473384602E-3</v>
      </c>
      <c r="Z246" s="7">
        <f t="shared" si="42"/>
        <v>1.1945666264778948E-2</v>
      </c>
      <c r="AA246" s="7">
        <v>2</v>
      </c>
    </row>
    <row r="247" spans="1:27" ht="16" x14ac:dyDescent="0.2">
      <c r="A247" s="33" t="s">
        <v>494</v>
      </c>
      <c r="B247" s="7" t="s">
        <v>422</v>
      </c>
      <c r="D247" s="30">
        <v>143.57</v>
      </c>
      <c r="E247" t="s">
        <v>504</v>
      </c>
      <c r="F247"/>
      <c r="G247" t="s">
        <v>516</v>
      </c>
      <c r="H247" t="s">
        <v>130</v>
      </c>
      <c r="L247" s="30">
        <v>0.17042199999999999</v>
      </c>
      <c r="M247" s="30">
        <v>2.0405E-2</v>
      </c>
      <c r="N247" s="30">
        <v>11.7836</v>
      </c>
      <c r="O247" s="30">
        <v>33.068100000000001</v>
      </c>
      <c r="P247" s="30">
        <v>8.64503E-8</v>
      </c>
      <c r="Q247">
        <v>0.49910462700000002</v>
      </c>
      <c r="R247">
        <v>9.8595881999999996E-2</v>
      </c>
      <c r="S247" s="34">
        <v>0</v>
      </c>
      <c r="T247">
        <v>0.40229948999999998</v>
      </c>
      <c r="U247" s="31">
        <f t="shared" si="37"/>
        <v>0.901404117</v>
      </c>
      <c r="V247" s="41">
        <f t="shared" si="38"/>
        <v>1.8524130434782607E-3</v>
      </c>
      <c r="W247" s="7">
        <f t="shared" si="39"/>
        <v>2.6795911949685533E-3</v>
      </c>
      <c r="X247" s="7">
        <f t="shared" si="40"/>
        <v>9.144768055499998E-3</v>
      </c>
      <c r="Y247" s="7">
        <f t="shared" si="41"/>
        <v>7.7378806623461527E-3</v>
      </c>
      <c r="Z247" s="7">
        <f t="shared" si="42"/>
        <v>1.0588678801105261E-2</v>
      </c>
      <c r="AA247" s="7">
        <v>2</v>
      </c>
    </row>
    <row r="248" spans="1:27" ht="16" x14ac:dyDescent="0.2">
      <c r="A248" s="33" t="s">
        <v>494</v>
      </c>
      <c r="B248" s="7" t="s">
        <v>423</v>
      </c>
      <c r="D248" s="30">
        <v>145.24</v>
      </c>
      <c r="E248" t="s">
        <v>504</v>
      </c>
      <c r="F248"/>
      <c r="G248" t="s">
        <v>94</v>
      </c>
      <c r="H248" t="s">
        <v>122</v>
      </c>
      <c r="L248" s="30">
        <v>0.130102</v>
      </c>
      <c r="M248" s="30">
        <v>2.72804E-2</v>
      </c>
      <c r="N248" s="30">
        <v>23.0352</v>
      </c>
      <c r="O248" s="30">
        <v>68.026899999999998</v>
      </c>
      <c r="P248" s="30">
        <v>1.8387099999999999E-7</v>
      </c>
      <c r="Q248">
        <v>0.57794959599999995</v>
      </c>
      <c r="R248">
        <v>9.5036624E-2</v>
      </c>
      <c r="S248" s="34">
        <v>0</v>
      </c>
      <c r="T248">
        <v>0.32697503</v>
      </c>
      <c r="U248" s="31">
        <f t="shared" si="37"/>
        <v>0.9049246259999999</v>
      </c>
      <c r="V248" s="41">
        <f t="shared" si="38"/>
        <v>1.4141521739130434E-3</v>
      </c>
      <c r="W248" s="7">
        <f t="shared" si="39"/>
        <v>2.0456289308176099E-3</v>
      </c>
      <c r="X248" s="7">
        <f t="shared" si="40"/>
        <v>1.1784714169861817E-2</v>
      </c>
      <c r="Y248" s="7">
        <f t="shared" si="41"/>
        <v>9.9716812206523068E-3</v>
      </c>
      <c r="Z248" s="7">
        <f t="shared" si="42"/>
        <v>1.3645458512471578E-2</v>
      </c>
      <c r="AA248" s="7">
        <v>2</v>
      </c>
    </row>
    <row r="249" spans="1:27" ht="16" x14ac:dyDescent="0.2">
      <c r="A249" s="33" t="s">
        <v>494</v>
      </c>
      <c r="B249" s="7" t="s">
        <v>425</v>
      </c>
      <c r="D249" s="30">
        <v>146.41999999999999</v>
      </c>
      <c r="E249" t="s">
        <v>502</v>
      </c>
      <c r="F249"/>
      <c r="G249" t="s">
        <v>515</v>
      </c>
      <c r="H249" t="s">
        <v>506</v>
      </c>
      <c r="L249" s="30">
        <v>0.25361499999999998</v>
      </c>
      <c r="M249" s="30">
        <v>2.7348600000000001E-2</v>
      </c>
      <c r="N249" s="30">
        <v>13.2052</v>
      </c>
      <c r="O249" s="30">
        <v>44.335099999999997</v>
      </c>
      <c r="P249" s="30">
        <v>1.8779199999999999E-7</v>
      </c>
      <c r="Q249">
        <v>0.47524377000000001</v>
      </c>
      <c r="R249">
        <v>0.11271188</v>
      </c>
      <c r="S249" s="34">
        <v>0</v>
      </c>
      <c r="T249">
        <v>0.41205391000000002</v>
      </c>
      <c r="U249" s="31">
        <f t="shared" si="37"/>
        <v>0.88729768000000009</v>
      </c>
      <c r="V249" s="41">
        <f t="shared" si="38"/>
        <v>2.7566847826086954E-3</v>
      </c>
      <c r="W249" s="7">
        <f t="shared" si="39"/>
        <v>3.9876572327044021E-3</v>
      </c>
      <c r="X249" s="7">
        <f t="shared" si="40"/>
        <v>1.401141873349091E-2</v>
      </c>
      <c r="Y249" s="7">
        <f t="shared" si="41"/>
        <v>1.1855815851415385E-2</v>
      </c>
      <c r="Z249" s="7">
        <f t="shared" si="42"/>
        <v>1.6223748007200001E-2</v>
      </c>
      <c r="AA249" s="7">
        <v>2</v>
      </c>
    </row>
    <row r="250" spans="1:27" ht="16" x14ac:dyDescent="0.2">
      <c r="A250" s="33" t="s">
        <v>494</v>
      </c>
      <c r="B250" s="7" t="s">
        <v>426</v>
      </c>
      <c r="D250" s="30">
        <v>147.37</v>
      </c>
      <c r="E250" t="s">
        <v>504</v>
      </c>
      <c r="F250"/>
      <c r="G250" t="s">
        <v>94</v>
      </c>
      <c r="H250" t="s">
        <v>122</v>
      </c>
      <c r="L250" s="30">
        <v>0.154137</v>
      </c>
      <c r="M250" s="30">
        <v>1.7477199999999998E-2</v>
      </c>
      <c r="N250" s="30">
        <v>10.6814</v>
      </c>
      <c r="O250" s="30">
        <v>30.5152</v>
      </c>
      <c r="P250" s="30">
        <v>8.6649100000000003E-8</v>
      </c>
      <c r="Q250">
        <v>0.41782240999999998</v>
      </c>
      <c r="R250">
        <v>9.4794519999999993E-2</v>
      </c>
      <c r="S250" s="34">
        <v>0</v>
      </c>
      <c r="T250">
        <v>0.48739324000000001</v>
      </c>
      <c r="U250" s="31">
        <f t="shared" si="37"/>
        <v>0.90521564999999993</v>
      </c>
      <c r="V250" s="41">
        <f t="shared" si="38"/>
        <v>1.6754021739130434E-3</v>
      </c>
      <c r="W250" s="7">
        <f t="shared" si="39"/>
        <v>2.4235377358490565E-3</v>
      </c>
      <c r="X250" s="7">
        <f t="shared" si="40"/>
        <v>7.5306490224727254E-3</v>
      </c>
      <c r="Y250" s="7">
        <f t="shared" si="41"/>
        <v>6.3720876343999989E-3</v>
      </c>
      <c r="Z250" s="7">
        <f t="shared" si="42"/>
        <v>8.7196988681263136E-3</v>
      </c>
      <c r="AA250" s="7">
        <v>2</v>
      </c>
    </row>
    <row r="251" spans="1:27" ht="16" x14ac:dyDescent="0.2">
      <c r="A251" s="33" t="s">
        <v>494</v>
      </c>
      <c r="B251" s="7" t="s">
        <v>427</v>
      </c>
      <c r="D251" s="30">
        <v>148.19999999999999</v>
      </c>
      <c r="E251" t="s">
        <v>504</v>
      </c>
      <c r="F251"/>
      <c r="G251" t="s">
        <v>84</v>
      </c>
      <c r="H251" t="s">
        <v>122</v>
      </c>
      <c r="L251" s="30">
        <v>0.28479199999999999</v>
      </c>
      <c r="M251" s="30">
        <v>6.6179799999999997E-2</v>
      </c>
      <c r="N251" s="30">
        <v>28.537299999999998</v>
      </c>
      <c r="O251" s="30">
        <v>74.703699999999998</v>
      </c>
      <c r="P251" s="30">
        <v>1.12016E-7</v>
      </c>
      <c r="Q251">
        <v>0.64778581400000002</v>
      </c>
      <c r="R251">
        <v>7.9018115999999999E-2</v>
      </c>
      <c r="S251" s="34">
        <v>0</v>
      </c>
      <c r="T251">
        <v>0.27317973000000001</v>
      </c>
      <c r="U251" s="31">
        <f t="shared" si="37"/>
        <v>0.92096554399999997</v>
      </c>
      <c r="V251" s="41">
        <f t="shared" si="38"/>
        <v>3.0955652173913044E-3</v>
      </c>
      <c r="W251" s="7">
        <f t="shared" si="39"/>
        <v>4.4778616352201253E-3</v>
      </c>
      <c r="X251" s="7">
        <f t="shared" si="40"/>
        <v>2.3770014151167269E-2</v>
      </c>
      <c r="Y251" s="7">
        <f t="shared" si="41"/>
        <v>2.0113088897141536E-2</v>
      </c>
      <c r="Z251" s="7">
        <f t="shared" si="42"/>
        <v>2.7523174280298945E-2</v>
      </c>
      <c r="AA251" s="7">
        <v>2</v>
      </c>
    </row>
    <row r="252" spans="1:27" ht="16" x14ac:dyDescent="0.2">
      <c r="A252" s="33" t="s">
        <v>494</v>
      </c>
      <c r="B252" s="7" t="s">
        <v>428</v>
      </c>
      <c r="D252" s="30">
        <v>150.21</v>
      </c>
      <c r="E252" t="s">
        <v>502</v>
      </c>
      <c r="F252"/>
      <c r="G252" t="s">
        <v>517</v>
      </c>
      <c r="H252" t="s">
        <v>506</v>
      </c>
      <c r="L252" s="30">
        <v>0.201184</v>
      </c>
      <c r="M252" s="30">
        <v>2.3040499999999998E-2</v>
      </c>
      <c r="N252" s="30">
        <v>11.008599999999999</v>
      </c>
      <c r="O252" s="30">
        <v>31.7712</v>
      </c>
      <c r="P252" s="30">
        <v>1.39014E-7</v>
      </c>
      <c r="Q252">
        <v>0.39560211499999998</v>
      </c>
      <c r="R252">
        <v>0.108305449</v>
      </c>
      <c r="S252" s="34">
        <v>0</v>
      </c>
      <c r="T252">
        <v>0.49611509999999998</v>
      </c>
      <c r="U252" s="31">
        <f t="shared" ref="U252:U285" si="43">Q252+T252</f>
        <v>0.8917172149999999</v>
      </c>
      <c r="V252" s="41">
        <f t="shared" si="38"/>
        <v>2.186782608695652E-3</v>
      </c>
      <c r="W252" s="7">
        <f t="shared" si="39"/>
        <v>3.1632704402515723E-3</v>
      </c>
      <c r="X252" s="7">
        <f t="shared" si="40"/>
        <v>1.1342780444020454E-2</v>
      </c>
      <c r="Y252" s="7">
        <f t="shared" si="41"/>
        <v>9.5977372987865375E-3</v>
      </c>
      <c r="Z252" s="7">
        <f t="shared" si="42"/>
        <v>1.3133745777286841E-2</v>
      </c>
      <c r="AA252" s="7">
        <v>2</v>
      </c>
    </row>
    <row r="253" spans="1:27" ht="16" x14ac:dyDescent="0.2">
      <c r="A253" s="33" t="s">
        <v>494</v>
      </c>
      <c r="B253" s="7" t="s">
        <v>429</v>
      </c>
      <c r="D253" s="30">
        <v>151.52000000000001</v>
      </c>
      <c r="E253" t="s">
        <v>504</v>
      </c>
      <c r="F253"/>
      <c r="G253" t="s">
        <v>515</v>
      </c>
      <c r="H253" t="s">
        <v>506</v>
      </c>
      <c r="L253" s="30">
        <v>0.20676700000000001</v>
      </c>
      <c r="M253" s="30">
        <v>2.6964499999999999E-2</v>
      </c>
      <c r="N253" s="30">
        <v>14.520300000000001</v>
      </c>
      <c r="O253" s="30">
        <v>45.005899999999997</v>
      </c>
      <c r="P253" s="30">
        <v>1.96014E-7</v>
      </c>
      <c r="Q253" s="37">
        <v>0.47505697699999999</v>
      </c>
      <c r="R253">
        <v>8.3165997000000005E-2</v>
      </c>
      <c r="S253" s="34">
        <v>0</v>
      </c>
      <c r="T253">
        <v>0.44178503000000002</v>
      </c>
      <c r="U253" s="31">
        <f t="shared" si="43"/>
        <v>0.91684200700000007</v>
      </c>
      <c r="V253" s="41">
        <f t="shared" si="38"/>
        <v>2.2474673913043478E-3</v>
      </c>
      <c r="W253" s="7">
        <f t="shared" si="39"/>
        <v>3.251053459119497E-3</v>
      </c>
      <c r="X253" s="7">
        <f t="shared" si="40"/>
        <v>1.0193316027756819E-2</v>
      </c>
      <c r="Y253" s="7">
        <f t="shared" si="41"/>
        <v>8.6251135619480768E-3</v>
      </c>
      <c r="Z253" s="7">
        <f t="shared" si="42"/>
        <v>1.1802786979507894E-2</v>
      </c>
      <c r="AA253" s="7">
        <v>2</v>
      </c>
    </row>
    <row r="254" spans="1:27" ht="16" x14ac:dyDescent="0.2">
      <c r="A254" s="33" t="s">
        <v>494</v>
      </c>
      <c r="B254" s="7" t="s">
        <v>430</v>
      </c>
      <c r="D254" s="30">
        <v>152.25</v>
      </c>
      <c r="E254" t="s">
        <v>504</v>
      </c>
      <c r="F254"/>
      <c r="G254" t="s">
        <v>94</v>
      </c>
      <c r="H254" t="s">
        <v>122</v>
      </c>
      <c r="L254" s="30">
        <v>0.18408099999999999</v>
      </c>
      <c r="M254" s="30">
        <v>2.65104E-2</v>
      </c>
      <c r="N254" s="30">
        <v>14.0624</v>
      </c>
      <c r="O254" s="30">
        <v>39.336399999999998</v>
      </c>
      <c r="P254" s="30">
        <v>1.97228E-7</v>
      </c>
      <c r="Q254">
        <v>0.55059464999999996</v>
      </c>
      <c r="R254">
        <v>8.0631219000000004E-2</v>
      </c>
      <c r="S254" s="34">
        <v>0</v>
      </c>
      <c r="T254">
        <v>0.36878150999999998</v>
      </c>
      <c r="U254" s="31">
        <f t="shared" si="43"/>
        <v>0.91937615999999989</v>
      </c>
      <c r="V254" s="41">
        <f t="shared" ref="V254:V259" si="44">L254/92</f>
        <v>2.0008804347826088E-3</v>
      </c>
      <c r="W254" s="7">
        <f t="shared" ref="W254:W260" si="45">L254/63.6</f>
        <v>2.8943553459119496E-3</v>
      </c>
      <c r="X254" s="7">
        <f t="shared" ref="X254:X260" si="46">M254*(R254)/0.22+M254*(S254)/0.15</f>
        <v>9.7162084917163643E-3</v>
      </c>
      <c r="Y254" s="7">
        <f t="shared" ref="Y254:Y260" si="47">M254*R254/0.26+M254*S254/0.25</f>
        <v>8.2214071852984624E-3</v>
      </c>
      <c r="Z254" s="7">
        <f t="shared" ref="Z254:Z260" si="48">M254*R254/0.19+M254*S254/0.05</f>
        <v>1.1250346674618949E-2</v>
      </c>
      <c r="AA254" s="7">
        <v>2</v>
      </c>
    </row>
    <row r="255" spans="1:27" ht="16" x14ac:dyDescent="0.2">
      <c r="A255" s="33" t="s">
        <v>494</v>
      </c>
      <c r="B255" s="7" t="s">
        <v>431</v>
      </c>
      <c r="D255" s="30">
        <v>153.32</v>
      </c>
      <c r="E255" t="s">
        <v>511</v>
      </c>
      <c r="F255"/>
      <c r="G255" t="s">
        <v>94</v>
      </c>
      <c r="H255" t="s">
        <v>122</v>
      </c>
      <c r="L255" s="30">
        <v>0.39414100000000002</v>
      </c>
      <c r="M255" s="30">
        <v>4.39885E-2</v>
      </c>
      <c r="N255" s="30">
        <v>10.789899999999999</v>
      </c>
      <c r="O255" s="30">
        <v>29.891100000000002</v>
      </c>
      <c r="P255" s="30">
        <v>1.4467299999999999E-7</v>
      </c>
      <c r="Q255">
        <v>0.41863720399999999</v>
      </c>
      <c r="R255">
        <v>7.6296563999999997E-2</v>
      </c>
      <c r="S255" s="34">
        <v>0</v>
      </c>
      <c r="T255">
        <v>0.50506835999999999</v>
      </c>
      <c r="U255" s="31">
        <f t="shared" si="43"/>
        <v>0.92370556400000003</v>
      </c>
      <c r="V255" s="41">
        <f t="shared" si="44"/>
        <v>4.2841413043478264E-3</v>
      </c>
      <c r="W255" s="7">
        <f t="shared" si="45"/>
        <v>6.1971855345911951E-3</v>
      </c>
      <c r="X255" s="7">
        <f t="shared" si="46"/>
        <v>1.525532457051818E-2</v>
      </c>
      <c r="Y255" s="7">
        <f t="shared" si="47"/>
        <v>1.290835155966923E-2</v>
      </c>
      <c r="Z255" s="7">
        <f t="shared" si="48"/>
        <v>1.7664060029021052E-2</v>
      </c>
      <c r="AA255" s="7">
        <v>2</v>
      </c>
    </row>
    <row r="256" spans="1:27" ht="16" x14ac:dyDescent="0.2">
      <c r="A256" s="33" t="s">
        <v>494</v>
      </c>
      <c r="B256" s="7" t="s">
        <v>432</v>
      </c>
      <c r="D256" s="30">
        <v>155.55000000000001</v>
      </c>
      <c r="E256" t="s">
        <v>511</v>
      </c>
      <c r="F256"/>
      <c r="G256" t="s">
        <v>87</v>
      </c>
      <c r="H256" t="s">
        <v>122</v>
      </c>
      <c r="L256" s="30">
        <v>0.46445500000000001</v>
      </c>
      <c r="M256" s="30">
        <v>6.522E-2</v>
      </c>
      <c r="N256" s="30">
        <v>13.1595</v>
      </c>
      <c r="O256" s="30">
        <v>34.005499999999998</v>
      </c>
      <c r="P256" s="30">
        <v>1.37309E-7</v>
      </c>
      <c r="Q256">
        <v>0.31872589000000001</v>
      </c>
      <c r="R256">
        <v>6.1277986E-2</v>
      </c>
      <c r="S256" s="34">
        <v>0</v>
      </c>
      <c r="T256">
        <v>0.62000018000000001</v>
      </c>
      <c r="U256" s="31">
        <f t="shared" si="43"/>
        <v>0.93872606999999997</v>
      </c>
      <c r="V256" s="41">
        <f t="shared" si="44"/>
        <v>5.0484239130434783E-3</v>
      </c>
      <c r="W256" s="7">
        <f t="shared" si="45"/>
        <v>7.302751572327044E-3</v>
      </c>
      <c r="X256" s="7">
        <f t="shared" si="46"/>
        <v>1.8166137486E-2</v>
      </c>
      <c r="Y256" s="7">
        <f t="shared" si="47"/>
        <v>1.537134710353846E-2</v>
      </c>
      <c r="Z256" s="7">
        <f t="shared" si="48"/>
        <v>2.1034474983789471E-2</v>
      </c>
      <c r="AA256" s="7">
        <v>2</v>
      </c>
    </row>
    <row r="257" spans="1:27" ht="16" x14ac:dyDescent="0.2">
      <c r="A257" s="33" t="s">
        <v>494</v>
      </c>
      <c r="B257" s="7" t="s">
        <v>433</v>
      </c>
      <c r="D257" s="30">
        <v>155.79</v>
      </c>
      <c r="E257" t="s">
        <v>511</v>
      </c>
      <c r="F257"/>
      <c r="G257" t="s">
        <v>516</v>
      </c>
      <c r="H257" t="s">
        <v>130</v>
      </c>
      <c r="L257" s="30">
        <v>0.35400999999999999</v>
      </c>
      <c r="M257" s="30">
        <v>4.6928600000000001E-2</v>
      </c>
      <c r="N257" s="30">
        <v>11.7264</v>
      </c>
      <c r="O257" s="30">
        <v>30.1174</v>
      </c>
      <c r="P257" s="30">
        <v>1.06124E-7</v>
      </c>
      <c r="Q257">
        <v>0.36619330999999999</v>
      </c>
      <c r="R257">
        <v>0.122637868</v>
      </c>
      <c r="S257" s="34">
        <v>0</v>
      </c>
      <c r="T257">
        <v>0.51117687000000001</v>
      </c>
      <c r="U257" s="31">
        <f t="shared" si="43"/>
        <v>0.87737018</v>
      </c>
      <c r="V257" s="41">
        <f t="shared" si="44"/>
        <v>3.8479347826086956E-3</v>
      </c>
      <c r="W257" s="7">
        <f t="shared" si="45"/>
        <v>5.5661949685534588E-3</v>
      </c>
      <c r="X257" s="7">
        <f t="shared" si="46"/>
        <v>2.6160106601021815E-2</v>
      </c>
      <c r="Y257" s="7">
        <f t="shared" si="47"/>
        <v>2.2135474816249227E-2</v>
      </c>
      <c r="Z257" s="7">
        <f t="shared" si="48"/>
        <v>3.0290649748551578E-2</v>
      </c>
      <c r="AA257" s="7">
        <v>2</v>
      </c>
    </row>
    <row r="258" spans="1:27" ht="16" x14ac:dyDescent="0.2">
      <c r="A258" s="33" t="s">
        <v>494</v>
      </c>
      <c r="B258" s="7" t="s">
        <v>434</v>
      </c>
      <c r="D258" s="30">
        <v>157.4</v>
      </c>
      <c r="E258" t="s">
        <v>504</v>
      </c>
      <c r="F258"/>
      <c r="G258" t="s">
        <v>100</v>
      </c>
      <c r="H258" t="s">
        <v>89</v>
      </c>
      <c r="L258" s="30">
        <v>2.0623599999999999E-2</v>
      </c>
      <c r="M258" s="30">
        <v>1.1944E-2</v>
      </c>
      <c r="N258" s="30">
        <v>243.43799999999999</v>
      </c>
      <c r="O258" s="30">
        <v>442.78699999999998</v>
      </c>
      <c r="P258" s="30">
        <v>1.08618E-7</v>
      </c>
      <c r="Q258" s="37">
        <v>7.112839E-2</v>
      </c>
      <c r="R258">
        <v>0.77639119400000001</v>
      </c>
      <c r="S258">
        <v>0.15245491</v>
      </c>
      <c r="T258" s="7">
        <v>0</v>
      </c>
      <c r="U258" s="31">
        <f t="shared" si="43"/>
        <v>7.112839E-2</v>
      </c>
      <c r="V258" s="41">
        <f t="shared" si="44"/>
        <v>2.2416956521739128E-4</v>
      </c>
      <c r="W258" s="7">
        <f t="shared" si="45"/>
        <v>3.2427044025157232E-4</v>
      </c>
      <c r="X258" s="7">
        <f t="shared" si="46"/>
        <v>5.4290460032703033E-2</v>
      </c>
      <c r="Y258" s="7">
        <f t="shared" si="47"/>
        <v>4.2949902784529224E-2</v>
      </c>
      <c r="Z258" s="7">
        <f t="shared" si="48"/>
        <v>8.5224831117305264E-2</v>
      </c>
      <c r="AA258" s="7">
        <v>3</v>
      </c>
    </row>
    <row r="259" spans="1:27" ht="16" x14ac:dyDescent="0.2">
      <c r="A259" s="33" t="s">
        <v>494</v>
      </c>
      <c r="B259" s="7" t="s">
        <v>435</v>
      </c>
      <c r="D259" s="30">
        <v>158.69999999999999</v>
      </c>
      <c r="E259" t="s">
        <v>504</v>
      </c>
      <c r="F259"/>
      <c r="G259" t="s">
        <v>220</v>
      </c>
      <c r="H259" t="s">
        <v>221</v>
      </c>
      <c r="L259" s="30">
        <v>1.3302700000000001E-2</v>
      </c>
      <c r="M259" s="30">
        <v>8.9877900000000007E-3</v>
      </c>
      <c r="N259" s="30">
        <v>311.36399999999998</v>
      </c>
      <c r="O259" s="30">
        <v>524.48</v>
      </c>
      <c r="P259" s="30">
        <v>8.6271400000000001E-8</v>
      </c>
      <c r="Q259" s="37">
        <v>0.14866066999999999</v>
      </c>
      <c r="R259">
        <v>0.786243531</v>
      </c>
      <c r="S259">
        <v>6.5160869999999996E-2</v>
      </c>
      <c r="T259" s="35">
        <v>0</v>
      </c>
      <c r="U259" s="31">
        <f t="shared" si="43"/>
        <v>0.14866066999999999</v>
      </c>
      <c r="V259" s="41">
        <f t="shared" si="44"/>
        <v>1.4459456521739131E-4</v>
      </c>
      <c r="W259" s="7">
        <f t="shared" si="45"/>
        <v>2.0916194968553458E-4</v>
      </c>
      <c r="X259" s="7">
        <f t="shared" si="46"/>
        <v>3.6025219675575135E-2</v>
      </c>
      <c r="Y259" s="7">
        <f t="shared" si="47"/>
        <v>2.9521807884211083E-2</v>
      </c>
      <c r="Z259" s="7">
        <f t="shared" si="48"/>
        <v>4.8905632449685425E-2</v>
      </c>
      <c r="AA259" s="7">
        <v>3</v>
      </c>
    </row>
    <row r="260" spans="1:27" ht="16" x14ac:dyDescent="0.2">
      <c r="A260" s="33" t="s">
        <v>494</v>
      </c>
      <c r="B260" s="7" t="s">
        <v>436</v>
      </c>
      <c r="D260" s="30">
        <v>159.15</v>
      </c>
      <c r="E260" t="s">
        <v>504</v>
      </c>
      <c r="F260"/>
      <c r="G260" t="s">
        <v>220</v>
      </c>
      <c r="H260" t="s">
        <v>221</v>
      </c>
      <c r="L260" s="30">
        <v>1.15347E-2</v>
      </c>
      <c r="M260" s="30">
        <v>7.2620799999999998E-3</v>
      </c>
      <c r="N260" s="30">
        <v>252.446</v>
      </c>
      <c r="O260" s="30">
        <v>527.99</v>
      </c>
      <c r="P260" s="30">
        <v>6.4740999999999997E-8</v>
      </c>
      <c r="Q260" s="37">
        <v>9.2350810000000005E-2</v>
      </c>
      <c r="R260">
        <v>0.75734232700000004</v>
      </c>
      <c r="S260">
        <v>0.15030689</v>
      </c>
      <c r="T260" s="35">
        <v>0</v>
      </c>
      <c r="U260" s="31">
        <f t="shared" si="43"/>
        <v>9.2350810000000005E-2</v>
      </c>
      <c r="V260" s="41">
        <f>L260/92</f>
        <v>1.2537717391304347E-4</v>
      </c>
      <c r="W260" s="7">
        <f t="shared" si="45"/>
        <v>1.813632075471698E-4</v>
      </c>
      <c r="X260" s="7">
        <f t="shared" si="46"/>
        <v>3.2276394849996608E-2</v>
      </c>
      <c r="Y260" s="7">
        <f t="shared" si="47"/>
        <v>2.5519549431463874E-2</v>
      </c>
      <c r="Z260" s="7">
        <f t="shared" si="48"/>
        <v>5.0777553015993265E-2</v>
      </c>
      <c r="AA260" s="7">
        <v>3</v>
      </c>
    </row>
    <row r="261" spans="1:27" ht="16" x14ac:dyDescent="0.2">
      <c r="A261" s="33" t="s">
        <v>496</v>
      </c>
      <c r="B261" s="7" t="s">
        <v>474</v>
      </c>
      <c r="D261" s="30">
        <v>17.100000000000001</v>
      </c>
      <c r="L261" s="30">
        <v>7.6916700000000003E-3</v>
      </c>
      <c r="M261" s="30">
        <v>3.0318200000000002E-3</v>
      </c>
      <c r="N261" s="30">
        <v>103.51900000000001</v>
      </c>
      <c r="O261" s="30">
        <v>374.63900000000001</v>
      </c>
      <c r="P261" s="30">
        <v>7.6815599999999993E-9</v>
      </c>
      <c r="R261">
        <v>0.57330586299999997</v>
      </c>
      <c r="S261">
        <v>0.42669441600000002</v>
      </c>
      <c r="U261" s="31">
        <f t="shared" si="43"/>
        <v>0</v>
      </c>
      <c r="V261" s="41">
        <v>0</v>
      </c>
      <c r="W261" s="7">
        <f t="shared" ref="W261:W285" si="49">L261/63.6</f>
        <v>1.2093820754716981E-4</v>
      </c>
      <c r="X261" s="7">
        <f t="shared" ref="X261:X285" si="50">M261*(R261)/0.22+M261*(S261)/0.15</f>
        <v>1.6525132526783802E-2</v>
      </c>
      <c r="Y261" s="7">
        <f t="shared" ref="Y261:Y285" si="51">M261*R261/0.26+M261*S261/0.25</f>
        <v>1.185987412480948E-2</v>
      </c>
      <c r="Z261" s="7">
        <f t="shared" ref="Z261:Z285" si="52">M261*R261/0.19+M261*S261/0.05</f>
        <v>3.5021424768240612E-2</v>
      </c>
      <c r="AA261" s="7">
        <v>3</v>
      </c>
    </row>
    <row r="262" spans="1:27" ht="16" x14ac:dyDescent="0.2">
      <c r="A262" s="33" t="s">
        <v>496</v>
      </c>
      <c r="B262" s="7" t="s">
        <v>486</v>
      </c>
      <c r="D262" s="30">
        <v>38.4</v>
      </c>
      <c r="L262" s="30">
        <v>1.67291E-2</v>
      </c>
      <c r="M262" s="30">
        <v>5.6338400000000002E-3</v>
      </c>
      <c r="N262" s="30">
        <v>60.488</v>
      </c>
      <c r="O262" s="30">
        <v>270.089</v>
      </c>
      <c r="P262" s="30">
        <v>2.7741099999999999E-8</v>
      </c>
      <c r="Q262">
        <v>0.23347328000000001</v>
      </c>
      <c r="R262">
        <v>0.52256968000000004</v>
      </c>
      <c r="S262">
        <v>0.24395665999999999</v>
      </c>
      <c r="U262" s="31">
        <f t="shared" si="43"/>
        <v>0.23347328000000001</v>
      </c>
      <c r="V262" s="41">
        <f t="shared" ref="V262:V281" si="53">L262/92</f>
        <v>1.8183804347826087E-4</v>
      </c>
      <c r="W262" s="7">
        <f t="shared" si="49"/>
        <v>2.6303616352201257E-4</v>
      </c>
      <c r="X262" s="7">
        <f t="shared" si="50"/>
        <v>2.2544906319940848E-2</v>
      </c>
      <c r="Y262" s="7">
        <f t="shared" si="51"/>
        <v>1.682101256507914E-2</v>
      </c>
      <c r="Z262" s="7">
        <f t="shared" si="52"/>
        <v>4.2983381924178526E-2</v>
      </c>
      <c r="AA262" s="7">
        <v>3</v>
      </c>
    </row>
    <row r="263" spans="1:27" ht="16" x14ac:dyDescent="0.2">
      <c r="A263" s="33" t="s">
        <v>496</v>
      </c>
      <c r="B263" s="7" t="s">
        <v>487</v>
      </c>
      <c r="D263" s="30">
        <v>49.2</v>
      </c>
      <c r="L263" s="30">
        <v>7.2567700000000001E-3</v>
      </c>
      <c r="M263" s="30">
        <v>3.8494599999999999E-3</v>
      </c>
      <c r="N263" s="30">
        <v>215.202</v>
      </c>
      <c r="O263" s="30">
        <v>589.52099999999996</v>
      </c>
      <c r="P263" s="30">
        <v>9.7606299999999997E-8</v>
      </c>
      <c r="Q263">
        <v>0.14726028099999999</v>
      </c>
      <c r="R263">
        <v>0.85274013900000001</v>
      </c>
      <c r="U263" s="31">
        <f t="shared" si="43"/>
        <v>0.14726028099999999</v>
      </c>
      <c r="V263" s="41">
        <f t="shared" si="53"/>
        <v>7.8877934782608697E-5</v>
      </c>
      <c r="W263" s="7">
        <f t="shared" si="49"/>
        <v>1.141001572327044E-4</v>
      </c>
      <c r="X263" s="7">
        <f t="shared" si="50"/>
        <v>1.4920859343067909E-2</v>
      </c>
      <c r="Y263" s="7">
        <f t="shared" si="51"/>
        <v>1.2625342521057461E-2</v>
      </c>
      <c r="Z263" s="7">
        <f t="shared" si="52"/>
        <v>1.7276784502499684E-2</v>
      </c>
      <c r="AA263" s="7">
        <v>3</v>
      </c>
    </row>
    <row r="264" spans="1:27" ht="16" x14ac:dyDescent="0.2">
      <c r="A264" s="33" t="s">
        <v>496</v>
      </c>
      <c r="B264" s="7" t="s">
        <v>488</v>
      </c>
      <c r="D264" s="30">
        <v>50.3</v>
      </c>
      <c r="L264" s="30">
        <v>9.6773199999999997E-3</v>
      </c>
      <c r="M264" s="30">
        <v>3.51155E-3</v>
      </c>
      <c r="N264" s="30">
        <v>87.038899999999998</v>
      </c>
      <c r="O264" s="30">
        <v>325.40300000000002</v>
      </c>
      <c r="P264" s="30">
        <v>1.3119E-7</v>
      </c>
      <c r="Q264">
        <v>0.14634474</v>
      </c>
      <c r="R264">
        <v>0.62076341700000004</v>
      </c>
      <c r="S264">
        <v>0.23289174000000001</v>
      </c>
      <c r="U264" s="31">
        <f t="shared" si="43"/>
        <v>0.14634474</v>
      </c>
      <c r="V264" s="41">
        <f t="shared" si="53"/>
        <v>1.0518826086956522E-4</v>
      </c>
      <c r="W264" s="7">
        <f t="shared" si="49"/>
        <v>1.5215911949685533E-4</v>
      </c>
      <c r="X264" s="7">
        <f t="shared" si="50"/>
        <v>1.536044497746341E-2</v>
      </c>
      <c r="Y264" s="7">
        <f t="shared" si="51"/>
        <v>1.1655250792873963E-2</v>
      </c>
      <c r="Z264" s="7">
        <f t="shared" si="52"/>
        <v>2.7829071249657632E-2</v>
      </c>
      <c r="AA264" s="7">
        <v>3</v>
      </c>
    </row>
    <row r="265" spans="1:27" ht="16" x14ac:dyDescent="0.2">
      <c r="A265" s="33" t="s">
        <v>496</v>
      </c>
      <c r="B265" s="7" t="s">
        <v>489</v>
      </c>
      <c r="D265" s="30">
        <v>54</v>
      </c>
      <c r="L265" s="30">
        <v>9.0928099999999998E-2</v>
      </c>
      <c r="M265" s="30">
        <v>1.8901100000000001E-2</v>
      </c>
      <c r="N265" s="30">
        <v>31.2959</v>
      </c>
      <c r="O265" s="30">
        <v>96.416300000000007</v>
      </c>
      <c r="P265" s="30">
        <v>1.87868E-7</v>
      </c>
      <c r="Q265" s="42">
        <v>0.62492397</v>
      </c>
      <c r="R265" s="42">
        <v>0.12544561000000001</v>
      </c>
      <c r="S265" s="42"/>
      <c r="T265" s="42">
        <v>0.24965035999999999</v>
      </c>
      <c r="U265" s="31">
        <f t="shared" si="43"/>
        <v>0.87457432999999996</v>
      </c>
      <c r="V265" s="41">
        <f t="shared" si="53"/>
        <v>9.8834891304347828E-4</v>
      </c>
      <c r="W265" s="7">
        <f t="shared" si="49"/>
        <v>1.429687106918239E-3</v>
      </c>
      <c r="X265" s="7">
        <f t="shared" si="50"/>
        <v>1.0777545541686365E-2</v>
      </c>
      <c r="Y265" s="7">
        <f t="shared" si="51"/>
        <v>9.1194616121961537E-3</v>
      </c>
      <c r="Z265" s="7">
        <f t="shared" si="52"/>
        <v>1.2479263258794738E-2</v>
      </c>
      <c r="AA265" s="7">
        <v>2</v>
      </c>
    </row>
    <row r="266" spans="1:27" ht="16" x14ac:dyDescent="0.2">
      <c r="A266" s="33" t="s">
        <v>496</v>
      </c>
      <c r="B266" s="7" t="s">
        <v>490</v>
      </c>
      <c r="D266" s="30">
        <v>62</v>
      </c>
      <c r="L266" s="30">
        <v>3.07662E-3</v>
      </c>
      <c r="M266" s="30">
        <v>4.45659E-4</v>
      </c>
      <c r="N266" s="30">
        <v>17.264099999999999</v>
      </c>
      <c r="O266" s="30">
        <v>40.830100000000002</v>
      </c>
      <c r="P266" s="30">
        <v>1.4126200000000001E-7</v>
      </c>
      <c r="Q266" s="34">
        <v>1</v>
      </c>
      <c r="U266" s="31">
        <f t="shared" si="43"/>
        <v>1</v>
      </c>
      <c r="V266" s="41">
        <f t="shared" si="53"/>
        <v>3.3441521739130436E-5</v>
      </c>
      <c r="W266" s="7">
        <f t="shared" si="49"/>
        <v>4.837452830188679E-5</v>
      </c>
      <c r="X266" s="7">
        <f t="shared" si="50"/>
        <v>0</v>
      </c>
      <c r="Y266" s="7">
        <f t="shared" si="51"/>
        <v>0</v>
      </c>
      <c r="Z266" s="7">
        <f t="shared" si="52"/>
        <v>0</v>
      </c>
      <c r="AA266" s="7">
        <v>1</v>
      </c>
    </row>
    <row r="267" spans="1:27" ht="16" x14ac:dyDescent="0.2">
      <c r="A267" s="33" t="s">
        <v>496</v>
      </c>
      <c r="B267" s="7" t="s">
        <v>491</v>
      </c>
      <c r="D267" s="30">
        <v>73.3</v>
      </c>
      <c r="L267" s="30">
        <v>6.8016800000000002E-2</v>
      </c>
      <c r="M267" s="30">
        <v>9.3850099999999992E-3</v>
      </c>
      <c r="N267" s="30">
        <v>12.301600000000001</v>
      </c>
      <c r="O267" s="30">
        <v>38.218499999999999</v>
      </c>
      <c r="P267" s="30">
        <v>1.5182199999999999E-7</v>
      </c>
      <c r="Q267">
        <v>0.74987064199999998</v>
      </c>
      <c r="R267">
        <v>0.25012928699999998</v>
      </c>
      <c r="U267" s="31">
        <f t="shared" si="43"/>
        <v>0.74987064199999998</v>
      </c>
      <c r="V267" s="41">
        <f t="shared" si="53"/>
        <v>7.3931304347826094E-4</v>
      </c>
      <c r="W267" s="7">
        <f t="shared" si="49"/>
        <v>1.0694465408805031E-3</v>
      </c>
      <c r="X267" s="7">
        <f t="shared" si="50"/>
        <v>1.0670299362672135E-2</v>
      </c>
      <c r="Y267" s="7">
        <f t="shared" si="51"/>
        <v>9.0287148453379595E-3</v>
      </c>
      <c r="Z267" s="7">
        <f t="shared" si="52"/>
        <v>1.2355083472567736E-2</v>
      </c>
      <c r="AA267" s="7">
        <v>2</v>
      </c>
    </row>
    <row r="268" spans="1:27" ht="16" x14ac:dyDescent="0.2">
      <c r="A268" s="33" t="s">
        <v>496</v>
      </c>
      <c r="B268" s="7" t="s">
        <v>492</v>
      </c>
      <c r="D268" s="30">
        <v>96.6</v>
      </c>
      <c r="L268" s="30">
        <v>1.81218E-3</v>
      </c>
      <c r="M268" s="30">
        <v>2.07128E-4</v>
      </c>
      <c r="N268" s="30">
        <v>13.9839</v>
      </c>
      <c r="O268" s="30">
        <v>42.436999999999998</v>
      </c>
      <c r="P268" s="30">
        <v>1.30629E-7</v>
      </c>
      <c r="Q268" s="34">
        <v>1</v>
      </c>
      <c r="U268" s="31">
        <f t="shared" si="43"/>
        <v>1</v>
      </c>
      <c r="V268" s="41">
        <f t="shared" si="53"/>
        <v>1.9697608695652176E-5</v>
      </c>
      <c r="W268" s="7">
        <f t="shared" si="49"/>
        <v>2.8493396226415095E-5</v>
      </c>
      <c r="X268" s="7">
        <f t="shared" si="50"/>
        <v>0</v>
      </c>
      <c r="Y268" s="7">
        <f t="shared" si="51"/>
        <v>0</v>
      </c>
      <c r="Z268" s="7">
        <f t="shared" si="52"/>
        <v>0</v>
      </c>
      <c r="AA268" s="7">
        <v>1</v>
      </c>
    </row>
    <row r="269" spans="1:27" ht="16" x14ac:dyDescent="0.2">
      <c r="A269" s="33" t="s">
        <v>496</v>
      </c>
      <c r="B269" s="7" t="s">
        <v>468</v>
      </c>
      <c r="D269" s="30">
        <v>116.1</v>
      </c>
      <c r="L269" s="30">
        <v>3.68739E-3</v>
      </c>
      <c r="M269" s="30">
        <v>3.9183799999999998E-4</v>
      </c>
      <c r="N269" s="30">
        <v>10.9688</v>
      </c>
      <c r="O269" s="30">
        <v>38.728400000000001</v>
      </c>
      <c r="P269" s="30">
        <v>7.2820100000000005E-8</v>
      </c>
      <c r="Q269" s="34">
        <v>1</v>
      </c>
      <c r="U269" s="31">
        <f t="shared" si="43"/>
        <v>1</v>
      </c>
      <c r="V269" s="41">
        <f t="shared" si="53"/>
        <v>4.0080326086956525E-5</v>
      </c>
      <c r="W269" s="7">
        <f t="shared" si="49"/>
        <v>5.7977830188679246E-5</v>
      </c>
      <c r="X269" s="7">
        <f t="shared" si="50"/>
        <v>0</v>
      </c>
      <c r="Y269" s="7">
        <f t="shared" si="51"/>
        <v>0</v>
      </c>
      <c r="Z269" s="7">
        <f t="shared" si="52"/>
        <v>0</v>
      </c>
      <c r="AA269" s="7">
        <v>1</v>
      </c>
    </row>
    <row r="270" spans="1:27" ht="16" x14ac:dyDescent="0.2">
      <c r="A270" s="33" t="s">
        <v>496</v>
      </c>
      <c r="B270" s="7" t="s">
        <v>469</v>
      </c>
      <c r="D270" s="30">
        <v>138.80000000000001</v>
      </c>
      <c r="L270" s="30">
        <v>1.4328800000000001E-3</v>
      </c>
      <c r="M270" s="30">
        <v>1.44573E-4</v>
      </c>
      <c r="N270" s="30">
        <v>14.3469</v>
      </c>
      <c r="O270" s="30">
        <v>48.392099999999999</v>
      </c>
      <c r="P270" s="30">
        <v>1.02058E-7</v>
      </c>
      <c r="Q270">
        <v>0.68059177999999998</v>
      </c>
      <c r="R270">
        <v>0.31934762999999999</v>
      </c>
      <c r="U270" s="31">
        <f t="shared" si="43"/>
        <v>0.68059177999999998</v>
      </c>
      <c r="V270" s="41">
        <f t="shared" si="53"/>
        <v>1.5574782608695653E-5</v>
      </c>
      <c r="W270" s="7">
        <f t="shared" si="49"/>
        <v>2.2529559748427673E-5</v>
      </c>
      <c r="X270" s="7">
        <f t="shared" si="50"/>
        <v>2.098592950545E-4</v>
      </c>
      <c r="Y270" s="7">
        <f t="shared" si="51"/>
        <v>1.7757324966149999E-4</v>
      </c>
      <c r="Z270" s="7">
        <f t="shared" si="52"/>
        <v>2.4299497322099998E-4</v>
      </c>
      <c r="AA270" s="7">
        <v>1</v>
      </c>
    </row>
    <row r="271" spans="1:27" ht="16" x14ac:dyDescent="0.2">
      <c r="A271" s="33" t="s">
        <v>496</v>
      </c>
      <c r="B271" s="7" t="s">
        <v>470</v>
      </c>
      <c r="D271" s="30">
        <v>148.5</v>
      </c>
      <c r="L271" s="30">
        <v>4.5049599999999997E-3</v>
      </c>
      <c r="M271" s="30">
        <v>1.1883600000000001E-3</v>
      </c>
      <c r="N271" s="30">
        <v>46.053699999999999</v>
      </c>
      <c r="O271" s="30">
        <v>241.90199999999999</v>
      </c>
      <c r="P271" s="30">
        <v>7.92581E-8</v>
      </c>
      <c r="Q271">
        <v>0.35356766000000001</v>
      </c>
      <c r="R271">
        <v>0.64644175000000004</v>
      </c>
      <c r="U271" s="31">
        <f t="shared" si="43"/>
        <v>0.35356766000000001</v>
      </c>
      <c r="V271" s="41">
        <f t="shared" si="53"/>
        <v>4.8966956521739126E-5</v>
      </c>
      <c r="W271" s="7">
        <f t="shared" si="49"/>
        <v>7.0832704402515716E-5</v>
      </c>
      <c r="X271" s="7">
        <f t="shared" si="50"/>
        <v>3.4918432637727277E-3</v>
      </c>
      <c r="Y271" s="7">
        <f t="shared" si="51"/>
        <v>2.9546366078076927E-3</v>
      </c>
      <c r="Z271" s="7">
        <f t="shared" si="52"/>
        <v>4.043186937E-3</v>
      </c>
      <c r="AA271" s="7">
        <v>2</v>
      </c>
    </row>
    <row r="272" spans="1:27" ht="16" x14ac:dyDescent="0.2">
      <c r="A272" s="33" t="s">
        <v>496</v>
      </c>
      <c r="B272" s="7" t="s">
        <v>471</v>
      </c>
      <c r="D272" s="30">
        <v>150.69999999999999</v>
      </c>
      <c r="L272" s="30">
        <v>1.23835E-3</v>
      </c>
      <c r="M272" s="30">
        <v>1.7379400000000001E-4</v>
      </c>
      <c r="N272" s="30">
        <v>17.2546</v>
      </c>
      <c r="O272" s="30">
        <v>54.036700000000003</v>
      </c>
      <c r="P272" s="30">
        <v>8.4345700000000003E-8</v>
      </c>
      <c r="Q272" s="34">
        <v>1</v>
      </c>
      <c r="U272" s="31">
        <f t="shared" si="43"/>
        <v>1</v>
      </c>
      <c r="V272" s="41">
        <f t="shared" si="53"/>
        <v>1.3460326086956523E-5</v>
      </c>
      <c r="W272" s="7">
        <f t="shared" si="49"/>
        <v>1.9470911949685535E-5</v>
      </c>
      <c r="X272" s="7">
        <f t="shared" si="50"/>
        <v>0</v>
      </c>
      <c r="Y272" s="7">
        <f t="shared" si="51"/>
        <v>0</v>
      </c>
      <c r="Z272" s="7">
        <f t="shared" si="52"/>
        <v>0</v>
      </c>
      <c r="AA272" s="7">
        <v>1</v>
      </c>
    </row>
    <row r="273" spans="1:27" ht="16" x14ac:dyDescent="0.2">
      <c r="A273" s="33" t="s">
        <v>496</v>
      </c>
      <c r="B273" s="7" t="s">
        <v>472</v>
      </c>
      <c r="D273" s="30">
        <v>166.8</v>
      </c>
      <c r="L273" s="30">
        <v>5.1935200000000001E-3</v>
      </c>
      <c r="M273" s="30">
        <v>1.51672E-3</v>
      </c>
      <c r="N273" s="30">
        <v>31.013000000000002</v>
      </c>
      <c r="O273" s="30">
        <v>201.59800000000001</v>
      </c>
      <c r="P273" s="30">
        <v>1.2186400000000001E-7</v>
      </c>
      <c r="Q273">
        <v>0.38266858100000001</v>
      </c>
      <c r="R273">
        <v>0.61733141899999999</v>
      </c>
      <c r="U273" s="31">
        <f t="shared" si="43"/>
        <v>0.38266858100000001</v>
      </c>
      <c r="V273" s="41">
        <f t="shared" si="53"/>
        <v>5.6451304347826088E-5</v>
      </c>
      <c r="W273" s="7">
        <f t="shared" si="49"/>
        <v>8.1659119496855348E-5</v>
      </c>
      <c r="X273" s="7">
        <f t="shared" si="50"/>
        <v>4.2559950446621813E-3</v>
      </c>
      <c r="Y273" s="7">
        <f t="shared" si="51"/>
        <v>3.601226576252615E-3</v>
      </c>
      <c r="Z273" s="7">
        <f t="shared" si="52"/>
        <v>4.927994262240421E-3</v>
      </c>
      <c r="AA273" s="7">
        <v>2</v>
      </c>
    </row>
    <row r="274" spans="1:27" ht="16" x14ac:dyDescent="0.2">
      <c r="A274" s="33" t="s">
        <v>496</v>
      </c>
      <c r="B274" s="7" t="s">
        <v>473</v>
      </c>
      <c r="D274" s="30">
        <v>169.9</v>
      </c>
      <c r="L274" s="30">
        <v>1.1387700000000001E-3</v>
      </c>
      <c r="M274" s="30">
        <v>1.17266E-4</v>
      </c>
      <c r="N274" s="30">
        <v>14.330299999999999</v>
      </c>
      <c r="O274" s="30">
        <v>59.173200000000001</v>
      </c>
      <c r="P274" s="30">
        <v>7.0146300000000001E-8</v>
      </c>
      <c r="Q274" s="34">
        <v>1</v>
      </c>
      <c r="U274" s="31">
        <f t="shared" si="43"/>
        <v>1</v>
      </c>
      <c r="V274" s="41">
        <f t="shared" si="53"/>
        <v>1.2377934782608697E-5</v>
      </c>
      <c r="W274" s="7">
        <f t="shared" si="49"/>
        <v>1.7905188679245285E-5</v>
      </c>
      <c r="X274" s="7">
        <f t="shared" si="50"/>
        <v>0</v>
      </c>
      <c r="Y274" s="7">
        <f t="shared" si="51"/>
        <v>0</v>
      </c>
      <c r="Z274" s="7">
        <f t="shared" si="52"/>
        <v>0</v>
      </c>
      <c r="AA274" s="7">
        <v>1</v>
      </c>
    </row>
    <row r="275" spans="1:27" ht="16" x14ac:dyDescent="0.2">
      <c r="A275" s="33" t="s">
        <v>496</v>
      </c>
      <c r="B275" s="7" t="s">
        <v>475</v>
      </c>
      <c r="D275" s="30">
        <v>177.8</v>
      </c>
      <c r="L275" s="30">
        <v>2.1318E-2</v>
      </c>
      <c r="M275" s="30">
        <v>4.0554099999999997E-3</v>
      </c>
      <c r="N275" s="30">
        <v>21.182700000000001</v>
      </c>
      <c r="O275" s="30">
        <v>71.5916</v>
      </c>
      <c r="P275" s="30">
        <v>8.4576899999999998E-8</v>
      </c>
      <c r="Q275">
        <v>0.60833593399999997</v>
      </c>
      <c r="R275">
        <v>0.39166406599999998</v>
      </c>
      <c r="U275" s="31">
        <f t="shared" si="43"/>
        <v>0.60833593399999997</v>
      </c>
      <c r="V275" s="41">
        <f t="shared" si="53"/>
        <v>2.3171739130434783E-4</v>
      </c>
      <c r="W275" s="7">
        <f t="shared" si="49"/>
        <v>3.35188679245283E-4</v>
      </c>
      <c r="X275" s="7">
        <f t="shared" si="50"/>
        <v>7.2198107722593625E-3</v>
      </c>
      <c r="Y275" s="7">
        <f t="shared" si="51"/>
        <v>6.10907065345023E-3</v>
      </c>
      <c r="Z275" s="7">
        <f t="shared" si="52"/>
        <v>8.359780894195052E-3</v>
      </c>
      <c r="AA275" s="7">
        <v>2</v>
      </c>
    </row>
    <row r="276" spans="1:27" ht="16" x14ac:dyDescent="0.2">
      <c r="A276" s="33" t="s">
        <v>496</v>
      </c>
      <c r="B276" s="7" t="s">
        <v>476</v>
      </c>
      <c r="D276" s="30">
        <v>187.8</v>
      </c>
      <c r="L276" s="30">
        <v>2.33358E-2</v>
      </c>
      <c r="M276" s="30">
        <v>4.3595600000000002E-3</v>
      </c>
      <c r="N276" s="30">
        <v>28.406400000000001</v>
      </c>
      <c r="O276" s="30">
        <v>94.355400000000003</v>
      </c>
      <c r="P276" s="30">
        <v>7.4864399999999996E-8</v>
      </c>
      <c r="Q276">
        <v>0.52194085400000001</v>
      </c>
      <c r="R276">
        <v>0.276450525</v>
      </c>
      <c r="S276"/>
      <c r="T276">
        <v>0.20160861999999999</v>
      </c>
      <c r="U276" s="31">
        <f t="shared" si="43"/>
        <v>0.72354947400000003</v>
      </c>
      <c r="V276" s="41">
        <f t="shared" si="53"/>
        <v>2.5365000000000001E-4</v>
      </c>
      <c r="W276" s="7">
        <f t="shared" si="49"/>
        <v>3.6691509433962264E-4</v>
      </c>
      <c r="X276" s="7">
        <f t="shared" si="50"/>
        <v>5.4781938671318187E-3</v>
      </c>
      <c r="Y276" s="7">
        <f t="shared" si="51"/>
        <v>4.6353948106500004E-3</v>
      </c>
      <c r="Z276" s="7">
        <f t="shared" si="52"/>
        <v>6.3431718461526322E-3</v>
      </c>
      <c r="AA276" s="7">
        <v>2</v>
      </c>
    </row>
    <row r="277" spans="1:27" ht="16" x14ac:dyDescent="0.2">
      <c r="A277" s="33" t="s">
        <v>496</v>
      </c>
      <c r="B277" s="7" t="s">
        <v>477</v>
      </c>
      <c r="D277" s="30">
        <v>201.2</v>
      </c>
      <c r="L277" s="30">
        <v>3.11793E-2</v>
      </c>
      <c r="M277" s="30">
        <v>6.7580799999999996E-3</v>
      </c>
      <c r="N277" s="30">
        <v>28.7209</v>
      </c>
      <c r="O277" s="30">
        <v>94.972099999999998</v>
      </c>
      <c r="P277" s="30">
        <v>1.05486E-7</v>
      </c>
      <c r="Q277">
        <v>0.57286265000000003</v>
      </c>
      <c r="R277">
        <v>0.28270751</v>
      </c>
      <c r="S277"/>
      <c r="T277">
        <v>0.14443176999999999</v>
      </c>
      <c r="U277" s="31">
        <f t="shared" si="43"/>
        <v>0.71729441999999999</v>
      </c>
      <c r="V277" s="41">
        <f t="shared" si="53"/>
        <v>3.389054347826087E-4</v>
      </c>
      <c r="W277" s="7">
        <f t="shared" si="49"/>
        <v>4.9024056603773586E-4</v>
      </c>
      <c r="X277" s="7">
        <f t="shared" si="50"/>
        <v>8.6843634962763625E-3</v>
      </c>
      <c r="Y277" s="7">
        <f t="shared" si="51"/>
        <v>7.3483075737723067E-3</v>
      </c>
      <c r="Z277" s="7">
        <f t="shared" si="52"/>
        <v>1.0055578785162105E-2</v>
      </c>
      <c r="AA277" s="7">
        <v>2</v>
      </c>
    </row>
    <row r="278" spans="1:27" ht="16" x14ac:dyDescent="0.2">
      <c r="A278" s="33" t="s">
        <v>496</v>
      </c>
      <c r="B278" s="7" t="s">
        <v>478</v>
      </c>
      <c r="D278" s="30">
        <v>227.7</v>
      </c>
      <c r="L278" s="30">
        <v>1.5367199999999999E-2</v>
      </c>
      <c r="M278" s="30">
        <v>3.3284299999999998E-3</v>
      </c>
      <c r="N278" s="30">
        <v>35.396099999999997</v>
      </c>
      <c r="O278" s="30">
        <v>140.96799999999999</v>
      </c>
      <c r="P278" s="30">
        <v>1.09704E-7</v>
      </c>
      <c r="Q278">
        <v>0.43372653</v>
      </c>
      <c r="R278">
        <v>0.36476699000000001</v>
      </c>
      <c r="S278"/>
      <c r="T278" s="7">
        <v>0.20150609999999999</v>
      </c>
      <c r="U278" s="31">
        <f t="shared" si="43"/>
        <v>0.63523262999999996</v>
      </c>
      <c r="V278" s="41">
        <f t="shared" si="53"/>
        <v>1.6703478260869564E-4</v>
      </c>
      <c r="W278" s="7">
        <f t="shared" si="49"/>
        <v>2.4162264150943394E-4</v>
      </c>
      <c r="X278" s="7">
        <f t="shared" si="50"/>
        <v>5.5186426932986371E-3</v>
      </c>
      <c r="Y278" s="7">
        <f t="shared" si="51"/>
        <v>4.6696207404834621E-3</v>
      </c>
      <c r="Z278" s="7">
        <f t="shared" si="52"/>
        <v>6.3900073290826323E-3</v>
      </c>
      <c r="AA278" s="7">
        <v>2</v>
      </c>
    </row>
    <row r="279" spans="1:27" ht="16" x14ac:dyDescent="0.2">
      <c r="A279" s="33" t="s">
        <v>496</v>
      </c>
      <c r="B279" s="7" t="s">
        <v>479</v>
      </c>
      <c r="D279" s="30">
        <v>249.7</v>
      </c>
      <c r="L279" s="30">
        <v>1.0329400000000001E-2</v>
      </c>
      <c r="M279" s="30">
        <v>1.8355699999999999E-3</v>
      </c>
      <c r="N279" s="30">
        <v>32.920699999999997</v>
      </c>
      <c r="O279" s="30">
        <v>145.94800000000001</v>
      </c>
      <c r="P279" s="30">
        <v>6.9374499999999997E-8</v>
      </c>
      <c r="Q279">
        <v>0.50947587999999999</v>
      </c>
      <c r="R279">
        <v>0.34159761</v>
      </c>
      <c r="S279"/>
      <c r="T279">
        <v>0.1488555</v>
      </c>
      <c r="U279" s="31">
        <f t="shared" si="43"/>
        <v>0.65833138000000002</v>
      </c>
      <c r="V279" s="41">
        <f t="shared" si="53"/>
        <v>1.1227608695652174E-4</v>
      </c>
      <c r="W279" s="7">
        <f t="shared" si="49"/>
        <v>1.6241194968553459E-4</v>
      </c>
      <c r="X279" s="7">
        <f t="shared" si="50"/>
        <v>2.8501196590350001E-3</v>
      </c>
      <c r="Y279" s="7">
        <f t="shared" si="51"/>
        <v>2.4116397114911539E-3</v>
      </c>
      <c r="Z279" s="7">
        <f t="shared" si="52"/>
        <v>3.3001385525668419E-3</v>
      </c>
      <c r="AA279" s="7">
        <v>2</v>
      </c>
    </row>
    <row r="280" spans="1:27" ht="16" x14ac:dyDescent="0.2">
      <c r="A280" s="33" t="s">
        <v>496</v>
      </c>
      <c r="B280" s="7" t="s">
        <v>480</v>
      </c>
      <c r="D280" s="30">
        <v>259.2</v>
      </c>
      <c r="L280" s="30">
        <v>1.9442500000000001E-2</v>
      </c>
      <c r="M280" s="30">
        <v>3.60685E-3</v>
      </c>
      <c r="N280" s="30">
        <v>29.979500000000002</v>
      </c>
      <c r="O280" s="30">
        <v>111.587</v>
      </c>
      <c r="P280" s="30">
        <v>8.6833499999999995E-8</v>
      </c>
      <c r="Q280">
        <v>0.51286458000000001</v>
      </c>
      <c r="R280">
        <v>0.23092043000000001</v>
      </c>
      <c r="S280"/>
      <c r="T280">
        <v>0.25620447000000002</v>
      </c>
      <c r="U280" s="31">
        <f t="shared" si="43"/>
        <v>0.76906905000000003</v>
      </c>
      <c r="V280" s="41">
        <f t="shared" si="53"/>
        <v>2.1133152173913046E-4</v>
      </c>
      <c r="W280" s="7">
        <f t="shared" si="49"/>
        <v>3.0569968553459121E-4</v>
      </c>
      <c r="X280" s="7">
        <f t="shared" si="50"/>
        <v>3.7858879679340909E-3</v>
      </c>
      <c r="Y280" s="7">
        <f t="shared" si="51"/>
        <v>3.203443665175E-3</v>
      </c>
      <c r="Z280" s="7">
        <f t="shared" si="52"/>
        <v>4.3836597523447367E-3</v>
      </c>
      <c r="AA280" s="7">
        <v>2</v>
      </c>
    </row>
    <row r="281" spans="1:27" ht="16" x14ac:dyDescent="0.2">
      <c r="A281" s="33" t="s">
        <v>496</v>
      </c>
      <c r="B281" s="7" t="s">
        <v>481</v>
      </c>
      <c r="D281" s="30">
        <v>265.89999999999998</v>
      </c>
      <c r="L281" s="30">
        <v>3.1794999999999997E-2</v>
      </c>
      <c r="M281" s="30">
        <v>8.5828099999999997E-3</v>
      </c>
      <c r="N281" s="30">
        <v>35.137</v>
      </c>
      <c r="O281" s="30">
        <v>118.283</v>
      </c>
      <c r="P281" s="30">
        <v>6.1508100000000003E-8</v>
      </c>
      <c r="Q281">
        <v>0.46227500999999999</v>
      </c>
      <c r="R281">
        <v>0.34886002500000002</v>
      </c>
      <c r="T281">
        <v>0.1888668</v>
      </c>
      <c r="U281" s="31">
        <f t="shared" si="43"/>
        <v>0.65114180999999993</v>
      </c>
      <c r="V281" s="41">
        <f t="shared" si="53"/>
        <v>3.4559782608695649E-4</v>
      </c>
      <c r="W281" s="7">
        <f t="shared" si="49"/>
        <v>4.9992138364779871E-4</v>
      </c>
      <c r="X281" s="7">
        <f t="shared" si="50"/>
        <v>1.3609996868955683E-2</v>
      </c>
      <c r="Y281" s="7">
        <f t="shared" si="51"/>
        <v>1.1516151196808653E-2</v>
      </c>
      <c r="Z281" s="7">
        <f t="shared" si="52"/>
        <v>1.5758943743001314E-2</v>
      </c>
      <c r="AA281" s="7">
        <v>2</v>
      </c>
    </row>
    <row r="282" spans="1:27" ht="16" x14ac:dyDescent="0.2">
      <c r="A282" s="33" t="s">
        <v>496</v>
      </c>
      <c r="B282" s="7" t="s">
        <v>482</v>
      </c>
      <c r="D282" s="30">
        <v>281.60000000000002</v>
      </c>
      <c r="L282" s="30">
        <v>8.4429799999999992E-3</v>
      </c>
      <c r="M282" s="30">
        <v>3.3855399999999998E-3</v>
      </c>
      <c r="N282" s="30">
        <v>128.78700000000001</v>
      </c>
      <c r="O282" s="30">
        <v>358.37700000000001</v>
      </c>
      <c r="P282" s="30">
        <v>3.82162E-8</v>
      </c>
      <c r="R282">
        <v>0.61832345</v>
      </c>
      <c r="S282">
        <v>0.38167489999999998</v>
      </c>
      <c r="U282" s="31">
        <f t="shared" si="43"/>
        <v>0</v>
      </c>
      <c r="V282" s="41">
        <v>0</v>
      </c>
      <c r="W282" s="7">
        <f t="shared" si="49"/>
        <v>1.3275125786163519E-4</v>
      </c>
      <c r="X282" s="7">
        <f t="shared" si="50"/>
        <v>1.8129771422577878E-2</v>
      </c>
      <c r="Y282" s="7">
        <f t="shared" si="51"/>
        <v>1.3220082459603228E-2</v>
      </c>
      <c r="Z282" s="7">
        <f t="shared" si="52"/>
        <v>3.6861190571093681E-2</v>
      </c>
      <c r="AA282" s="7">
        <v>3</v>
      </c>
    </row>
    <row r="283" spans="1:27" ht="16" x14ac:dyDescent="0.2">
      <c r="A283" s="33" t="s">
        <v>496</v>
      </c>
      <c r="B283" s="7" t="s">
        <v>483</v>
      </c>
      <c r="D283" s="30">
        <v>294.5</v>
      </c>
      <c r="L283" s="30">
        <v>1.1166300000000001E-2</v>
      </c>
      <c r="M283" s="30">
        <v>5.7234299999999998E-3</v>
      </c>
      <c r="N283" s="30">
        <v>208.22300000000001</v>
      </c>
      <c r="O283" s="30">
        <v>412.14800000000002</v>
      </c>
      <c r="P283" s="30">
        <v>9.4424100000000004E-8</v>
      </c>
      <c r="R283" s="42">
        <v>0.72308075000000005</v>
      </c>
      <c r="S283" s="42">
        <v>0.27691925000000001</v>
      </c>
      <c r="U283" s="31">
        <f t="shared" si="43"/>
        <v>0</v>
      </c>
      <c r="V283" s="41">
        <v>0</v>
      </c>
      <c r="W283" s="7">
        <f t="shared" si="49"/>
        <v>1.7557075471698113E-4</v>
      </c>
      <c r="X283" s="7">
        <f t="shared" si="50"/>
        <v>2.9377559273088636E-2</v>
      </c>
      <c r="Y283" s="7">
        <f t="shared" si="51"/>
        <v>2.2257027375850384E-2</v>
      </c>
      <c r="Z283" s="7">
        <f t="shared" si="52"/>
        <v>5.3480148634089467E-2</v>
      </c>
      <c r="AA283" s="7">
        <v>3</v>
      </c>
    </row>
    <row r="284" spans="1:27" ht="16" x14ac:dyDescent="0.2">
      <c r="A284" s="33" t="s">
        <v>496</v>
      </c>
      <c r="B284" s="7" t="s">
        <v>484</v>
      </c>
      <c r="D284" s="30">
        <v>308.10000000000002</v>
      </c>
      <c r="L284" s="30">
        <v>6.5798000000000002E-3</v>
      </c>
      <c r="M284" s="30">
        <v>3.8313100000000001E-3</v>
      </c>
      <c r="N284" s="30">
        <v>221.86199999999999</v>
      </c>
      <c r="O284" s="30">
        <v>509.495</v>
      </c>
      <c r="P284" s="30">
        <v>5.3251200000000002E-8</v>
      </c>
      <c r="R284">
        <v>0.62667986799999997</v>
      </c>
      <c r="S284">
        <v>0.3733224</v>
      </c>
      <c r="U284" s="31">
        <f t="shared" si="43"/>
        <v>0</v>
      </c>
      <c r="V284" s="41">
        <v>0</v>
      </c>
      <c r="W284" s="7">
        <f t="shared" si="49"/>
        <v>1.0345597484276729E-4</v>
      </c>
      <c r="X284" s="7">
        <f t="shared" si="50"/>
        <v>2.0449084015628546E-2</v>
      </c>
      <c r="Y284" s="7">
        <f t="shared" si="51"/>
        <v>1.4955889396864768E-2</v>
      </c>
      <c r="Z284" s="7">
        <f t="shared" si="52"/>
        <v>4.1243144492496213E-2</v>
      </c>
      <c r="AA284" s="7">
        <v>3</v>
      </c>
    </row>
    <row r="285" spans="1:27" ht="16" x14ac:dyDescent="0.2">
      <c r="A285" s="33" t="s">
        <v>496</v>
      </c>
      <c r="B285" s="7" t="s">
        <v>485</v>
      </c>
      <c r="D285" s="30">
        <v>321.3</v>
      </c>
      <c r="L285" s="30">
        <v>9.9127799999999995E-3</v>
      </c>
      <c r="M285" s="30">
        <v>5.19865E-3</v>
      </c>
      <c r="N285" s="30">
        <v>150.50800000000001</v>
      </c>
      <c r="O285" s="30">
        <v>458.26799999999997</v>
      </c>
      <c r="P285" s="30">
        <v>6.5896699999999995E-8</v>
      </c>
      <c r="R285">
        <v>0.52478440199999998</v>
      </c>
      <c r="S285">
        <v>0.47521645000000001</v>
      </c>
      <c r="U285" s="31">
        <f t="shared" si="43"/>
        <v>0</v>
      </c>
      <c r="V285" s="41">
        <v>0</v>
      </c>
      <c r="W285" s="7">
        <f t="shared" si="49"/>
        <v>1.5586132075471698E-4</v>
      </c>
      <c r="X285" s="7">
        <f t="shared" si="50"/>
        <v>2.8870668007058939E-2</v>
      </c>
      <c r="Y285" s="7">
        <f t="shared" si="51"/>
        <v>2.0374899189082689E-2</v>
      </c>
      <c r="Z285" s="7">
        <f t="shared" si="52"/>
        <v>6.3768471700362095E-2</v>
      </c>
      <c r="AA285" s="7">
        <v>3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Stanley</dc:creator>
  <cp:lastModifiedBy>Sarah Slotznick</cp:lastModifiedBy>
  <dcterms:created xsi:type="dcterms:W3CDTF">2016-03-30T16:26:39Z</dcterms:created>
  <dcterms:modified xsi:type="dcterms:W3CDTF">2022-03-03T02:56:30Z</dcterms:modified>
</cp:coreProperties>
</file>