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WAPNIL\Downloads\Swapnil\Excel\"/>
    </mc:Choice>
  </mc:AlternateContent>
  <xr:revisionPtr revIDLastSave="0" documentId="13_ncr:1_{F3BA6926-CFFB-4797-A7B6-C0CBBE7CF3D8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GradeLookUp" sheetId="2" r:id="rId1"/>
    <sheet name="GradeSummery" sheetId="4" r:id="rId2"/>
    <sheet name="Students" sheetId="1" r:id="rId3"/>
    <sheet name="Students Overall Performance" sheetId="3" r:id="rId4"/>
  </sheets>
  <definedNames>
    <definedName name="ExternalData_1" localSheetId="2" hidden="1">Students!$A$1:$I$1001</definedName>
  </definedNames>
  <calcPr calcId="191029"/>
  <pivotCaches>
    <pivotCache cacheId="2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W7" i="4"/>
  <c r="W6" i="4"/>
  <c r="W5" i="4"/>
  <c r="W4" i="4"/>
  <c r="W3" i="4"/>
  <c r="B2" i="3"/>
  <c r="A2" i="3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K408" i="1" s="1"/>
  <c r="M408" i="1" s="1"/>
  <c r="J409" i="1"/>
  <c r="J410" i="1"/>
  <c r="J411" i="1"/>
  <c r="J412" i="1"/>
  <c r="J413" i="1"/>
  <c r="J414" i="1"/>
  <c r="J415" i="1"/>
  <c r="J416" i="1"/>
  <c r="K416" i="1" s="1"/>
  <c r="M416" i="1" s="1"/>
  <c r="J417" i="1"/>
  <c r="J418" i="1"/>
  <c r="J419" i="1"/>
  <c r="J420" i="1"/>
  <c r="J421" i="1"/>
  <c r="J422" i="1"/>
  <c r="J423" i="1"/>
  <c r="J424" i="1"/>
  <c r="K424" i="1" s="1"/>
  <c r="M424" i="1" s="1"/>
  <c r="J425" i="1"/>
  <c r="J426" i="1"/>
  <c r="J427" i="1"/>
  <c r="J428" i="1"/>
  <c r="J429" i="1"/>
  <c r="J430" i="1"/>
  <c r="J431" i="1"/>
  <c r="J432" i="1"/>
  <c r="K432" i="1" s="1"/>
  <c r="M432" i="1" s="1"/>
  <c r="J433" i="1"/>
  <c r="J434" i="1"/>
  <c r="J435" i="1"/>
  <c r="J436" i="1"/>
  <c r="J437" i="1"/>
  <c r="J438" i="1"/>
  <c r="J439" i="1"/>
  <c r="J440" i="1"/>
  <c r="K440" i="1" s="1"/>
  <c r="M440" i="1" s="1"/>
  <c r="J441" i="1"/>
  <c r="J442" i="1"/>
  <c r="J443" i="1"/>
  <c r="J444" i="1"/>
  <c r="J445" i="1"/>
  <c r="J446" i="1"/>
  <c r="J447" i="1"/>
  <c r="J448" i="1"/>
  <c r="K448" i="1" s="1"/>
  <c r="M448" i="1" s="1"/>
  <c r="J449" i="1"/>
  <c r="J450" i="1"/>
  <c r="J451" i="1"/>
  <c r="J452" i="1"/>
  <c r="J453" i="1"/>
  <c r="J454" i="1"/>
  <c r="J455" i="1"/>
  <c r="J456" i="1"/>
  <c r="K456" i="1" s="1"/>
  <c r="M456" i="1" s="1"/>
  <c r="J457" i="1"/>
  <c r="J458" i="1"/>
  <c r="J459" i="1"/>
  <c r="J460" i="1"/>
  <c r="J461" i="1"/>
  <c r="J462" i="1"/>
  <c r="J463" i="1"/>
  <c r="J464" i="1"/>
  <c r="K464" i="1" s="1"/>
  <c r="M464" i="1" s="1"/>
  <c r="J465" i="1"/>
  <c r="J466" i="1"/>
  <c r="J467" i="1"/>
  <c r="J468" i="1"/>
  <c r="J469" i="1"/>
  <c r="J470" i="1"/>
  <c r="J471" i="1"/>
  <c r="J472" i="1"/>
  <c r="K472" i="1" s="1"/>
  <c r="M472" i="1" s="1"/>
  <c r="J473" i="1"/>
  <c r="J474" i="1"/>
  <c r="J475" i="1"/>
  <c r="J476" i="1"/>
  <c r="J477" i="1"/>
  <c r="J478" i="1"/>
  <c r="J479" i="1"/>
  <c r="J480" i="1"/>
  <c r="K480" i="1" s="1"/>
  <c r="M480" i="1" s="1"/>
  <c r="J481" i="1"/>
  <c r="J482" i="1"/>
  <c r="J483" i="1"/>
  <c r="J484" i="1"/>
  <c r="J485" i="1"/>
  <c r="J486" i="1"/>
  <c r="J487" i="1"/>
  <c r="J488" i="1"/>
  <c r="K488" i="1" s="1"/>
  <c r="M488" i="1" s="1"/>
  <c r="J489" i="1"/>
  <c r="J490" i="1"/>
  <c r="J491" i="1"/>
  <c r="J492" i="1"/>
  <c r="J493" i="1"/>
  <c r="J494" i="1"/>
  <c r="J495" i="1"/>
  <c r="J496" i="1"/>
  <c r="K496" i="1" s="1"/>
  <c r="M496" i="1" s="1"/>
  <c r="J497" i="1"/>
  <c r="J498" i="1"/>
  <c r="J499" i="1"/>
  <c r="J500" i="1"/>
  <c r="J501" i="1"/>
  <c r="J502" i="1"/>
  <c r="J503" i="1"/>
  <c r="J504" i="1"/>
  <c r="K504" i="1" s="1"/>
  <c r="M504" i="1" s="1"/>
  <c r="J505" i="1"/>
  <c r="J506" i="1"/>
  <c r="J507" i="1"/>
  <c r="J508" i="1"/>
  <c r="K508" i="1" s="1"/>
  <c r="M508" i="1" s="1"/>
  <c r="J509" i="1"/>
  <c r="J510" i="1"/>
  <c r="J511" i="1"/>
  <c r="J512" i="1"/>
  <c r="K512" i="1" s="1"/>
  <c r="M512" i="1" s="1"/>
  <c r="J513" i="1"/>
  <c r="J514" i="1"/>
  <c r="J515" i="1"/>
  <c r="J516" i="1"/>
  <c r="K516" i="1" s="1"/>
  <c r="M516" i="1" s="1"/>
  <c r="J517" i="1"/>
  <c r="J518" i="1"/>
  <c r="J519" i="1"/>
  <c r="J520" i="1"/>
  <c r="K520" i="1" s="1"/>
  <c r="M520" i="1" s="1"/>
  <c r="J521" i="1"/>
  <c r="J522" i="1"/>
  <c r="J523" i="1"/>
  <c r="J524" i="1"/>
  <c r="K524" i="1" s="1"/>
  <c r="M524" i="1" s="1"/>
  <c r="J525" i="1"/>
  <c r="J526" i="1"/>
  <c r="J527" i="1"/>
  <c r="J528" i="1"/>
  <c r="K528" i="1" s="1"/>
  <c r="M528" i="1" s="1"/>
  <c r="J529" i="1"/>
  <c r="J530" i="1"/>
  <c r="J531" i="1"/>
  <c r="J532" i="1"/>
  <c r="K532" i="1" s="1"/>
  <c r="M532" i="1" s="1"/>
  <c r="J533" i="1"/>
  <c r="J534" i="1"/>
  <c r="J535" i="1"/>
  <c r="J536" i="1"/>
  <c r="K536" i="1" s="1"/>
  <c r="M536" i="1" s="1"/>
  <c r="J537" i="1"/>
  <c r="J538" i="1"/>
  <c r="J539" i="1"/>
  <c r="J540" i="1"/>
  <c r="K540" i="1" s="1"/>
  <c r="M540" i="1" s="1"/>
  <c r="J541" i="1"/>
  <c r="J542" i="1"/>
  <c r="J543" i="1"/>
  <c r="J544" i="1"/>
  <c r="K544" i="1" s="1"/>
  <c r="M544" i="1" s="1"/>
  <c r="J545" i="1"/>
  <c r="J546" i="1"/>
  <c r="J547" i="1"/>
  <c r="J548" i="1"/>
  <c r="K548" i="1" s="1"/>
  <c r="M548" i="1" s="1"/>
  <c r="J549" i="1"/>
  <c r="J550" i="1"/>
  <c r="J551" i="1"/>
  <c r="J552" i="1"/>
  <c r="K552" i="1" s="1"/>
  <c r="M552" i="1" s="1"/>
  <c r="J553" i="1"/>
  <c r="J554" i="1"/>
  <c r="J555" i="1"/>
  <c r="J556" i="1"/>
  <c r="K556" i="1" s="1"/>
  <c r="M556" i="1" s="1"/>
  <c r="J557" i="1"/>
  <c r="J558" i="1"/>
  <c r="J559" i="1"/>
  <c r="J560" i="1"/>
  <c r="K560" i="1" s="1"/>
  <c r="M560" i="1" s="1"/>
  <c r="J561" i="1"/>
  <c r="J562" i="1"/>
  <c r="J563" i="1"/>
  <c r="J564" i="1"/>
  <c r="K564" i="1" s="1"/>
  <c r="M564" i="1" s="1"/>
  <c r="J565" i="1"/>
  <c r="J566" i="1"/>
  <c r="J567" i="1"/>
  <c r="J568" i="1"/>
  <c r="K568" i="1" s="1"/>
  <c r="M568" i="1" s="1"/>
  <c r="J569" i="1"/>
  <c r="J570" i="1"/>
  <c r="J571" i="1"/>
  <c r="J572" i="1"/>
  <c r="K572" i="1" s="1"/>
  <c r="M572" i="1" s="1"/>
  <c r="J573" i="1"/>
  <c r="J574" i="1"/>
  <c r="J575" i="1"/>
  <c r="J576" i="1"/>
  <c r="K576" i="1" s="1"/>
  <c r="M576" i="1" s="1"/>
  <c r="J577" i="1"/>
  <c r="J578" i="1"/>
  <c r="J579" i="1"/>
  <c r="J580" i="1"/>
  <c r="K580" i="1" s="1"/>
  <c r="M580" i="1" s="1"/>
  <c r="J581" i="1"/>
  <c r="J582" i="1"/>
  <c r="J583" i="1"/>
  <c r="J584" i="1"/>
  <c r="K584" i="1" s="1"/>
  <c r="M584" i="1" s="1"/>
  <c r="J585" i="1"/>
  <c r="J586" i="1"/>
  <c r="J587" i="1"/>
  <c r="J588" i="1"/>
  <c r="K588" i="1" s="1"/>
  <c r="M588" i="1" s="1"/>
  <c r="J589" i="1"/>
  <c r="J590" i="1"/>
  <c r="J591" i="1"/>
  <c r="J592" i="1"/>
  <c r="K592" i="1" s="1"/>
  <c r="M592" i="1" s="1"/>
  <c r="J593" i="1"/>
  <c r="J594" i="1"/>
  <c r="J595" i="1"/>
  <c r="J596" i="1"/>
  <c r="K596" i="1" s="1"/>
  <c r="M596" i="1" s="1"/>
  <c r="J597" i="1"/>
  <c r="J598" i="1"/>
  <c r="J599" i="1"/>
  <c r="J600" i="1"/>
  <c r="K600" i="1" s="1"/>
  <c r="M600" i="1" s="1"/>
  <c r="J601" i="1"/>
  <c r="J602" i="1"/>
  <c r="J603" i="1"/>
  <c r="J604" i="1"/>
  <c r="K604" i="1" s="1"/>
  <c r="M604" i="1" s="1"/>
  <c r="J605" i="1"/>
  <c r="J606" i="1"/>
  <c r="J607" i="1"/>
  <c r="K607" i="1" s="1"/>
  <c r="M607" i="1" s="1"/>
  <c r="J608" i="1"/>
  <c r="K608" i="1" s="1"/>
  <c r="M608" i="1" s="1"/>
  <c r="J609" i="1"/>
  <c r="J610" i="1"/>
  <c r="J611" i="1"/>
  <c r="J612" i="1"/>
  <c r="K612" i="1" s="1"/>
  <c r="M612" i="1" s="1"/>
  <c r="J613" i="1"/>
  <c r="J614" i="1"/>
  <c r="J615" i="1"/>
  <c r="K615" i="1" s="1"/>
  <c r="M615" i="1" s="1"/>
  <c r="J616" i="1"/>
  <c r="K616" i="1" s="1"/>
  <c r="M616" i="1" s="1"/>
  <c r="J617" i="1"/>
  <c r="J618" i="1"/>
  <c r="J619" i="1"/>
  <c r="J620" i="1"/>
  <c r="K620" i="1" s="1"/>
  <c r="M620" i="1" s="1"/>
  <c r="J621" i="1"/>
  <c r="J622" i="1"/>
  <c r="J623" i="1"/>
  <c r="K623" i="1" s="1"/>
  <c r="M623" i="1" s="1"/>
  <c r="J624" i="1"/>
  <c r="K624" i="1" s="1"/>
  <c r="M624" i="1" s="1"/>
  <c r="J625" i="1"/>
  <c r="K625" i="1" s="1"/>
  <c r="M625" i="1" s="1"/>
  <c r="J626" i="1"/>
  <c r="J627" i="1"/>
  <c r="J628" i="1"/>
  <c r="K628" i="1" s="1"/>
  <c r="M628" i="1" s="1"/>
  <c r="J629" i="1"/>
  <c r="J630" i="1"/>
  <c r="J631" i="1"/>
  <c r="K631" i="1" s="1"/>
  <c r="M631" i="1" s="1"/>
  <c r="J632" i="1"/>
  <c r="K632" i="1" s="1"/>
  <c r="M632" i="1" s="1"/>
  <c r="J633" i="1"/>
  <c r="K633" i="1" s="1"/>
  <c r="M633" i="1" s="1"/>
  <c r="J634" i="1"/>
  <c r="J635" i="1"/>
  <c r="J636" i="1"/>
  <c r="K636" i="1" s="1"/>
  <c r="M636" i="1" s="1"/>
  <c r="J637" i="1"/>
  <c r="J638" i="1"/>
  <c r="K638" i="1" s="1"/>
  <c r="M638" i="1" s="1"/>
  <c r="J639" i="1"/>
  <c r="K639" i="1" s="1"/>
  <c r="M639" i="1" s="1"/>
  <c r="J640" i="1"/>
  <c r="K640" i="1" s="1"/>
  <c r="M640" i="1" s="1"/>
  <c r="J641" i="1"/>
  <c r="K641" i="1" s="1"/>
  <c r="M641" i="1" s="1"/>
  <c r="J642" i="1"/>
  <c r="J643" i="1"/>
  <c r="J644" i="1"/>
  <c r="K644" i="1" s="1"/>
  <c r="M644" i="1" s="1"/>
  <c r="J645" i="1"/>
  <c r="J646" i="1"/>
  <c r="K646" i="1" s="1"/>
  <c r="M646" i="1" s="1"/>
  <c r="J647" i="1"/>
  <c r="K647" i="1" s="1"/>
  <c r="M647" i="1" s="1"/>
  <c r="J648" i="1"/>
  <c r="K648" i="1" s="1"/>
  <c r="M648" i="1" s="1"/>
  <c r="J649" i="1"/>
  <c r="K649" i="1" s="1"/>
  <c r="M649" i="1" s="1"/>
  <c r="J650" i="1"/>
  <c r="J651" i="1"/>
  <c r="J652" i="1"/>
  <c r="K652" i="1" s="1"/>
  <c r="M652" i="1" s="1"/>
  <c r="J653" i="1"/>
  <c r="J654" i="1"/>
  <c r="K654" i="1" s="1"/>
  <c r="M654" i="1" s="1"/>
  <c r="J655" i="1"/>
  <c r="K655" i="1" s="1"/>
  <c r="M655" i="1" s="1"/>
  <c r="J656" i="1"/>
  <c r="K656" i="1" s="1"/>
  <c r="M656" i="1" s="1"/>
  <c r="J657" i="1"/>
  <c r="K657" i="1" s="1"/>
  <c r="M657" i="1" s="1"/>
  <c r="J658" i="1"/>
  <c r="J659" i="1"/>
  <c r="J660" i="1"/>
  <c r="K660" i="1" s="1"/>
  <c r="M660" i="1" s="1"/>
  <c r="J661" i="1"/>
  <c r="J662" i="1"/>
  <c r="K662" i="1" s="1"/>
  <c r="M662" i="1" s="1"/>
  <c r="J663" i="1"/>
  <c r="K663" i="1" s="1"/>
  <c r="M663" i="1" s="1"/>
  <c r="J664" i="1"/>
  <c r="K664" i="1" s="1"/>
  <c r="M664" i="1" s="1"/>
  <c r="J665" i="1"/>
  <c r="K665" i="1" s="1"/>
  <c r="M665" i="1" s="1"/>
  <c r="J666" i="1"/>
  <c r="J667" i="1"/>
  <c r="J668" i="1"/>
  <c r="K668" i="1" s="1"/>
  <c r="M668" i="1" s="1"/>
  <c r="J669" i="1"/>
  <c r="J670" i="1"/>
  <c r="K670" i="1" s="1"/>
  <c r="M670" i="1" s="1"/>
  <c r="J671" i="1"/>
  <c r="K671" i="1" s="1"/>
  <c r="M671" i="1" s="1"/>
  <c r="J672" i="1"/>
  <c r="K672" i="1" s="1"/>
  <c r="M672" i="1" s="1"/>
  <c r="J673" i="1"/>
  <c r="K673" i="1" s="1"/>
  <c r="M673" i="1" s="1"/>
  <c r="J674" i="1"/>
  <c r="J675" i="1"/>
  <c r="J676" i="1"/>
  <c r="K676" i="1" s="1"/>
  <c r="M676" i="1" s="1"/>
  <c r="J677" i="1"/>
  <c r="J678" i="1"/>
  <c r="K678" i="1" s="1"/>
  <c r="M678" i="1" s="1"/>
  <c r="J679" i="1"/>
  <c r="K679" i="1" s="1"/>
  <c r="M679" i="1" s="1"/>
  <c r="J680" i="1"/>
  <c r="K680" i="1" s="1"/>
  <c r="M680" i="1" s="1"/>
  <c r="J681" i="1"/>
  <c r="K681" i="1" s="1"/>
  <c r="M681" i="1" s="1"/>
  <c r="J682" i="1"/>
  <c r="K682" i="1" s="1"/>
  <c r="M682" i="1" s="1"/>
  <c r="J683" i="1"/>
  <c r="K683" i="1" s="1"/>
  <c r="M683" i="1" s="1"/>
  <c r="J684" i="1"/>
  <c r="K684" i="1" s="1"/>
  <c r="M684" i="1" s="1"/>
  <c r="J685" i="1"/>
  <c r="K685" i="1" s="1"/>
  <c r="M685" i="1" s="1"/>
  <c r="J686" i="1"/>
  <c r="K686" i="1" s="1"/>
  <c r="M686" i="1" s="1"/>
  <c r="J687" i="1"/>
  <c r="K687" i="1" s="1"/>
  <c r="M687" i="1" s="1"/>
  <c r="J688" i="1"/>
  <c r="K688" i="1" s="1"/>
  <c r="M688" i="1" s="1"/>
  <c r="J689" i="1"/>
  <c r="K689" i="1" s="1"/>
  <c r="M689" i="1" s="1"/>
  <c r="J690" i="1"/>
  <c r="K690" i="1" s="1"/>
  <c r="M690" i="1" s="1"/>
  <c r="J691" i="1"/>
  <c r="K691" i="1" s="1"/>
  <c r="M691" i="1" s="1"/>
  <c r="J692" i="1"/>
  <c r="K692" i="1" s="1"/>
  <c r="M692" i="1" s="1"/>
  <c r="J693" i="1"/>
  <c r="K693" i="1" s="1"/>
  <c r="M693" i="1" s="1"/>
  <c r="J694" i="1"/>
  <c r="K694" i="1" s="1"/>
  <c r="M694" i="1" s="1"/>
  <c r="J695" i="1"/>
  <c r="K695" i="1" s="1"/>
  <c r="M695" i="1" s="1"/>
  <c r="J696" i="1"/>
  <c r="K696" i="1" s="1"/>
  <c r="M696" i="1" s="1"/>
  <c r="J697" i="1"/>
  <c r="K697" i="1" s="1"/>
  <c r="M697" i="1" s="1"/>
  <c r="J698" i="1"/>
  <c r="K698" i="1" s="1"/>
  <c r="M698" i="1" s="1"/>
  <c r="J699" i="1"/>
  <c r="K699" i="1" s="1"/>
  <c r="M699" i="1" s="1"/>
  <c r="J700" i="1"/>
  <c r="K700" i="1" s="1"/>
  <c r="M700" i="1" s="1"/>
  <c r="J701" i="1"/>
  <c r="K701" i="1" s="1"/>
  <c r="M701" i="1" s="1"/>
  <c r="J702" i="1"/>
  <c r="K702" i="1" s="1"/>
  <c r="M702" i="1" s="1"/>
  <c r="J703" i="1"/>
  <c r="K703" i="1" s="1"/>
  <c r="M703" i="1" s="1"/>
  <c r="J704" i="1"/>
  <c r="K704" i="1" s="1"/>
  <c r="M704" i="1" s="1"/>
  <c r="J705" i="1"/>
  <c r="K705" i="1" s="1"/>
  <c r="M705" i="1" s="1"/>
  <c r="J706" i="1"/>
  <c r="K706" i="1" s="1"/>
  <c r="M706" i="1" s="1"/>
  <c r="J707" i="1"/>
  <c r="K707" i="1" s="1"/>
  <c r="M707" i="1" s="1"/>
  <c r="J708" i="1"/>
  <c r="K708" i="1" s="1"/>
  <c r="M708" i="1" s="1"/>
  <c r="J709" i="1"/>
  <c r="K709" i="1" s="1"/>
  <c r="M709" i="1" s="1"/>
  <c r="J710" i="1"/>
  <c r="K710" i="1" s="1"/>
  <c r="M710" i="1" s="1"/>
  <c r="J711" i="1"/>
  <c r="K711" i="1" s="1"/>
  <c r="M711" i="1" s="1"/>
  <c r="J712" i="1"/>
  <c r="K712" i="1" s="1"/>
  <c r="M712" i="1" s="1"/>
  <c r="J713" i="1"/>
  <c r="K713" i="1" s="1"/>
  <c r="M713" i="1" s="1"/>
  <c r="J714" i="1"/>
  <c r="K714" i="1" s="1"/>
  <c r="M714" i="1" s="1"/>
  <c r="J715" i="1"/>
  <c r="K715" i="1" s="1"/>
  <c r="M715" i="1" s="1"/>
  <c r="J716" i="1"/>
  <c r="K716" i="1" s="1"/>
  <c r="M716" i="1" s="1"/>
  <c r="J717" i="1"/>
  <c r="K717" i="1" s="1"/>
  <c r="M717" i="1" s="1"/>
  <c r="J718" i="1"/>
  <c r="K718" i="1" s="1"/>
  <c r="M718" i="1" s="1"/>
  <c r="J719" i="1"/>
  <c r="K719" i="1" s="1"/>
  <c r="M719" i="1" s="1"/>
  <c r="J720" i="1"/>
  <c r="K720" i="1" s="1"/>
  <c r="M720" i="1" s="1"/>
  <c r="J721" i="1"/>
  <c r="K721" i="1" s="1"/>
  <c r="M721" i="1" s="1"/>
  <c r="J722" i="1"/>
  <c r="K722" i="1" s="1"/>
  <c r="M722" i="1" s="1"/>
  <c r="J723" i="1"/>
  <c r="K723" i="1" s="1"/>
  <c r="M723" i="1" s="1"/>
  <c r="J724" i="1"/>
  <c r="K724" i="1" s="1"/>
  <c r="M724" i="1" s="1"/>
  <c r="J725" i="1"/>
  <c r="K725" i="1" s="1"/>
  <c r="M725" i="1" s="1"/>
  <c r="J726" i="1"/>
  <c r="K726" i="1" s="1"/>
  <c r="M726" i="1" s="1"/>
  <c r="J727" i="1"/>
  <c r="K727" i="1" s="1"/>
  <c r="M727" i="1" s="1"/>
  <c r="J728" i="1"/>
  <c r="K728" i="1" s="1"/>
  <c r="M728" i="1" s="1"/>
  <c r="J729" i="1"/>
  <c r="K729" i="1" s="1"/>
  <c r="M729" i="1" s="1"/>
  <c r="J730" i="1"/>
  <c r="K730" i="1" s="1"/>
  <c r="M730" i="1" s="1"/>
  <c r="J731" i="1"/>
  <c r="K731" i="1" s="1"/>
  <c r="M731" i="1" s="1"/>
  <c r="J732" i="1"/>
  <c r="K732" i="1" s="1"/>
  <c r="M732" i="1" s="1"/>
  <c r="J733" i="1"/>
  <c r="K733" i="1" s="1"/>
  <c r="M733" i="1" s="1"/>
  <c r="J734" i="1"/>
  <c r="K734" i="1" s="1"/>
  <c r="M734" i="1" s="1"/>
  <c r="J735" i="1"/>
  <c r="K735" i="1" s="1"/>
  <c r="M735" i="1" s="1"/>
  <c r="J736" i="1"/>
  <c r="K736" i="1" s="1"/>
  <c r="M736" i="1" s="1"/>
  <c r="J737" i="1"/>
  <c r="K737" i="1" s="1"/>
  <c r="M737" i="1" s="1"/>
  <c r="J738" i="1"/>
  <c r="K738" i="1" s="1"/>
  <c r="M738" i="1" s="1"/>
  <c r="J739" i="1"/>
  <c r="K739" i="1" s="1"/>
  <c r="M739" i="1" s="1"/>
  <c r="J740" i="1"/>
  <c r="K740" i="1" s="1"/>
  <c r="M740" i="1" s="1"/>
  <c r="J741" i="1"/>
  <c r="K741" i="1" s="1"/>
  <c r="M741" i="1" s="1"/>
  <c r="J742" i="1"/>
  <c r="K742" i="1" s="1"/>
  <c r="M742" i="1" s="1"/>
  <c r="J743" i="1"/>
  <c r="K743" i="1" s="1"/>
  <c r="M743" i="1" s="1"/>
  <c r="J744" i="1"/>
  <c r="K744" i="1" s="1"/>
  <c r="M744" i="1" s="1"/>
  <c r="J745" i="1"/>
  <c r="K745" i="1" s="1"/>
  <c r="M745" i="1" s="1"/>
  <c r="J746" i="1"/>
  <c r="K746" i="1" s="1"/>
  <c r="M746" i="1" s="1"/>
  <c r="J747" i="1"/>
  <c r="K747" i="1" s="1"/>
  <c r="M747" i="1" s="1"/>
  <c r="J748" i="1"/>
  <c r="K748" i="1" s="1"/>
  <c r="M748" i="1" s="1"/>
  <c r="J749" i="1"/>
  <c r="K749" i="1" s="1"/>
  <c r="M749" i="1" s="1"/>
  <c r="J750" i="1"/>
  <c r="K750" i="1" s="1"/>
  <c r="M750" i="1" s="1"/>
  <c r="J751" i="1"/>
  <c r="K751" i="1" s="1"/>
  <c r="M751" i="1" s="1"/>
  <c r="J752" i="1"/>
  <c r="K752" i="1" s="1"/>
  <c r="M752" i="1" s="1"/>
  <c r="J753" i="1"/>
  <c r="K753" i="1" s="1"/>
  <c r="M753" i="1" s="1"/>
  <c r="J754" i="1"/>
  <c r="K754" i="1" s="1"/>
  <c r="M754" i="1" s="1"/>
  <c r="J755" i="1"/>
  <c r="K755" i="1" s="1"/>
  <c r="M755" i="1" s="1"/>
  <c r="J756" i="1"/>
  <c r="K756" i="1" s="1"/>
  <c r="M756" i="1" s="1"/>
  <c r="J757" i="1"/>
  <c r="K757" i="1" s="1"/>
  <c r="M757" i="1" s="1"/>
  <c r="J758" i="1"/>
  <c r="K758" i="1" s="1"/>
  <c r="M758" i="1" s="1"/>
  <c r="J759" i="1"/>
  <c r="K759" i="1" s="1"/>
  <c r="M759" i="1" s="1"/>
  <c r="J760" i="1"/>
  <c r="K760" i="1" s="1"/>
  <c r="M760" i="1" s="1"/>
  <c r="J761" i="1"/>
  <c r="K761" i="1" s="1"/>
  <c r="M761" i="1" s="1"/>
  <c r="J762" i="1"/>
  <c r="K762" i="1" s="1"/>
  <c r="M762" i="1" s="1"/>
  <c r="J763" i="1"/>
  <c r="K763" i="1" s="1"/>
  <c r="M763" i="1" s="1"/>
  <c r="J764" i="1"/>
  <c r="K764" i="1" s="1"/>
  <c r="M764" i="1" s="1"/>
  <c r="J765" i="1"/>
  <c r="K765" i="1" s="1"/>
  <c r="M765" i="1" s="1"/>
  <c r="J766" i="1"/>
  <c r="K766" i="1" s="1"/>
  <c r="M766" i="1" s="1"/>
  <c r="J767" i="1"/>
  <c r="K767" i="1" s="1"/>
  <c r="M767" i="1" s="1"/>
  <c r="J768" i="1"/>
  <c r="K768" i="1" s="1"/>
  <c r="M768" i="1" s="1"/>
  <c r="J769" i="1"/>
  <c r="K769" i="1" s="1"/>
  <c r="M769" i="1" s="1"/>
  <c r="J770" i="1"/>
  <c r="K770" i="1" s="1"/>
  <c r="M770" i="1" s="1"/>
  <c r="J771" i="1"/>
  <c r="K771" i="1" s="1"/>
  <c r="M771" i="1" s="1"/>
  <c r="J772" i="1"/>
  <c r="K772" i="1" s="1"/>
  <c r="M772" i="1" s="1"/>
  <c r="J773" i="1"/>
  <c r="K773" i="1" s="1"/>
  <c r="M773" i="1" s="1"/>
  <c r="J774" i="1"/>
  <c r="K774" i="1" s="1"/>
  <c r="M774" i="1" s="1"/>
  <c r="J775" i="1"/>
  <c r="K775" i="1" s="1"/>
  <c r="M775" i="1" s="1"/>
  <c r="J776" i="1"/>
  <c r="K776" i="1" s="1"/>
  <c r="M776" i="1" s="1"/>
  <c r="J777" i="1"/>
  <c r="K777" i="1" s="1"/>
  <c r="M777" i="1" s="1"/>
  <c r="J778" i="1"/>
  <c r="K778" i="1" s="1"/>
  <c r="M778" i="1" s="1"/>
  <c r="J779" i="1"/>
  <c r="K779" i="1" s="1"/>
  <c r="M779" i="1" s="1"/>
  <c r="J780" i="1"/>
  <c r="K780" i="1" s="1"/>
  <c r="M780" i="1" s="1"/>
  <c r="J781" i="1"/>
  <c r="K781" i="1" s="1"/>
  <c r="M781" i="1" s="1"/>
  <c r="J782" i="1"/>
  <c r="K782" i="1" s="1"/>
  <c r="M782" i="1" s="1"/>
  <c r="J783" i="1"/>
  <c r="K783" i="1" s="1"/>
  <c r="M783" i="1" s="1"/>
  <c r="J784" i="1"/>
  <c r="K784" i="1" s="1"/>
  <c r="M784" i="1" s="1"/>
  <c r="J785" i="1"/>
  <c r="K785" i="1" s="1"/>
  <c r="M785" i="1" s="1"/>
  <c r="J786" i="1"/>
  <c r="K786" i="1" s="1"/>
  <c r="M786" i="1" s="1"/>
  <c r="J787" i="1"/>
  <c r="K787" i="1" s="1"/>
  <c r="M787" i="1" s="1"/>
  <c r="J788" i="1"/>
  <c r="K788" i="1" s="1"/>
  <c r="M788" i="1" s="1"/>
  <c r="J789" i="1"/>
  <c r="K789" i="1" s="1"/>
  <c r="M789" i="1" s="1"/>
  <c r="J790" i="1"/>
  <c r="K790" i="1" s="1"/>
  <c r="M790" i="1" s="1"/>
  <c r="J791" i="1"/>
  <c r="K791" i="1" s="1"/>
  <c r="M791" i="1" s="1"/>
  <c r="J792" i="1"/>
  <c r="K792" i="1" s="1"/>
  <c r="M792" i="1" s="1"/>
  <c r="J793" i="1"/>
  <c r="K793" i="1" s="1"/>
  <c r="M793" i="1" s="1"/>
  <c r="J794" i="1"/>
  <c r="K794" i="1" s="1"/>
  <c r="M794" i="1" s="1"/>
  <c r="J795" i="1"/>
  <c r="K795" i="1" s="1"/>
  <c r="M795" i="1" s="1"/>
  <c r="J796" i="1"/>
  <c r="K796" i="1" s="1"/>
  <c r="M796" i="1" s="1"/>
  <c r="J797" i="1"/>
  <c r="K797" i="1" s="1"/>
  <c r="M797" i="1" s="1"/>
  <c r="J798" i="1"/>
  <c r="K798" i="1" s="1"/>
  <c r="M798" i="1" s="1"/>
  <c r="J799" i="1"/>
  <c r="K799" i="1" s="1"/>
  <c r="M799" i="1" s="1"/>
  <c r="J800" i="1"/>
  <c r="K800" i="1" s="1"/>
  <c r="M800" i="1" s="1"/>
  <c r="J801" i="1"/>
  <c r="K801" i="1" s="1"/>
  <c r="M801" i="1" s="1"/>
  <c r="J802" i="1"/>
  <c r="K802" i="1" s="1"/>
  <c r="M802" i="1" s="1"/>
  <c r="J803" i="1"/>
  <c r="K803" i="1" s="1"/>
  <c r="M803" i="1" s="1"/>
  <c r="J804" i="1"/>
  <c r="K804" i="1" s="1"/>
  <c r="M804" i="1" s="1"/>
  <c r="J805" i="1"/>
  <c r="K805" i="1" s="1"/>
  <c r="M805" i="1" s="1"/>
  <c r="J806" i="1"/>
  <c r="K806" i="1" s="1"/>
  <c r="M806" i="1" s="1"/>
  <c r="J807" i="1"/>
  <c r="K807" i="1" s="1"/>
  <c r="M807" i="1" s="1"/>
  <c r="J808" i="1"/>
  <c r="K808" i="1" s="1"/>
  <c r="M808" i="1" s="1"/>
  <c r="J809" i="1"/>
  <c r="K809" i="1" s="1"/>
  <c r="M809" i="1" s="1"/>
  <c r="J810" i="1"/>
  <c r="K810" i="1" s="1"/>
  <c r="M810" i="1" s="1"/>
  <c r="J811" i="1"/>
  <c r="K811" i="1" s="1"/>
  <c r="M811" i="1" s="1"/>
  <c r="J812" i="1"/>
  <c r="K812" i="1" s="1"/>
  <c r="M812" i="1" s="1"/>
  <c r="J813" i="1"/>
  <c r="K813" i="1" s="1"/>
  <c r="M813" i="1" s="1"/>
  <c r="J814" i="1"/>
  <c r="K814" i="1" s="1"/>
  <c r="M814" i="1" s="1"/>
  <c r="J815" i="1"/>
  <c r="K815" i="1" s="1"/>
  <c r="M815" i="1" s="1"/>
  <c r="J816" i="1"/>
  <c r="K816" i="1" s="1"/>
  <c r="M816" i="1" s="1"/>
  <c r="J817" i="1"/>
  <c r="K817" i="1" s="1"/>
  <c r="M817" i="1" s="1"/>
  <c r="J818" i="1"/>
  <c r="K818" i="1" s="1"/>
  <c r="M818" i="1" s="1"/>
  <c r="J819" i="1"/>
  <c r="K819" i="1" s="1"/>
  <c r="M819" i="1" s="1"/>
  <c r="J820" i="1"/>
  <c r="K820" i="1" s="1"/>
  <c r="M820" i="1" s="1"/>
  <c r="J821" i="1"/>
  <c r="K821" i="1" s="1"/>
  <c r="M821" i="1" s="1"/>
  <c r="J822" i="1"/>
  <c r="K822" i="1" s="1"/>
  <c r="M822" i="1" s="1"/>
  <c r="J823" i="1"/>
  <c r="K823" i="1" s="1"/>
  <c r="M823" i="1" s="1"/>
  <c r="J824" i="1"/>
  <c r="K824" i="1" s="1"/>
  <c r="M824" i="1" s="1"/>
  <c r="J825" i="1"/>
  <c r="K825" i="1" s="1"/>
  <c r="M825" i="1" s="1"/>
  <c r="J826" i="1"/>
  <c r="K826" i="1" s="1"/>
  <c r="M826" i="1" s="1"/>
  <c r="J827" i="1"/>
  <c r="K827" i="1" s="1"/>
  <c r="M827" i="1" s="1"/>
  <c r="J828" i="1"/>
  <c r="K828" i="1" s="1"/>
  <c r="M828" i="1" s="1"/>
  <c r="J829" i="1"/>
  <c r="K829" i="1" s="1"/>
  <c r="M829" i="1" s="1"/>
  <c r="J830" i="1"/>
  <c r="K830" i="1" s="1"/>
  <c r="M830" i="1" s="1"/>
  <c r="J831" i="1"/>
  <c r="K831" i="1" s="1"/>
  <c r="M831" i="1" s="1"/>
  <c r="J832" i="1"/>
  <c r="K832" i="1" s="1"/>
  <c r="M832" i="1" s="1"/>
  <c r="J833" i="1"/>
  <c r="K833" i="1" s="1"/>
  <c r="M833" i="1" s="1"/>
  <c r="J834" i="1"/>
  <c r="K834" i="1" s="1"/>
  <c r="M834" i="1" s="1"/>
  <c r="J835" i="1"/>
  <c r="K835" i="1" s="1"/>
  <c r="M835" i="1" s="1"/>
  <c r="J836" i="1"/>
  <c r="K836" i="1" s="1"/>
  <c r="M836" i="1" s="1"/>
  <c r="J837" i="1"/>
  <c r="K837" i="1" s="1"/>
  <c r="M837" i="1" s="1"/>
  <c r="J838" i="1"/>
  <c r="K838" i="1" s="1"/>
  <c r="M838" i="1" s="1"/>
  <c r="J839" i="1"/>
  <c r="K839" i="1" s="1"/>
  <c r="M839" i="1" s="1"/>
  <c r="J840" i="1"/>
  <c r="K840" i="1" s="1"/>
  <c r="M840" i="1" s="1"/>
  <c r="J841" i="1"/>
  <c r="K841" i="1" s="1"/>
  <c r="M841" i="1" s="1"/>
  <c r="J842" i="1"/>
  <c r="K842" i="1" s="1"/>
  <c r="M842" i="1" s="1"/>
  <c r="J843" i="1"/>
  <c r="K843" i="1" s="1"/>
  <c r="M843" i="1" s="1"/>
  <c r="J844" i="1"/>
  <c r="K844" i="1" s="1"/>
  <c r="M844" i="1" s="1"/>
  <c r="J845" i="1"/>
  <c r="K845" i="1" s="1"/>
  <c r="M845" i="1" s="1"/>
  <c r="J846" i="1"/>
  <c r="K846" i="1" s="1"/>
  <c r="M846" i="1" s="1"/>
  <c r="J847" i="1"/>
  <c r="K847" i="1" s="1"/>
  <c r="M847" i="1" s="1"/>
  <c r="J848" i="1"/>
  <c r="K848" i="1" s="1"/>
  <c r="M848" i="1" s="1"/>
  <c r="J849" i="1"/>
  <c r="K849" i="1" s="1"/>
  <c r="M849" i="1" s="1"/>
  <c r="J850" i="1"/>
  <c r="K850" i="1" s="1"/>
  <c r="M850" i="1" s="1"/>
  <c r="J851" i="1"/>
  <c r="K851" i="1" s="1"/>
  <c r="M851" i="1" s="1"/>
  <c r="J852" i="1"/>
  <c r="K852" i="1" s="1"/>
  <c r="M852" i="1" s="1"/>
  <c r="J853" i="1"/>
  <c r="K853" i="1" s="1"/>
  <c r="M853" i="1" s="1"/>
  <c r="J854" i="1"/>
  <c r="K854" i="1" s="1"/>
  <c r="M854" i="1" s="1"/>
  <c r="J855" i="1"/>
  <c r="K855" i="1" s="1"/>
  <c r="M855" i="1" s="1"/>
  <c r="J856" i="1"/>
  <c r="K856" i="1" s="1"/>
  <c r="M856" i="1" s="1"/>
  <c r="J857" i="1"/>
  <c r="K857" i="1" s="1"/>
  <c r="M857" i="1" s="1"/>
  <c r="J858" i="1"/>
  <c r="K858" i="1" s="1"/>
  <c r="M858" i="1" s="1"/>
  <c r="J859" i="1"/>
  <c r="K859" i="1" s="1"/>
  <c r="M859" i="1" s="1"/>
  <c r="J860" i="1"/>
  <c r="K860" i="1" s="1"/>
  <c r="M860" i="1" s="1"/>
  <c r="J861" i="1"/>
  <c r="K861" i="1" s="1"/>
  <c r="M861" i="1" s="1"/>
  <c r="J862" i="1"/>
  <c r="K862" i="1" s="1"/>
  <c r="M862" i="1" s="1"/>
  <c r="J863" i="1"/>
  <c r="K863" i="1" s="1"/>
  <c r="M863" i="1" s="1"/>
  <c r="J864" i="1"/>
  <c r="K864" i="1" s="1"/>
  <c r="M864" i="1" s="1"/>
  <c r="J865" i="1"/>
  <c r="K865" i="1" s="1"/>
  <c r="M865" i="1" s="1"/>
  <c r="J866" i="1"/>
  <c r="K866" i="1" s="1"/>
  <c r="M866" i="1" s="1"/>
  <c r="J867" i="1"/>
  <c r="K867" i="1" s="1"/>
  <c r="M867" i="1" s="1"/>
  <c r="J868" i="1"/>
  <c r="K868" i="1" s="1"/>
  <c r="M868" i="1" s="1"/>
  <c r="J869" i="1"/>
  <c r="K869" i="1" s="1"/>
  <c r="M869" i="1" s="1"/>
  <c r="J870" i="1"/>
  <c r="K870" i="1" s="1"/>
  <c r="M870" i="1" s="1"/>
  <c r="J871" i="1"/>
  <c r="K871" i="1" s="1"/>
  <c r="M871" i="1" s="1"/>
  <c r="J872" i="1"/>
  <c r="K872" i="1" s="1"/>
  <c r="M872" i="1" s="1"/>
  <c r="J873" i="1"/>
  <c r="K873" i="1" s="1"/>
  <c r="M873" i="1" s="1"/>
  <c r="J874" i="1"/>
  <c r="K874" i="1" s="1"/>
  <c r="M874" i="1" s="1"/>
  <c r="J875" i="1"/>
  <c r="K875" i="1" s="1"/>
  <c r="M875" i="1" s="1"/>
  <c r="J876" i="1"/>
  <c r="K876" i="1" s="1"/>
  <c r="M876" i="1" s="1"/>
  <c r="J877" i="1"/>
  <c r="K877" i="1" s="1"/>
  <c r="M877" i="1" s="1"/>
  <c r="J878" i="1"/>
  <c r="K878" i="1" s="1"/>
  <c r="M878" i="1" s="1"/>
  <c r="J879" i="1"/>
  <c r="K879" i="1" s="1"/>
  <c r="M879" i="1" s="1"/>
  <c r="J880" i="1"/>
  <c r="K880" i="1" s="1"/>
  <c r="M880" i="1" s="1"/>
  <c r="J881" i="1"/>
  <c r="K881" i="1" s="1"/>
  <c r="M881" i="1" s="1"/>
  <c r="J882" i="1"/>
  <c r="K882" i="1" s="1"/>
  <c r="M882" i="1" s="1"/>
  <c r="J883" i="1"/>
  <c r="K883" i="1" s="1"/>
  <c r="M883" i="1" s="1"/>
  <c r="J884" i="1"/>
  <c r="K884" i="1" s="1"/>
  <c r="M884" i="1" s="1"/>
  <c r="J885" i="1"/>
  <c r="K885" i="1" s="1"/>
  <c r="M885" i="1" s="1"/>
  <c r="J886" i="1"/>
  <c r="K886" i="1" s="1"/>
  <c r="M886" i="1" s="1"/>
  <c r="J887" i="1"/>
  <c r="K887" i="1" s="1"/>
  <c r="M887" i="1" s="1"/>
  <c r="J888" i="1"/>
  <c r="K888" i="1" s="1"/>
  <c r="M888" i="1" s="1"/>
  <c r="J889" i="1"/>
  <c r="K889" i="1" s="1"/>
  <c r="M889" i="1" s="1"/>
  <c r="J890" i="1"/>
  <c r="K890" i="1" s="1"/>
  <c r="M890" i="1" s="1"/>
  <c r="J891" i="1"/>
  <c r="K891" i="1" s="1"/>
  <c r="M891" i="1" s="1"/>
  <c r="J892" i="1"/>
  <c r="K892" i="1" s="1"/>
  <c r="M892" i="1" s="1"/>
  <c r="J893" i="1"/>
  <c r="K893" i="1" s="1"/>
  <c r="M893" i="1" s="1"/>
  <c r="J894" i="1"/>
  <c r="K894" i="1" s="1"/>
  <c r="M894" i="1" s="1"/>
  <c r="J895" i="1"/>
  <c r="K895" i="1" s="1"/>
  <c r="M895" i="1" s="1"/>
  <c r="J896" i="1"/>
  <c r="K896" i="1" s="1"/>
  <c r="M896" i="1" s="1"/>
  <c r="J897" i="1"/>
  <c r="K897" i="1" s="1"/>
  <c r="M897" i="1" s="1"/>
  <c r="J898" i="1"/>
  <c r="K898" i="1" s="1"/>
  <c r="M898" i="1" s="1"/>
  <c r="J899" i="1"/>
  <c r="K899" i="1" s="1"/>
  <c r="M899" i="1" s="1"/>
  <c r="J900" i="1"/>
  <c r="K900" i="1" s="1"/>
  <c r="M900" i="1" s="1"/>
  <c r="J901" i="1"/>
  <c r="K901" i="1" s="1"/>
  <c r="M901" i="1" s="1"/>
  <c r="J902" i="1"/>
  <c r="K902" i="1" s="1"/>
  <c r="M902" i="1" s="1"/>
  <c r="J903" i="1"/>
  <c r="K903" i="1" s="1"/>
  <c r="M903" i="1" s="1"/>
  <c r="J904" i="1"/>
  <c r="K904" i="1" s="1"/>
  <c r="M904" i="1" s="1"/>
  <c r="J905" i="1"/>
  <c r="K905" i="1" s="1"/>
  <c r="M905" i="1" s="1"/>
  <c r="J906" i="1"/>
  <c r="K906" i="1" s="1"/>
  <c r="M906" i="1" s="1"/>
  <c r="J907" i="1"/>
  <c r="K907" i="1" s="1"/>
  <c r="M907" i="1" s="1"/>
  <c r="J908" i="1"/>
  <c r="K908" i="1" s="1"/>
  <c r="M908" i="1" s="1"/>
  <c r="J909" i="1"/>
  <c r="K909" i="1" s="1"/>
  <c r="M909" i="1" s="1"/>
  <c r="J910" i="1"/>
  <c r="K910" i="1" s="1"/>
  <c r="M910" i="1" s="1"/>
  <c r="J911" i="1"/>
  <c r="K911" i="1" s="1"/>
  <c r="M911" i="1" s="1"/>
  <c r="J912" i="1"/>
  <c r="K912" i="1" s="1"/>
  <c r="M912" i="1" s="1"/>
  <c r="J913" i="1"/>
  <c r="K913" i="1" s="1"/>
  <c r="M913" i="1" s="1"/>
  <c r="J914" i="1"/>
  <c r="K914" i="1" s="1"/>
  <c r="M914" i="1" s="1"/>
  <c r="J915" i="1"/>
  <c r="K915" i="1" s="1"/>
  <c r="M915" i="1" s="1"/>
  <c r="J916" i="1"/>
  <c r="K916" i="1" s="1"/>
  <c r="M916" i="1" s="1"/>
  <c r="J917" i="1"/>
  <c r="K917" i="1" s="1"/>
  <c r="M917" i="1" s="1"/>
  <c r="J918" i="1"/>
  <c r="K918" i="1" s="1"/>
  <c r="M918" i="1" s="1"/>
  <c r="J919" i="1"/>
  <c r="K919" i="1" s="1"/>
  <c r="M919" i="1" s="1"/>
  <c r="J920" i="1"/>
  <c r="K920" i="1" s="1"/>
  <c r="M920" i="1" s="1"/>
  <c r="J921" i="1"/>
  <c r="K921" i="1" s="1"/>
  <c r="M921" i="1" s="1"/>
  <c r="J922" i="1"/>
  <c r="K922" i="1" s="1"/>
  <c r="M922" i="1" s="1"/>
  <c r="J923" i="1"/>
  <c r="K923" i="1" s="1"/>
  <c r="M923" i="1" s="1"/>
  <c r="J924" i="1"/>
  <c r="K924" i="1" s="1"/>
  <c r="M924" i="1" s="1"/>
  <c r="J925" i="1"/>
  <c r="K925" i="1" s="1"/>
  <c r="M925" i="1" s="1"/>
  <c r="J926" i="1"/>
  <c r="K926" i="1" s="1"/>
  <c r="M926" i="1" s="1"/>
  <c r="J927" i="1"/>
  <c r="K927" i="1" s="1"/>
  <c r="M927" i="1" s="1"/>
  <c r="J928" i="1"/>
  <c r="K928" i="1" s="1"/>
  <c r="M928" i="1" s="1"/>
  <c r="J929" i="1"/>
  <c r="K929" i="1" s="1"/>
  <c r="M929" i="1" s="1"/>
  <c r="J930" i="1"/>
  <c r="K930" i="1" s="1"/>
  <c r="M930" i="1" s="1"/>
  <c r="J931" i="1"/>
  <c r="K931" i="1" s="1"/>
  <c r="M931" i="1" s="1"/>
  <c r="J932" i="1"/>
  <c r="K932" i="1" s="1"/>
  <c r="M932" i="1" s="1"/>
  <c r="J933" i="1"/>
  <c r="K933" i="1" s="1"/>
  <c r="M933" i="1" s="1"/>
  <c r="J934" i="1"/>
  <c r="K934" i="1" s="1"/>
  <c r="M934" i="1" s="1"/>
  <c r="J935" i="1"/>
  <c r="K935" i="1" s="1"/>
  <c r="M935" i="1" s="1"/>
  <c r="J936" i="1"/>
  <c r="K936" i="1" s="1"/>
  <c r="M936" i="1" s="1"/>
  <c r="J937" i="1"/>
  <c r="K937" i="1" s="1"/>
  <c r="M937" i="1" s="1"/>
  <c r="J938" i="1"/>
  <c r="K938" i="1" s="1"/>
  <c r="M938" i="1" s="1"/>
  <c r="J939" i="1"/>
  <c r="K939" i="1" s="1"/>
  <c r="M939" i="1" s="1"/>
  <c r="J940" i="1"/>
  <c r="K940" i="1" s="1"/>
  <c r="M940" i="1" s="1"/>
  <c r="J941" i="1"/>
  <c r="K941" i="1" s="1"/>
  <c r="M941" i="1" s="1"/>
  <c r="J942" i="1"/>
  <c r="K942" i="1" s="1"/>
  <c r="M942" i="1" s="1"/>
  <c r="J943" i="1"/>
  <c r="K943" i="1" s="1"/>
  <c r="M943" i="1" s="1"/>
  <c r="J944" i="1"/>
  <c r="K944" i="1" s="1"/>
  <c r="M944" i="1" s="1"/>
  <c r="J945" i="1"/>
  <c r="K945" i="1" s="1"/>
  <c r="M945" i="1" s="1"/>
  <c r="J946" i="1"/>
  <c r="K946" i="1" s="1"/>
  <c r="M946" i="1" s="1"/>
  <c r="J947" i="1"/>
  <c r="K947" i="1" s="1"/>
  <c r="M947" i="1" s="1"/>
  <c r="J948" i="1"/>
  <c r="K948" i="1" s="1"/>
  <c r="M948" i="1" s="1"/>
  <c r="J949" i="1"/>
  <c r="K949" i="1" s="1"/>
  <c r="M949" i="1" s="1"/>
  <c r="J950" i="1"/>
  <c r="K950" i="1" s="1"/>
  <c r="M950" i="1" s="1"/>
  <c r="J951" i="1"/>
  <c r="K951" i="1" s="1"/>
  <c r="M951" i="1" s="1"/>
  <c r="J952" i="1"/>
  <c r="K952" i="1" s="1"/>
  <c r="M952" i="1" s="1"/>
  <c r="J953" i="1"/>
  <c r="K953" i="1" s="1"/>
  <c r="M953" i="1" s="1"/>
  <c r="J954" i="1"/>
  <c r="K954" i="1" s="1"/>
  <c r="M954" i="1" s="1"/>
  <c r="J955" i="1"/>
  <c r="K955" i="1" s="1"/>
  <c r="M955" i="1" s="1"/>
  <c r="J956" i="1"/>
  <c r="K956" i="1" s="1"/>
  <c r="M956" i="1" s="1"/>
  <c r="J957" i="1"/>
  <c r="K957" i="1" s="1"/>
  <c r="M957" i="1" s="1"/>
  <c r="J958" i="1"/>
  <c r="K958" i="1" s="1"/>
  <c r="M958" i="1" s="1"/>
  <c r="J959" i="1"/>
  <c r="K959" i="1" s="1"/>
  <c r="M959" i="1" s="1"/>
  <c r="J960" i="1"/>
  <c r="K960" i="1" s="1"/>
  <c r="M960" i="1" s="1"/>
  <c r="J961" i="1"/>
  <c r="K961" i="1" s="1"/>
  <c r="M961" i="1" s="1"/>
  <c r="J962" i="1"/>
  <c r="K962" i="1" s="1"/>
  <c r="M962" i="1" s="1"/>
  <c r="J963" i="1"/>
  <c r="K963" i="1" s="1"/>
  <c r="M963" i="1" s="1"/>
  <c r="J964" i="1"/>
  <c r="K964" i="1" s="1"/>
  <c r="M964" i="1" s="1"/>
  <c r="J965" i="1"/>
  <c r="K965" i="1" s="1"/>
  <c r="M965" i="1" s="1"/>
  <c r="J966" i="1"/>
  <c r="K966" i="1" s="1"/>
  <c r="M966" i="1" s="1"/>
  <c r="J967" i="1"/>
  <c r="K967" i="1" s="1"/>
  <c r="M967" i="1" s="1"/>
  <c r="J968" i="1"/>
  <c r="K968" i="1" s="1"/>
  <c r="M968" i="1" s="1"/>
  <c r="J969" i="1"/>
  <c r="K969" i="1" s="1"/>
  <c r="M969" i="1" s="1"/>
  <c r="J970" i="1"/>
  <c r="K970" i="1" s="1"/>
  <c r="M970" i="1" s="1"/>
  <c r="J971" i="1"/>
  <c r="K971" i="1" s="1"/>
  <c r="M971" i="1" s="1"/>
  <c r="J972" i="1"/>
  <c r="K972" i="1" s="1"/>
  <c r="M972" i="1" s="1"/>
  <c r="J973" i="1"/>
  <c r="K973" i="1" s="1"/>
  <c r="M973" i="1" s="1"/>
  <c r="J974" i="1"/>
  <c r="K974" i="1" s="1"/>
  <c r="M974" i="1" s="1"/>
  <c r="J975" i="1"/>
  <c r="K975" i="1" s="1"/>
  <c r="M975" i="1" s="1"/>
  <c r="J976" i="1"/>
  <c r="K976" i="1" s="1"/>
  <c r="M976" i="1" s="1"/>
  <c r="J977" i="1"/>
  <c r="K977" i="1" s="1"/>
  <c r="M977" i="1" s="1"/>
  <c r="J978" i="1"/>
  <c r="K978" i="1" s="1"/>
  <c r="M978" i="1" s="1"/>
  <c r="J979" i="1"/>
  <c r="K979" i="1" s="1"/>
  <c r="M979" i="1" s="1"/>
  <c r="J980" i="1"/>
  <c r="K980" i="1" s="1"/>
  <c r="M980" i="1" s="1"/>
  <c r="J981" i="1"/>
  <c r="K981" i="1" s="1"/>
  <c r="M981" i="1" s="1"/>
  <c r="J982" i="1"/>
  <c r="K982" i="1" s="1"/>
  <c r="M982" i="1" s="1"/>
  <c r="J983" i="1"/>
  <c r="K983" i="1" s="1"/>
  <c r="M983" i="1" s="1"/>
  <c r="J984" i="1"/>
  <c r="K984" i="1" s="1"/>
  <c r="M984" i="1" s="1"/>
  <c r="J985" i="1"/>
  <c r="K985" i="1" s="1"/>
  <c r="M985" i="1" s="1"/>
  <c r="J986" i="1"/>
  <c r="K986" i="1" s="1"/>
  <c r="M986" i="1" s="1"/>
  <c r="J987" i="1"/>
  <c r="K987" i="1" s="1"/>
  <c r="M987" i="1" s="1"/>
  <c r="J988" i="1"/>
  <c r="K988" i="1" s="1"/>
  <c r="M988" i="1" s="1"/>
  <c r="J989" i="1"/>
  <c r="K989" i="1" s="1"/>
  <c r="M989" i="1" s="1"/>
  <c r="J990" i="1"/>
  <c r="K990" i="1" s="1"/>
  <c r="M990" i="1" s="1"/>
  <c r="J991" i="1"/>
  <c r="K991" i="1" s="1"/>
  <c r="M991" i="1" s="1"/>
  <c r="J992" i="1"/>
  <c r="K992" i="1" s="1"/>
  <c r="M992" i="1" s="1"/>
  <c r="J993" i="1"/>
  <c r="K993" i="1" s="1"/>
  <c r="M993" i="1" s="1"/>
  <c r="J994" i="1"/>
  <c r="K994" i="1" s="1"/>
  <c r="M994" i="1" s="1"/>
  <c r="J995" i="1"/>
  <c r="K995" i="1" s="1"/>
  <c r="M995" i="1" s="1"/>
  <c r="J996" i="1"/>
  <c r="K996" i="1" s="1"/>
  <c r="M996" i="1" s="1"/>
  <c r="J997" i="1"/>
  <c r="K997" i="1" s="1"/>
  <c r="M997" i="1" s="1"/>
  <c r="J998" i="1"/>
  <c r="K998" i="1" s="1"/>
  <c r="M998" i="1" s="1"/>
  <c r="J999" i="1"/>
  <c r="K999" i="1" s="1"/>
  <c r="M999" i="1" s="1"/>
  <c r="J1000" i="1"/>
  <c r="K1000" i="1" s="1"/>
  <c r="M1000" i="1" s="1"/>
  <c r="J1001" i="1"/>
  <c r="K1001" i="1" s="1"/>
  <c r="M1001" i="1" s="1"/>
  <c r="K400" i="1" l="1"/>
  <c r="M400" i="1" s="1"/>
  <c r="N400" i="1"/>
  <c r="K392" i="1"/>
  <c r="M392" i="1" s="1"/>
  <c r="N392" i="1"/>
  <c r="K384" i="1"/>
  <c r="M384" i="1" s="1"/>
  <c r="N384" i="1"/>
  <c r="K376" i="1"/>
  <c r="M376" i="1" s="1"/>
  <c r="N376" i="1"/>
  <c r="K368" i="1"/>
  <c r="M368" i="1" s="1"/>
  <c r="N368" i="1"/>
  <c r="K360" i="1"/>
  <c r="M360" i="1" s="1"/>
  <c r="N360" i="1"/>
  <c r="K352" i="1"/>
  <c r="M352" i="1" s="1"/>
  <c r="N352" i="1"/>
  <c r="K344" i="1"/>
  <c r="M344" i="1" s="1"/>
  <c r="N344" i="1"/>
  <c r="K336" i="1"/>
  <c r="M336" i="1" s="1"/>
  <c r="N336" i="1"/>
  <c r="K328" i="1"/>
  <c r="M328" i="1" s="1"/>
  <c r="N328" i="1"/>
  <c r="K320" i="1"/>
  <c r="M320" i="1" s="1"/>
  <c r="N320" i="1"/>
  <c r="K312" i="1"/>
  <c r="M312" i="1" s="1"/>
  <c r="N312" i="1"/>
  <c r="K304" i="1"/>
  <c r="M304" i="1" s="1"/>
  <c r="N304" i="1"/>
  <c r="K296" i="1"/>
  <c r="M296" i="1" s="1"/>
  <c r="N296" i="1"/>
  <c r="K288" i="1"/>
  <c r="M288" i="1" s="1"/>
  <c r="N288" i="1"/>
  <c r="K280" i="1"/>
  <c r="M280" i="1" s="1"/>
  <c r="N280" i="1"/>
  <c r="K272" i="1"/>
  <c r="M272" i="1" s="1"/>
  <c r="N272" i="1"/>
  <c r="K264" i="1"/>
  <c r="M264" i="1" s="1"/>
  <c r="N264" i="1"/>
  <c r="K256" i="1"/>
  <c r="M256" i="1" s="1"/>
  <c r="N256" i="1"/>
  <c r="K248" i="1"/>
  <c r="M248" i="1" s="1"/>
  <c r="N248" i="1"/>
  <c r="K240" i="1"/>
  <c r="M240" i="1" s="1"/>
  <c r="N240" i="1"/>
  <c r="K232" i="1"/>
  <c r="M232" i="1" s="1"/>
  <c r="N232" i="1"/>
  <c r="K224" i="1"/>
  <c r="M224" i="1" s="1"/>
  <c r="N224" i="1"/>
  <c r="K216" i="1"/>
  <c r="M216" i="1" s="1"/>
  <c r="N216" i="1"/>
  <c r="K208" i="1"/>
  <c r="M208" i="1" s="1"/>
  <c r="N208" i="1"/>
  <c r="K200" i="1"/>
  <c r="M200" i="1" s="1"/>
  <c r="N200" i="1"/>
  <c r="K192" i="1"/>
  <c r="M192" i="1" s="1"/>
  <c r="N192" i="1"/>
  <c r="K184" i="1"/>
  <c r="M184" i="1" s="1"/>
  <c r="N184" i="1"/>
  <c r="K176" i="1"/>
  <c r="M176" i="1" s="1"/>
  <c r="N176" i="1"/>
  <c r="K168" i="1"/>
  <c r="M168" i="1" s="1"/>
  <c r="N168" i="1"/>
  <c r="K160" i="1"/>
  <c r="M160" i="1" s="1"/>
  <c r="N160" i="1"/>
  <c r="K152" i="1"/>
  <c r="M152" i="1" s="1"/>
  <c r="N152" i="1"/>
  <c r="K144" i="1"/>
  <c r="M144" i="1" s="1"/>
  <c r="N144" i="1"/>
  <c r="K136" i="1"/>
  <c r="M136" i="1" s="1"/>
  <c r="N136" i="1"/>
  <c r="K128" i="1"/>
  <c r="M128" i="1" s="1"/>
  <c r="N128" i="1"/>
  <c r="K120" i="1"/>
  <c r="M120" i="1" s="1"/>
  <c r="N120" i="1"/>
  <c r="K112" i="1"/>
  <c r="M112" i="1" s="1"/>
  <c r="N112" i="1"/>
  <c r="K104" i="1"/>
  <c r="M104" i="1" s="1"/>
  <c r="N104" i="1"/>
  <c r="K96" i="1"/>
  <c r="M96" i="1" s="1"/>
  <c r="N96" i="1"/>
  <c r="K88" i="1"/>
  <c r="M88" i="1" s="1"/>
  <c r="N88" i="1"/>
  <c r="K80" i="1"/>
  <c r="M80" i="1" s="1"/>
  <c r="N80" i="1"/>
  <c r="K72" i="1"/>
  <c r="M72" i="1" s="1"/>
  <c r="N72" i="1"/>
  <c r="K64" i="1"/>
  <c r="M64" i="1" s="1"/>
  <c r="N64" i="1"/>
  <c r="K56" i="1"/>
  <c r="M56" i="1" s="1"/>
  <c r="N56" i="1"/>
  <c r="K48" i="1"/>
  <c r="M48" i="1" s="1"/>
  <c r="N48" i="1"/>
  <c r="K40" i="1"/>
  <c r="M40" i="1" s="1"/>
  <c r="N40" i="1"/>
  <c r="K32" i="1"/>
  <c r="M32" i="1" s="1"/>
  <c r="N32" i="1"/>
  <c r="K24" i="1"/>
  <c r="M24" i="1" s="1"/>
  <c r="N24" i="1"/>
  <c r="K16" i="1"/>
  <c r="M16" i="1" s="1"/>
  <c r="N16" i="1"/>
  <c r="K8" i="1"/>
  <c r="M8" i="1" s="1"/>
  <c r="N8" i="1"/>
  <c r="N1000" i="1"/>
  <c r="N992" i="1"/>
  <c r="N984" i="1"/>
  <c r="N976" i="1"/>
  <c r="N968" i="1"/>
  <c r="N960" i="1"/>
  <c r="N952" i="1"/>
  <c r="N944" i="1"/>
  <c r="N936" i="1"/>
  <c r="N928" i="1"/>
  <c r="N920" i="1"/>
  <c r="N912" i="1"/>
  <c r="N904" i="1"/>
  <c r="N896" i="1"/>
  <c r="N888" i="1"/>
  <c r="N880" i="1"/>
  <c r="N872" i="1"/>
  <c r="N864" i="1"/>
  <c r="N856" i="1"/>
  <c r="N848" i="1"/>
  <c r="N840" i="1"/>
  <c r="N832" i="1"/>
  <c r="N824" i="1"/>
  <c r="N816" i="1"/>
  <c r="N808" i="1"/>
  <c r="N800" i="1"/>
  <c r="N792" i="1"/>
  <c r="N784" i="1"/>
  <c r="N776" i="1"/>
  <c r="N768" i="1"/>
  <c r="N760" i="1"/>
  <c r="N752" i="1"/>
  <c r="N744" i="1"/>
  <c r="N736" i="1"/>
  <c r="N728" i="1"/>
  <c r="N720" i="1"/>
  <c r="N712" i="1"/>
  <c r="N704" i="1"/>
  <c r="N696" i="1"/>
  <c r="N688" i="1"/>
  <c r="N680" i="1"/>
  <c r="N668" i="1"/>
  <c r="N655" i="1"/>
  <c r="N641" i="1"/>
  <c r="N628" i="1"/>
  <c r="N608" i="1"/>
  <c r="N580" i="1"/>
  <c r="N548" i="1"/>
  <c r="N516" i="1"/>
  <c r="N464" i="1"/>
  <c r="K599" i="1"/>
  <c r="M599" i="1" s="1"/>
  <c r="N599" i="1"/>
  <c r="K591" i="1"/>
  <c r="M591" i="1" s="1"/>
  <c r="N591" i="1"/>
  <c r="K583" i="1"/>
  <c r="M583" i="1" s="1"/>
  <c r="N583" i="1"/>
  <c r="K575" i="1"/>
  <c r="M575" i="1" s="1"/>
  <c r="N575" i="1"/>
  <c r="K567" i="1"/>
  <c r="M567" i="1" s="1"/>
  <c r="N567" i="1"/>
  <c r="K559" i="1"/>
  <c r="M559" i="1" s="1"/>
  <c r="N559" i="1"/>
  <c r="K551" i="1"/>
  <c r="M551" i="1" s="1"/>
  <c r="N551" i="1"/>
  <c r="K543" i="1"/>
  <c r="M543" i="1" s="1"/>
  <c r="N543" i="1"/>
  <c r="K535" i="1"/>
  <c r="M535" i="1" s="1"/>
  <c r="N535" i="1"/>
  <c r="K527" i="1"/>
  <c r="M527" i="1" s="1"/>
  <c r="N527" i="1"/>
  <c r="K519" i="1"/>
  <c r="M519" i="1" s="1"/>
  <c r="N519" i="1"/>
  <c r="K511" i="1"/>
  <c r="M511" i="1" s="1"/>
  <c r="N511" i="1"/>
  <c r="K503" i="1"/>
  <c r="M503" i="1" s="1"/>
  <c r="N503" i="1"/>
  <c r="K495" i="1"/>
  <c r="M495" i="1" s="1"/>
  <c r="N495" i="1"/>
  <c r="K487" i="1"/>
  <c r="M487" i="1" s="1"/>
  <c r="N487" i="1"/>
  <c r="K479" i="1"/>
  <c r="M479" i="1" s="1"/>
  <c r="N479" i="1"/>
  <c r="K471" i="1"/>
  <c r="M471" i="1" s="1"/>
  <c r="N471" i="1"/>
  <c r="K463" i="1"/>
  <c r="M463" i="1" s="1"/>
  <c r="N463" i="1"/>
  <c r="K455" i="1"/>
  <c r="M455" i="1" s="1"/>
  <c r="N455" i="1"/>
  <c r="K447" i="1"/>
  <c r="M447" i="1" s="1"/>
  <c r="N447" i="1"/>
  <c r="K439" i="1"/>
  <c r="M439" i="1" s="1"/>
  <c r="N439" i="1"/>
  <c r="K431" i="1"/>
  <c r="M431" i="1" s="1"/>
  <c r="N431" i="1"/>
  <c r="K423" i="1"/>
  <c r="M423" i="1" s="1"/>
  <c r="N423" i="1"/>
  <c r="K415" i="1"/>
  <c r="M415" i="1" s="1"/>
  <c r="N415" i="1"/>
  <c r="K407" i="1"/>
  <c r="M407" i="1" s="1"/>
  <c r="N407" i="1"/>
  <c r="K399" i="1"/>
  <c r="M399" i="1" s="1"/>
  <c r="N399" i="1"/>
  <c r="K391" i="1"/>
  <c r="M391" i="1" s="1"/>
  <c r="N391" i="1"/>
  <c r="K383" i="1"/>
  <c r="M383" i="1" s="1"/>
  <c r="N383" i="1"/>
  <c r="K375" i="1"/>
  <c r="M375" i="1" s="1"/>
  <c r="N375" i="1"/>
  <c r="K367" i="1"/>
  <c r="M367" i="1" s="1"/>
  <c r="N367" i="1"/>
  <c r="K359" i="1"/>
  <c r="M359" i="1" s="1"/>
  <c r="N359" i="1"/>
  <c r="K351" i="1"/>
  <c r="M351" i="1" s="1"/>
  <c r="N351" i="1"/>
  <c r="K343" i="1"/>
  <c r="M343" i="1" s="1"/>
  <c r="N343" i="1"/>
  <c r="K335" i="1"/>
  <c r="M335" i="1" s="1"/>
  <c r="N335" i="1"/>
  <c r="K327" i="1"/>
  <c r="M327" i="1" s="1"/>
  <c r="N327" i="1"/>
  <c r="K319" i="1"/>
  <c r="M319" i="1" s="1"/>
  <c r="N319" i="1"/>
  <c r="K311" i="1"/>
  <c r="M311" i="1" s="1"/>
  <c r="N311" i="1"/>
  <c r="K303" i="1"/>
  <c r="M303" i="1" s="1"/>
  <c r="N303" i="1"/>
  <c r="K295" i="1"/>
  <c r="M295" i="1" s="1"/>
  <c r="N295" i="1"/>
  <c r="K287" i="1"/>
  <c r="M287" i="1" s="1"/>
  <c r="N287" i="1"/>
  <c r="K279" i="1"/>
  <c r="M279" i="1" s="1"/>
  <c r="N279" i="1"/>
  <c r="K271" i="1"/>
  <c r="M271" i="1" s="1"/>
  <c r="N271" i="1"/>
  <c r="K263" i="1"/>
  <c r="M263" i="1" s="1"/>
  <c r="N263" i="1"/>
  <c r="K255" i="1"/>
  <c r="M255" i="1" s="1"/>
  <c r="N255" i="1"/>
  <c r="K247" i="1"/>
  <c r="M247" i="1" s="1"/>
  <c r="N247" i="1"/>
  <c r="K239" i="1"/>
  <c r="M239" i="1" s="1"/>
  <c r="N239" i="1"/>
  <c r="K231" i="1"/>
  <c r="M231" i="1" s="1"/>
  <c r="N231" i="1"/>
  <c r="K223" i="1"/>
  <c r="M223" i="1" s="1"/>
  <c r="N223" i="1"/>
  <c r="K215" i="1"/>
  <c r="M215" i="1" s="1"/>
  <c r="N215" i="1"/>
  <c r="K207" i="1"/>
  <c r="M207" i="1" s="1"/>
  <c r="N207" i="1"/>
  <c r="K199" i="1"/>
  <c r="M199" i="1" s="1"/>
  <c r="N199" i="1"/>
  <c r="K191" i="1"/>
  <c r="M191" i="1" s="1"/>
  <c r="N191" i="1"/>
  <c r="K183" i="1"/>
  <c r="M183" i="1" s="1"/>
  <c r="N183" i="1"/>
  <c r="K175" i="1"/>
  <c r="M175" i="1" s="1"/>
  <c r="N175" i="1"/>
  <c r="K167" i="1"/>
  <c r="M167" i="1" s="1"/>
  <c r="N167" i="1"/>
  <c r="K159" i="1"/>
  <c r="M159" i="1" s="1"/>
  <c r="N159" i="1"/>
  <c r="K151" i="1"/>
  <c r="M151" i="1" s="1"/>
  <c r="N151" i="1"/>
  <c r="K143" i="1"/>
  <c r="M143" i="1" s="1"/>
  <c r="N143" i="1"/>
  <c r="K135" i="1"/>
  <c r="M135" i="1" s="1"/>
  <c r="N135" i="1"/>
  <c r="K127" i="1"/>
  <c r="M127" i="1" s="1"/>
  <c r="N127" i="1"/>
  <c r="K119" i="1"/>
  <c r="M119" i="1" s="1"/>
  <c r="N119" i="1"/>
  <c r="K111" i="1"/>
  <c r="M111" i="1" s="1"/>
  <c r="N111" i="1"/>
  <c r="K103" i="1"/>
  <c r="M103" i="1" s="1"/>
  <c r="N103" i="1"/>
  <c r="K95" i="1"/>
  <c r="M95" i="1" s="1"/>
  <c r="N95" i="1"/>
  <c r="K87" i="1"/>
  <c r="M87" i="1" s="1"/>
  <c r="N87" i="1"/>
  <c r="K79" i="1"/>
  <c r="M79" i="1" s="1"/>
  <c r="N79" i="1"/>
  <c r="K71" i="1"/>
  <c r="M71" i="1" s="1"/>
  <c r="N71" i="1"/>
  <c r="K63" i="1"/>
  <c r="M63" i="1" s="1"/>
  <c r="N63" i="1"/>
  <c r="K55" i="1"/>
  <c r="M55" i="1" s="1"/>
  <c r="N55" i="1"/>
  <c r="K47" i="1"/>
  <c r="M47" i="1" s="1"/>
  <c r="N47" i="1"/>
  <c r="K39" i="1"/>
  <c r="M39" i="1" s="1"/>
  <c r="N39" i="1"/>
  <c r="K31" i="1"/>
  <c r="M31" i="1" s="1"/>
  <c r="N31" i="1"/>
  <c r="K23" i="1"/>
  <c r="M23" i="1" s="1"/>
  <c r="N23" i="1"/>
  <c r="K15" i="1"/>
  <c r="M15" i="1" s="1"/>
  <c r="N15" i="1"/>
  <c r="K7" i="1"/>
  <c r="M7" i="1" s="1"/>
  <c r="N7" i="1"/>
  <c r="N999" i="1"/>
  <c r="N991" i="1"/>
  <c r="N983" i="1"/>
  <c r="N975" i="1"/>
  <c r="N967" i="1"/>
  <c r="N959" i="1"/>
  <c r="N951" i="1"/>
  <c r="N943" i="1"/>
  <c r="N935" i="1"/>
  <c r="N927" i="1"/>
  <c r="N919" i="1"/>
  <c r="N911" i="1"/>
  <c r="N903" i="1"/>
  <c r="N895" i="1"/>
  <c r="N887" i="1"/>
  <c r="N879" i="1"/>
  <c r="N871" i="1"/>
  <c r="N863" i="1"/>
  <c r="N855" i="1"/>
  <c r="N847" i="1"/>
  <c r="N839" i="1"/>
  <c r="N831" i="1"/>
  <c r="N823" i="1"/>
  <c r="N815" i="1"/>
  <c r="N807" i="1"/>
  <c r="N799" i="1"/>
  <c r="N791" i="1"/>
  <c r="N783" i="1"/>
  <c r="N775" i="1"/>
  <c r="N767" i="1"/>
  <c r="N759" i="1"/>
  <c r="N751" i="1"/>
  <c r="N743" i="1"/>
  <c r="N735" i="1"/>
  <c r="N727" i="1"/>
  <c r="N719" i="1"/>
  <c r="N711" i="1"/>
  <c r="N703" i="1"/>
  <c r="N695" i="1"/>
  <c r="N687" i="1"/>
  <c r="N679" i="1"/>
  <c r="N665" i="1"/>
  <c r="N654" i="1"/>
  <c r="N640" i="1"/>
  <c r="N625" i="1"/>
  <c r="N607" i="1"/>
  <c r="N576" i="1"/>
  <c r="N544" i="1"/>
  <c r="N512" i="1"/>
  <c r="N456" i="1"/>
  <c r="K630" i="1"/>
  <c r="M630" i="1" s="1"/>
  <c r="N630" i="1"/>
  <c r="K622" i="1"/>
  <c r="M622" i="1" s="1"/>
  <c r="N622" i="1"/>
  <c r="K614" i="1"/>
  <c r="M614" i="1" s="1"/>
  <c r="N614" i="1"/>
  <c r="K606" i="1"/>
  <c r="M606" i="1" s="1"/>
  <c r="N606" i="1"/>
  <c r="K598" i="1"/>
  <c r="M598" i="1" s="1"/>
  <c r="N598" i="1"/>
  <c r="K590" i="1"/>
  <c r="M590" i="1" s="1"/>
  <c r="N590" i="1"/>
  <c r="K582" i="1"/>
  <c r="M582" i="1" s="1"/>
  <c r="N582" i="1"/>
  <c r="K574" i="1"/>
  <c r="M574" i="1" s="1"/>
  <c r="N574" i="1"/>
  <c r="K566" i="1"/>
  <c r="M566" i="1" s="1"/>
  <c r="N566" i="1"/>
  <c r="K558" i="1"/>
  <c r="M558" i="1" s="1"/>
  <c r="N558" i="1"/>
  <c r="K550" i="1"/>
  <c r="M550" i="1" s="1"/>
  <c r="N550" i="1"/>
  <c r="K542" i="1"/>
  <c r="M542" i="1" s="1"/>
  <c r="N542" i="1"/>
  <c r="K534" i="1"/>
  <c r="M534" i="1" s="1"/>
  <c r="N534" i="1"/>
  <c r="K526" i="1"/>
  <c r="M526" i="1" s="1"/>
  <c r="N526" i="1"/>
  <c r="K518" i="1"/>
  <c r="M518" i="1" s="1"/>
  <c r="N518" i="1"/>
  <c r="K510" i="1"/>
  <c r="M510" i="1" s="1"/>
  <c r="N510" i="1"/>
  <c r="K502" i="1"/>
  <c r="M502" i="1" s="1"/>
  <c r="N502" i="1"/>
  <c r="K494" i="1"/>
  <c r="M494" i="1" s="1"/>
  <c r="N494" i="1"/>
  <c r="K486" i="1"/>
  <c r="M486" i="1" s="1"/>
  <c r="N486" i="1"/>
  <c r="K478" i="1"/>
  <c r="M478" i="1" s="1"/>
  <c r="N478" i="1"/>
  <c r="K470" i="1"/>
  <c r="M470" i="1" s="1"/>
  <c r="N470" i="1"/>
  <c r="K462" i="1"/>
  <c r="M462" i="1" s="1"/>
  <c r="N462" i="1"/>
  <c r="K454" i="1"/>
  <c r="M454" i="1" s="1"/>
  <c r="N454" i="1"/>
  <c r="K446" i="1"/>
  <c r="M446" i="1" s="1"/>
  <c r="N446" i="1"/>
  <c r="K438" i="1"/>
  <c r="M438" i="1" s="1"/>
  <c r="N438" i="1"/>
  <c r="K430" i="1"/>
  <c r="M430" i="1" s="1"/>
  <c r="N430" i="1"/>
  <c r="K422" i="1"/>
  <c r="M422" i="1" s="1"/>
  <c r="N422" i="1"/>
  <c r="K414" i="1"/>
  <c r="M414" i="1" s="1"/>
  <c r="N414" i="1"/>
  <c r="K406" i="1"/>
  <c r="M406" i="1" s="1"/>
  <c r="N406" i="1"/>
  <c r="K398" i="1"/>
  <c r="M398" i="1" s="1"/>
  <c r="N398" i="1"/>
  <c r="K390" i="1"/>
  <c r="M390" i="1" s="1"/>
  <c r="N390" i="1"/>
  <c r="K382" i="1"/>
  <c r="M382" i="1" s="1"/>
  <c r="N382" i="1"/>
  <c r="K374" i="1"/>
  <c r="M374" i="1" s="1"/>
  <c r="N374" i="1"/>
  <c r="K366" i="1"/>
  <c r="M366" i="1" s="1"/>
  <c r="N366" i="1"/>
  <c r="K358" i="1"/>
  <c r="M358" i="1" s="1"/>
  <c r="N358" i="1"/>
  <c r="K350" i="1"/>
  <c r="M350" i="1" s="1"/>
  <c r="N350" i="1"/>
  <c r="K342" i="1"/>
  <c r="M342" i="1" s="1"/>
  <c r="N342" i="1"/>
  <c r="K334" i="1"/>
  <c r="M334" i="1" s="1"/>
  <c r="N334" i="1"/>
  <c r="K326" i="1"/>
  <c r="M326" i="1" s="1"/>
  <c r="N326" i="1"/>
  <c r="K318" i="1"/>
  <c r="M318" i="1" s="1"/>
  <c r="N318" i="1"/>
  <c r="K310" i="1"/>
  <c r="M310" i="1" s="1"/>
  <c r="N310" i="1"/>
  <c r="K302" i="1"/>
  <c r="M302" i="1" s="1"/>
  <c r="N302" i="1"/>
  <c r="K294" i="1"/>
  <c r="M294" i="1" s="1"/>
  <c r="N294" i="1"/>
  <c r="K286" i="1"/>
  <c r="M286" i="1" s="1"/>
  <c r="N286" i="1"/>
  <c r="K278" i="1"/>
  <c r="M278" i="1" s="1"/>
  <c r="N278" i="1"/>
  <c r="K270" i="1"/>
  <c r="M270" i="1" s="1"/>
  <c r="N270" i="1"/>
  <c r="K262" i="1"/>
  <c r="M262" i="1" s="1"/>
  <c r="N262" i="1"/>
  <c r="K254" i="1"/>
  <c r="M254" i="1" s="1"/>
  <c r="N254" i="1"/>
  <c r="K246" i="1"/>
  <c r="M246" i="1" s="1"/>
  <c r="N246" i="1"/>
  <c r="K238" i="1"/>
  <c r="M238" i="1" s="1"/>
  <c r="N238" i="1"/>
  <c r="K230" i="1"/>
  <c r="M230" i="1" s="1"/>
  <c r="N230" i="1"/>
  <c r="K222" i="1"/>
  <c r="M222" i="1" s="1"/>
  <c r="N222" i="1"/>
  <c r="K214" i="1"/>
  <c r="M214" i="1" s="1"/>
  <c r="N214" i="1"/>
  <c r="K206" i="1"/>
  <c r="M206" i="1" s="1"/>
  <c r="N206" i="1"/>
  <c r="K198" i="1"/>
  <c r="M198" i="1" s="1"/>
  <c r="N198" i="1"/>
  <c r="K190" i="1"/>
  <c r="M190" i="1" s="1"/>
  <c r="N190" i="1"/>
  <c r="K182" i="1"/>
  <c r="M182" i="1" s="1"/>
  <c r="N182" i="1"/>
  <c r="K174" i="1"/>
  <c r="M174" i="1" s="1"/>
  <c r="N174" i="1"/>
  <c r="K166" i="1"/>
  <c r="M166" i="1" s="1"/>
  <c r="N166" i="1"/>
  <c r="K158" i="1"/>
  <c r="M158" i="1" s="1"/>
  <c r="N158" i="1"/>
  <c r="K150" i="1"/>
  <c r="M150" i="1" s="1"/>
  <c r="N150" i="1"/>
  <c r="K142" i="1"/>
  <c r="M142" i="1" s="1"/>
  <c r="N142" i="1"/>
  <c r="K134" i="1"/>
  <c r="M134" i="1" s="1"/>
  <c r="N134" i="1"/>
  <c r="K126" i="1"/>
  <c r="M126" i="1" s="1"/>
  <c r="N126" i="1"/>
  <c r="K118" i="1"/>
  <c r="M118" i="1" s="1"/>
  <c r="N118" i="1"/>
  <c r="K110" i="1"/>
  <c r="M110" i="1" s="1"/>
  <c r="N110" i="1"/>
  <c r="K102" i="1"/>
  <c r="M102" i="1" s="1"/>
  <c r="N102" i="1"/>
  <c r="K94" i="1"/>
  <c r="M94" i="1" s="1"/>
  <c r="N94" i="1"/>
  <c r="K86" i="1"/>
  <c r="M86" i="1" s="1"/>
  <c r="N86" i="1"/>
  <c r="K78" i="1"/>
  <c r="M78" i="1" s="1"/>
  <c r="N78" i="1"/>
  <c r="K70" i="1"/>
  <c r="M70" i="1" s="1"/>
  <c r="N70" i="1"/>
  <c r="K62" i="1"/>
  <c r="M62" i="1" s="1"/>
  <c r="N62" i="1"/>
  <c r="K54" i="1"/>
  <c r="M54" i="1" s="1"/>
  <c r="N54" i="1"/>
  <c r="K46" i="1"/>
  <c r="M46" i="1" s="1"/>
  <c r="N46" i="1"/>
  <c r="K38" i="1"/>
  <c r="M38" i="1" s="1"/>
  <c r="N38" i="1"/>
  <c r="K30" i="1"/>
  <c r="M30" i="1" s="1"/>
  <c r="N30" i="1"/>
  <c r="K22" i="1"/>
  <c r="M22" i="1" s="1"/>
  <c r="N22" i="1"/>
  <c r="K14" i="1"/>
  <c r="M14" i="1" s="1"/>
  <c r="N14" i="1"/>
  <c r="K6" i="1"/>
  <c r="M6" i="1" s="1"/>
  <c r="N6" i="1"/>
  <c r="N998" i="1"/>
  <c r="N990" i="1"/>
  <c r="N982" i="1"/>
  <c r="N974" i="1"/>
  <c r="N966" i="1"/>
  <c r="N958" i="1"/>
  <c r="N950" i="1"/>
  <c r="N942" i="1"/>
  <c r="N934" i="1"/>
  <c r="N926" i="1"/>
  <c r="N918" i="1"/>
  <c r="N910" i="1"/>
  <c r="N902" i="1"/>
  <c r="N894" i="1"/>
  <c r="N886" i="1"/>
  <c r="N878" i="1"/>
  <c r="N870" i="1"/>
  <c r="N862" i="1"/>
  <c r="N854" i="1"/>
  <c r="N846" i="1"/>
  <c r="N838" i="1"/>
  <c r="N830" i="1"/>
  <c r="N822" i="1"/>
  <c r="N814" i="1"/>
  <c r="N806" i="1"/>
  <c r="N798" i="1"/>
  <c r="N790" i="1"/>
  <c r="N782" i="1"/>
  <c r="N774" i="1"/>
  <c r="N766" i="1"/>
  <c r="N758" i="1"/>
  <c r="N750" i="1"/>
  <c r="N742" i="1"/>
  <c r="N734" i="1"/>
  <c r="N726" i="1"/>
  <c r="N718" i="1"/>
  <c r="N710" i="1"/>
  <c r="N702" i="1"/>
  <c r="N694" i="1"/>
  <c r="N686" i="1"/>
  <c r="N678" i="1"/>
  <c r="N664" i="1"/>
  <c r="N652" i="1"/>
  <c r="N639" i="1"/>
  <c r="N624" i="1"/>
  <c r="N604" i="1"/>
  <c r="N572" i="1"/>
  <c r="N540" i="1"/>
  <c r="N508" i="1"/>
  <c r="N448" i="1"/>
  <c r="K677" i="1"/>
  <c r="M677" i="1" s="1"/>
  <c r="N677" i="1"/>
  <c r="K669" i="1"/>
  <c r="M669" i="1" s="1"/>
  <c r="N669" i="1"/>
  <c r="K661" i="1"/>
  <c r="M661" i="1" s="1"/>
  <c r="N661" i="1"/>
  <c r="K653" i="1"/>
  <c r="M653" i="1" s="1"/>
  <c r="N653" i="1"/>
  <c r="K645" i="1"/>
  <c r="M645" i="1" s="1"/>
  <c r="N645" i="1"/>
  <c r="K637" i="1"/>
  <c r="M637" i="1" s="1"/>
  <c r="N637" i="1"/>
  <c r="K629" i="1"/>
  <c r="M629" i="1" s="1"/>
  <c r="N629" i="1"/>
  <c r="K621" i="1"/>
  <c r="M621" i="1" s="1"/>
  <c r="N621" i="1"/>
  <c r="K613" i="1"/>
  <c r="M613" i="1" s="1"/>
  <c r="N613" i="1"/>
  <c r="K605" i="1"/>
  <c r="M605" i="1" s="1"/>
  <c r="N605" i="1"/>
  <c r="K597" i="1"/>
  <c r="M597" i="1" s="1"/>
  <c r="N597" i="1"/>
  <c r="K589" i="1"/>
  <c r="M589" i="1" s="1"/>
  <c r="N589" i="1"/>
  <c r="K581" i="1"/>
  <c r="M581" i="1" s="1"/>
  <c r="N581" i="1"/>
  <c r="K573" i="1"/>
  <c r="M573" i="1" s="1"/>
  <c r="N573" i="1"/>
  <c r="K565" i="1"/>
  <c r="M565" i="1" s="1"/>
  <c r="N565" i="1"/>
  <c r="K557" i="1"/>
  <c r="M557" i="1" s="1"/>
  <c r="N557" i="1"/>
  <c r="K549" i="1"/>
  <c r="M549" i="1" s="1"/>
  <c r="N549" i="1"/>
  <c r="K541" i="1"/>
  <c r="M541" i="1" s="1"/>
  <c r="N541" i="1"/>
  <c r="K533" i="1"/>
  <c r="M533" i="1" s="1"/>
  <c r="N533" i="1"/>
  <c r="K525" i="1"/>
  <c r="M525" i="1" s="1"/>
  <c r="N525" i="1"/>
  <c r="K517" i="1"/>
  <c r="M517" i="1" s="1"/>
  <c r="N517" i="1"/>
  <c r="K509" i="1"/>
  <c r="M509" i="1" s="1"/>
  <c r="N509" i="1"/>
  <c r="K501" i="1"/>
  <c r="M501" i="1" s="1"/>
  <c r="N501" i="1"/>
  <c r="K493" i="1"/>
  <c r="M493" i="1" s="1"/>
  <c r="N493" i="1"/>
  <c r="K485" i="1"/>
  <c r="M485" i="1" s="1"/>
  <c r="N485" i="1"/>
  <c r="K477" i="1"/>
  <c r="M477" i="1" s="1"/>
  <c r="N477" i="1"/>
  <c r="K469" i="1"/>
  <c r="M469" i="1" s="1"/>
  <c r="N469" i="1"/>
  <c r="K461" i="1"/>
  <c r="M461" i="1" s="1"/>
  <c r="N461" i="1"/>
  <c r="K453" i="1"/>
  <c r="M453" i="1" s="1"/>
  <c r="N453" i="1"/>
  <c r="K445" i="1"/>
  <c r="M445" i="1" s="1"/>
  <c r="N445" i="1"/>
  <c r="K437" i="1"/>
  <c r="M437" i="1" s="1"/>
  <c r="N437" i="1"/>
  <c r="K429" i="1"/>
  <c r="M429" i="1" s="1"/>
  <c r="N429" i="1"/>
  <c r="K421" i="1"/>
  <c r="M421" i="1" s="1"/>
  <c r="N421" i="1"/>
  <c r="K413" i="1"/>
  <c r="M413" i="1" s="1"/>
  <c r="N413" i="1"/>
  <c r="K405" i="1"/>
  <c r="M405" i="1" s="1"/>
  <c r="N405" i="1"/>
  <c r="K397" i="1"/>
  <c r="M397" i="1" s="1"/>
  <c r="N397" i="1"/>
  <c r="K389" i="1"/>
  <c r="M389" i="1" s="1"/>
  <c r="N389" i="1"/>
  <c r="K381" i="1"/>
  <c r="M381" i="1" s="1"/>
  <c r="N381" i="1"/>
  <c r="K373" i="1"/>
  <c r="M373" i="1" s="1"/>
  <c r="N373" i="1"/>
  <c r="K365" i="1"/>
  <c r="M365" i="1" s="1"/>
  <c r="N365" i="1"/>
  <c r="K357" i="1"/>
  <c r="M357" i="1" s="1"/>
  <c r="N357" i="1"/>
  <c r="K349" i="1"/>
  <c r="M349" i="1" s="1"/>
  <c r="N349" i="1"/>
  <c r="K341" i="1"/>
  <c r="M341" i="1" s="1"/>
  <c r="N341" i="1"/>
  <c r="K333" i="1"/>
  <c r="M333" i="1" s="1"/>
  <c r="N333" i="1"/>
  <c r="K325" i="1"/>
  <c r="M325" i="1" s="1"/>
  <c r="N325" i="1"/>
  <c r="K317" i="1"/>
  <c r="M317" i="1" s="1"/>
  <c r="N317" i="1"/>
  <c r="K309" i="1"/>
  <c r="M309" i="1" s="1"/>
  <c r="N309" i="1"/>
  <c r="K301" i="1"/>
  <c r="M301" i="1" s="1"/>
  <c r="N301" i="1"/>
  <c r="K293" i="1"/>
  <c r="M293" i="1" s="1"/>
  <c r="N293" i="1"/>
  <c r="K285" i="1"/>
  <c r="M285" i="1" s="1"/>
  <c r="N285" i="1"/>
  <c r="K277" i="1"/>
  <c r="M277" i="1" s="1"/>
  <c r="N277" i="1"/>
  <c r="K269" i="1"/>
  <c r="M269" i="1" s="1"/>
  <c r="N269" i="1"/>
  <c r="K261" i="1"/>
  <c r="M261" i="1" s="1"/>
  <c r="N261" i="1"/>
  <c r="K253" i="1"/>
  <c r="M253" i="1" s="1"/>
  <c r="N253" i="1"/>
  <c r="K245" i="1"/>
  <c r="M245" i="1" s="1"/>
  <c r="N245" i="1"/>
  <c r="K237" i="1"/>
  <c r="M237" i="1" s="1"/>
  <c r="N237" i="1"/>
  <c r="K229" i="1"/>
  <c r="M229" i="1" s="1"/>
  <c r="N229" i="1"/>
  <c r="K221" i="1"/>
  <c r="M221" i="1" s="1"/>
  <c r="N221" i="1"/>
  <c r="K213" i="1"/>
  <c r="M213" i="1" s="1"/>
  <c r="N213" i="1"/>
  <c r="K205" i="1"/>
  <c r="M205" i="1" s="1"/>
  <c r="N205" i="1"/>
  <c r="K197" i="1"/>
  <c r="M197" i="1" s="1"/>
  <c r="N197" i="1"/>
  <c r="K189" i="1"/>
  <c r="M189" i="1" s="1"/>
  <c r="N189" i="1"/>
  <c r="K181" i="1"/>
  <c r="M181" i="1" s="1"/>
  <c r="N181" i="1"/>
  <c r="K173" i="1"/>
  <c r="M173" i="1" s="1"/>
  <c r="N173" i="1"/>
  <c r="K165" i="1"/>
  <c r="M165" i="1" s="1"/>
  <c r="N165" i="1"/>
  <c r="K157" i="1"/>
  <c r="M157" i="1" s="1"/>
  <c r="N157" i="1"/>
  <c r="K149" i="1"/>
  <c r="M149" i="1" s="1"/>
  <c r="N149" i="1"/>
  <c r="K141" i="1"/>
  <c r="M141" i="1" s="1"/>
  <c r="N141" i="1"/>
  <c r="K133" i="1"/>
  <c r="M133" i="1" s="1"/>
  <c r="N133" i="1"/>
  <c r="K125" i="1"/>
  <c r="M125" i="1" s="1"/>
  <c r="N125" i="1"/>
  <c r="K117" i="1"/>
  <c r="M117" i="1" s="1"/>
  <c r="N117" i="1"/>
  <c r="K109" i="1"/>
  <c r="M109" i="1" s="1"/>
  <c r="N109" i="1"/>
  <c r="K101" i="1"/>
  <c r="M101" i="1" s="1"/>
  <c r="N101" i="1"/>
  <c r="K93" i="1"/>
  <c r="M93" i="1" s="1"/>
  <c r="N93" i="1"/>
  <c r="K85" i="1"/>
  <c r="M85" i="1" s="1"/>
  <c r="N85" i="1"/>
  <c r="K77" i="1"/>
  <c r="M77" i="1" s="1"/>
  <c r="N77" i="1"/>
  <c r="K69" i="1"/>
  <c r="M69" i="1" s="1"/>
  <c r="N69" i="1"/>
  <c r="K61" i="1"/>
  <c r="M61" i="1" s="1"/>
  <c r="N61" i="1"/>
  <c r="K53" i="1"/>
  <c r="M53" i="1" s="1"/>
  <c r="N53" i="1"/>
  <c r="K45" i="1"/>
  <c r="M45" i="1" s="1"/>
  <c r="N45" i="1"/>
  <c r="K37" i="1"/>
  <c r="M37" i="1" s="1"/>
  <c r="N37" i="1"/>
  <c r="K29" i="1"/>
  <c r="M29" i="1" s="1"/>
  <c r="N29" i="1"/>
  <c r="K21" i="1"/>
  <c r="M21" i="1" s="1"/>
  <c r="N21" i="1"/>
  <c r="K13" i="1"/>
  <c r="M13" i="1" s="1"/>
  <c r="N13" i="1"/>
  <c r="K5" i="1"/>
  <c r="M5" i="1" s="1"/>
  <c r="N5" i="1"/>
  <c r="N997" i="1"/>
  <c r="N989" i="1"/>
  <c r="N981" i="1"/>
  <c r="N973" i="1"/>
  <c r="N965" i="1"/>
  <c r="N957" i="1"/>
  <c r="N949" i="1"/>
  <c r="N941" i="1"/>
  <c r="N933" i="1"/>
  <c r="N925" i="1"/>
  <c r="N917" i="1"/>
  <c r="N909" i="1"/>
  <c r="N901" i="1"/>
  <c r="N893" i="1"/>
  <c r="N885" i="1"/>
  <c r="N877" i="1"/>
  <c r="N869" i="1"/>
  <c r="N861" i="1"/>
  <c r="N853" i="1"/>
  <c r="N845" i="1"/>
  <c r="N837" i="1"/>
  <c r="N829" i="1"/>
  <c r="N821" i="1"/>
  <c r="N813" i="1"/>
  <c r="N805" i="1"/>
  <c r="N797" i="1"/>
  <c r="N789" i="1"/>
  <c r="N781" i="1"/>
  <c r="N773" i="1"/>
  <c r="N765" i="1"/>
  <c r="N757" i="1"/>
  <c r="N749" i="1"/>
  <c r="N741" i="1"/>
  <c r="N733" i="1"/>
  <c r="N725" i="1"/>
  <c r="N717" i="1"/>
  <c r="N709" i="1"/>
  <c r="N701" i="1"/>
  <c r="N693" i="1"/>
  <c r="N685" i="1"/>
  <c r="N676" i="1"/>
  <c r="N663" i="1"/>
  <c r="N649" i="1"/>
  <c r="N638" i="1"/>
  <c r="N623" i="1"/>
  <c r="N600" i="1"/>
  <c r="N568" i="1"/>
  <c r="N536" i="1"/>
  <c r="N504" i="1"/>
  <c r="N440" i="1"/>
  <c r="K500" i="1"/>
  <c r="M500" i="1" s="1"/>
  <c r="N500" i="1"/>
  <c r="K492" i="1"/>
  <c r="M492" i="1" s="1"/>
  <c r="N492" i="1"/>
  <c r="K484" i="1"/>
  <c r="M484" i="1" s="1"/>
  <c r="N484" i="1"/>
  <c r="K476" i="1"/>
  <c r="M476" i="1" s="1"/>
  <c r="N476" i="1"/>
  <c r="K468" i="1"/>
  <c r="M468" i="1" s="1"/>
  <c r="N468" i="1"/>
  <c r="K460" i="1"/>
  <c r="M460" i="1" s="1"/>
  <c r="N460" i="1"/>
  <c r="K452" i="1"/>
  <c r="M452" i="1" s="1"/>
  <c r="N452" i="1"/>
  <c r="K444" i="1"/>
  <c r="M444" i="1" s="1"/>
  <c r="N444" i="1"/>
  <c r="K436" i="1"/>
  <c r="M436" i="1" s="1"/>
  <c r="N436" i="1"/>
  <c r="K428" i="1"/>
  <c r="M428" i="1" s="1"/>
  <c r="N428" i="1"/>
  <c r="K420" i="1"/>
  <c r="M420" i="1" s="1"/>
  <c r="N420" i="1"/>
  <c r="K412" i="1"/>
  <c r="M412" i="1" s="1"/>
  <c r="N412" i="1"/>
  <c r="K404" i="1"/>
  <c r="M404" i="1" s="1"/>
  <c r="N404" i="1"/>
  <c r="K396" i="1"/>
  <c r="M396" i="1" s="1"/>
  <c r="N396" i="1"/>
  <c r="K388" i="1"/>
  <c r="M388" i="1" s="1"/>
  <c r="N388" i="1"/>
  <c r="K380" i="1"/>
  <c r="M380" i="1" s="1"/>
  <c r="N380" i="1"/>
  <c r="K372" i="1"/>
  <c r="M372" i="1" s="1"/>
  <c r="N372" i="1"/>
  <c r="K364" i="1"/>
  <c r="M364" i="1" s="1"/>
  <c r="N364" i="1"/>
  <c r="K356" i="1"/>
  <c r="M356" i="1" s="1"/>
  <c r="N356" i="1"/>
  <c r="K348" i="1"/>
  <c r="M348" i="1" s="1"/>
  <c r="N348" i="1"/>
  <c r="K340" i="1"/>
  <c r="M340" i="1" s="1"/>
  <c r="N340" i="1"/>
  <c r="K332" i="1"/>
  <c r="M332" i="1" s="1"/>
  <c r="N332" i="1"/>
  <c r="K324" i="1"/>
  <c r="M324" i="1" s="1"/>
  <c r="N324" i="1"/>
  <c r="K316" i="1"/>
  <c r="M316" i="1" s="1"/>
  <c r="N316" i="1"/>
  <c r="K308" i="1"/>
  <c r="M308" i="1" s="1"/>
  <c r="N308" i="1"/>
  <c r="K300" i="1"/>
  <c r="M300" i="1" s="1"/>
  <c r="N300" i="1"/>
  <c r="K292" i="1"/>
  <c r="M292" i="1" s="1"/>
  <c r="N292" i="1"/>
  <c r="K284" i="1"/>
  <c r="M284" i="1" s="1"/>
  <c r="N284" i="1"/>
  <c r="K276" i="1"/>
  <c r="M276" i="1" s="1"/>
  <c r="N276" i="1"/>
  <c r="K268" i="1"/>
  <c r="M268" i="1" s="1"/>
  <c r="N268" i="1"/>
  <c r="K260" i="1"/>
  <c r="M260" i="1" s="1"/>
  <c r="N260" i="1"/>
  <c r="K252" i="1"/>
  <c r="M252" i="1" s="1"/>
  <c r="N252" i="1"/>
  <c r="K244" i="1"/>
  <c r="M244" i="1" s="1"/>
  <c r="N244" i="1"/>
  <c r="K236" i="1"/>
  <c r="M236" i="1" s="1"/>
  <c r="N236" i="1"/>
  <c r="K228" i="1"/>
  <c r="M228" i="1" s="1"/>
  <c r="N228" i="1"/>
  <c r="K220" i="1"/>
  <c r="M220" i="1" s="1"/>
  <c r="N220" i="1"/>
  <c r="K212" i="1"/>
  <c r="M212" i="1" s="1"/>
  <c r="N212" i="1"/>
  <c r="K204" i="1"/>
  <c r="M204" i="1" s="1"/>
  <c r="N204" i="1"/>
  <c r="K196" i="1"/>
  <c r="M196" i="1" s="1"/>
  <c r="N196" i="1"/>
  <c r="K188" i="1"/>
  <c r="M188" i="1" s="1"/>
  <c r="N188" i="1"/>
  <c r="K180" i="1"/>
  <c r="M180" i="1" s="1"/>
  <c r="N180" i="1"/>
  <c r="K172" i="1"/>
  <c r="M172" i="1" s="1"/>
  <c r="N172" i="1"/>
  <c r="K164" i="1"/>
  <c r="M164" i="1" s="1"/>
  <c r="N164" i="1"/>
  <c r="K156" i="1"/>
  <c r="M156" i="1" s="1"/>
  <c r="N156" i="1"/>
  <c r="K148" i="1"/>
  <c r="M148" i="1" s="1"/>
  <c r="N148" i="1"/>
  <c r="K140" i="1"/>
  <c r="M140" i="1" s="1"/>
  <c r="N140" i="1"/>
  <c r="K132" i="1"/>
  <c r="M132" i="1" s="1"/>
  <c r="N132" i="1"/>
  <c r="K124" i="1"/>
  <c r="M124" i="1" s="1"/>
  <c r="N124" i="1"/>
  <c r="K116" i="1"/>
  <c r="M116" i="1" s="1"/>
  <c r="N116" i="1"/>
  <c r="K108" i="1"/>
  <c r="M108" i="1" s="1"/>
  <c r="N108" i="1"/>
  <c r="K100" i="1"/>
  <c r="M100" i="1" s="1"/>
  <c r="N100" i="1"/>
  <c r="K92" i="1"/>
  <c r="M92" i="1" s="1"/>
  <c r="N92" i="1"/>
  <c r="K84" i="1"/>
  <c r="M84" i="1" s="1"/>
  <c r="N84" i="1"/>
  <c r="K76" i="1"/>
  <c r="M76" i="1" s="1"/>
  <c r="N76" i="1"/>
  <c r="K68" i="1"/>
  <c r="M68" i="1" s="1"/>
  <c r="N68" i="1"/>
  <c r="K60" i="1"/>
  <c r="M60" i="1" s="1"/>
  <c r="N60" i="1"/>
  <c r="K52" i="1"/>
  <c r="M52" i="1" s="1"/>
  <c r="N52" i="1"/>
  <c r="K44" i="1"/>
  <c r="M44" i="1" s="1"/>
  <c r="N44" i="1"/>
  <c r="K36" i="1"/>
  <c r="M36" i="1" s="1"/>
  <c r="N36" i="1"/>
  <c r="K28" i="1"/>
  <c r="M28" i="1" s="1"/>
  <c r="N28" i="1"/>
  <c r="K20" i="1"/>
  <c r="M20" i="1" s="1"/>
  <c r="N20" i="1"/>
  <c r="K12" i="1"/>
  <c r="M12" i="1" s="1"/>
  <c r="N12" i="1"/>
  <c r="K4" i="1"/>
  <c r="M4" i="1" s="1"/>
  <c r="N4" i="1"/>
  <c r="N996" i="1"/>
  <c r="N988" i="1"/>
  <c r="N980" i="1"/>
  <c r="N972" i="1"/>
  <c r="N964" i="1"/>
  <c r="N956" i="1"/>
  <c r="N948" i="1"/>
  <c r="N940" i="1"/>
  <c r="N932" i="1"/>
  <c r="N924" i="1"/>
  <c r="N916" i="1"/>
  <c r="N908" i="1"/>
  <c r="N900" i="1"/>
  <c r="N892" i="1"/>
  <c r="N884" i="1"/>
  <c r="N876" i="1"/>
  <c r="N868" i="1"/>
  <c r="N860" i="1"/>
  <c r="N852" i="1"/>
  <c r="N844" i="1"/>
  <c r="N836" i="1"/>
  <c r="N828" i="1"/>
  <c r="N820" i="1"/>
  <c r="N812" i="1"/>
  <c r="N804" i="1"/>
  <c r="N796" i="1"/>
  <c r="N788" i="1"/>
  <c r="N780" i="1"/>
  <c r="N772" i="1"/>
  <c r="N764" i="1"/>
  <c r="N756" i="1"/>
  <c r="N748" i="1"/>
  <c r="N740" i="1"/>
  <c r="N732" i="1"/>
  <c r="N724" i="1"/>
  <c r="N716" i="1"/>
  <c r="N708" i="1"/>
  <c r="N700" i="1"/>
  <c r="N692" i="1"/>
  <c r="N684" i="1"/>
  <c r="N673" i="1"/>
  <c r="N662" i="1"/>
  <c r="N648" i="1"/>
  <c r="N636" i="1"/>
  <c r="N620" i="1"/>
  <c r="N596" i="1"/>
  <c r="N564" i="1"/>
  <c r="N532" i="1"/>
  <c r="N496" i="1"/>
  <c r="N432" i="1"/>
  <c r="K675" i="1"/>
  <c r="M675" i="1" s="1"/>
  <c r="N675" i="1"/>
  <c r="K667" i="1"/>
  <c r="M667" i="1" s="1"/>
  <c r="N667" i="1"/>
  <c r="K659" i="1"/>
  <c r="M659" i="1" s="1"/>
  <c r="N659" i="1"/>
  <c r="K651" i="1"/>
  <c r="M651" i="1" s="1"/>
  <c r="N651" i="1"/>
  <c r="K643" i="1"/>
  <c r="M643" i="1" s="1"/>
  <c r="N643" i="1"/>
  <c r="K635" i="1"/>
  <c r="M635" i="1" s="1"/>
  <c r="N635" i="1"/>
  <c r="K627" i="1"/>
  <c r="M627" i="1" s="1"/>
  <c r="N627" i="1"/>
  <c r="K619" i="1"/>
  <c r="M619" i="1" s="1"/>
  <c r="N619" i="1"/>
  <c r="K611" i="1"/>
  <c r="M611" i="1" s="1"/>
  <c r="N611" i="1"/>
  <c r="K603" i="1"/>
  <c r="M603" i="1" s="1"/>
  <c r="N603" i="1"/>
  <c r="K595" i="1"/>
  <c r="M595" i="1" s="1"/>
  <c r="N595" i="1"/>
  <c r="K587" i="1"/>
  <c r="M587" i="1" s="1"/>
  <c r="N587" i="1"/>
  <c r="K579" i="1"/>
  <c r="M579" i="1" s="1"/>
  <c r="N579" i="1"/>
  <c r="K571" i="1"/>
  <c r="M571" i="1" s="1"/>
  <c r="N571" i="1"/>
  <c r="K563" i="1"/>
  <c r="M563" i="1" s="1"/>
  <c r="N563" i="1"/>
  <c r="K555" i="1"/>
  <c r="M555" i="1" s="1"/>
  <c r="N555" i="1"/>
  <c r="K547" i="1"/>
  <c r="M547" i="1" s="1"/>
  <c r="N547" i="1"/>
  <c r="K539" i="1"/>
  <c r="M539" i="1" s="1"/>
  <c r="N539" i="1"/>
  <c r="K531" i="1"/>
  <c r="M531" i="1" s="1"/>
  <c r="N531" i="1"/>
  <c r="K523" i="1"/>
  <c r="M523" i="1" s="1"/>
  <c r="N523" i="1"/>
  <c r="K515" i="1"/>
  <c r="M515" i="1" s="1"/>
  <c r="N515" i="1"/>
  <c r="K507" i="1"/>
  <c r="M507" i="1" s="1"/>
  <c r="N507" i="1"/>
  <c r="K499" i="1"/>
  <c r="M499" i="1" s="1"/>
  <c r="N499" i="1"/>
  <c r="K491" i="1"/>
  <c r="M491" i="1" s="1"/>
  <c r="N491" i="1"/>
  <c r="K483" i="1"/>
  <c r="M483" i="1" s="1"/>
  <c r="N483" i="1"/>
  <c r="K475" i="1"/>
  <c r="M475" i="1" s="1"/>
  <c r="N475" i="1"/>
  <c r="K467" i="1"/>
  <c r="M467" i="1" s="1"/>
  <c r="N467" i="1"/>
  <c r="K459" i="1"/>
  <c r="M459" i="1" s="1"/>
  <c r="N459" i="1"/>
  <c r="K451" i="1"/>
  <c r="M451" i="1" s="1"/>
  <c r="N451" i="1"/>
  <c r="K443" i="1"/>
  <c r="M443" i="1" s="1"/>
  <c r="N443" i="1"/>
  <c r="K435" i="1"/>
  <c r="M435" i="1" s="1"/>
  <c r="N435" i="1"/>
  <c r="K427" i="1"/>
  <c r="M427" i="1" s="1"/>
  <c r="N427" i="1"/>
  <c r="K419" i="1"/>
  <c r="M419" i="1" s="1"/>
  <c r="N419" i="1"/>
  <c r="K411" i="1"/>
  <c r="M411" i="1" s="1"/>
  <c r="N411" i="1"/>
  <c r="K403" i="1"/>
  <c r="M403" i="1" s="1"/>
  <c r="N403" i="1"/>
  <c r="K395" i="1"/>
  <c r="M395" i="1" s="1"/>
  <c r="N395" i="1"/>
  <c r="K387" i="1"/>
  <c r="M387" i="1" s="1"/>
  <c r="N387" i="1"/>
  <c r="K379" i="1"/>
  <c r="M379" i="1" s="1"/>
  <c r="N379" i="1"/>
  <c r="K371" i="1"/>
  <c r="M371" i="1" s="1"/>
  <c r="N371" i="1"/>
  <c r="K363" i="1"/>
  <c r="M363" i="1" s="1"/>
  <c r="N363" i="1"/>
  <c r="K355" i="1"/>
  <c r="M355" i="1" s="1"/>
  <c r="N355" i="1"/>
  <c r="K347" i="1"/>
  <c r="M347" i="1" s="1"/>
  <c r="N347" i="1"/>
  <c r="K339" i="1"/>
  <c r="M339" i="1" s="1"/>
  <c r="N339" i="1"/>
  <c r="K331" i="1"/>
  <c r="M331" i="1" s="1"/>
  <c r="N331" i="1"/>
  <c r="K323" i="1"/>
  <c r="M323" i="1" s="1"/>
  <c r="N323" i="1"/>
  <c r="K315" i="1"/>
  <c r="M315" i="1" s="1"/>
  <c r="N315" i="1"/>
  <c r="K307" i="1"/>
  <c r="M307" i="1" s="1"/>
  <c r="N307" i="1"/>
  <c r="K299" i="1"/>
  <c r="M299" i="1" s="1"/>
  <c r="N299" i="1"/>
  <c r="K291" i="1"/>
  <c r="M291" i="1" s="1"/>
  <c r="N291" i="1"/>
  <c r="K283" i="1"/>
  <c r="M283" i="1" s="1"/>
  <c r="N283" i="1"/>
  <c r="K275" i="1"/>
  <c r="M275" i="1" s="1"/>
  <c r="N275" i="1"/>
  <c r="K267" i="1"/>
  <c r="M267" i="1" s="1"/>
  <c r="N267" i="1"/>
  <c r="K259" i="1"/>
  <c r="M259" i="1" s="1"/>
  <c r="N259" i="1"/>
  <c r="K251" i="1"/>
  <c r="M251" i="1" s="1"/>
  <c r="N251" i="1"/>
  <c r="K243" i="1"/>
  <c r="M243" i="1" s="1"/>
  <c r="N243" i="1"/>
  <c r="K235" i="1"/>
  <c r="M235" i="1" s="1"/>
  <c r="N235" i="1"/>
  <c r="K227" i="1"/>
  <c r="M227" i="1" s="1"/>
  <c r="N227" i="1"/>
  <c r="K219" i="1"/>
  <c r="M219" i="1" s="1"/>
  <c r="N219" i="1"/>
  <c r="K211" i="1"/>
  <c r="M211" i="1" s="1"/>
  <c r="N211" i="1"/>
  <c r="K203" i="1"/>
  <c r="M203" i="1" s="1"/>
  <c r="N203" i="1"/>
  <c r="K195" i="1"/>
  <c r="M195" i="1" s="1"/>
  <c r="N195" i="1"/>
  <c r="K187" i="1"/>
  <c r="M187" i="1" s="1"/>
  <c r="N187" i="1"/>
  <c r="K179" i="1"/>
  <c r="M179" i="1" s="1"/>
  <c r="N179" i="1"/>
  <c r="K171" i="1"/>
  <c r="M171" i="1" s="1"/>
  <c r="N171" i="1"/>
  <c r="K163" i="1"/>
  <c r="M163" i="1" s="1"/>
  <c r="N163" i="1"/>
  <c r="K155" i="1"/>
  <c r="M155" i="1" s="1"/>
  <c r="N155" i="1"/>
  <c r="K147" i="1"/>
  <c r="M147" i="1" s="1"/>
  <c r="N147" i="1"/>
  <c r="K139" i="1"/>
  <c r="M139" i="1" s="1"/>
  <c r="N139" i="1"/>
  <c r="K131" i="1"/>
  <c r="M131" i="1" s="1"/>
  <c r="N131" i="1"/>
  <c r="K123" i="1"/>
  <c r="M123" i="1" s="1"/>
  <c r="N123" i="1"/>
  <c r="K115" i="1"/>
  <c r="M115" i="1" s="1"/>
  <c r="N115" i="1"/>
  <c r="K107" i="1"/>
  <c r="M107" i="1" s="1"/>
  <c r="N107" i="1"/>
  <c r="K99" i="1"/>
  <c r="M99" i="1" s="1"/>
  <c r="N99" i="1"/>
  <c r="K91" i="1"/>
  <c r="M91" i="1" s="1"/>
  <c r="N91" i="1"/>
  <c r="K83" i="1"/>
  <c r="M83" i="1" s="1"/>
  <c r="N83" i="1"/>
  <c r="K75" i="1"/>
  <c r="M75" i="1" s="1"/>
  <c r="N75" i="1"/>
  <c r="K67" i="1"/>
  <c r="M67" i="1" s="1"/>
  <c r="N67" i="1"/>
  <c r="K59" i="1"/>
  <c r="M59" i="1" s="1"/>
  <c r="N59" i="1"/>
  <c r="K51" i="1"/>
  <c r="M51" i="1" s="1"/>
  <c r="N51" i="1"/>
  <c r="K43" i="1"/>
  <c r="M43" i="1" s="1"/>
  <c r="N43" i="1"/>
  <c r="K35" i="1"/>
  <c r="M35" i="1" s="1"/>
  <c r="N35" i="1"/>
  <c r="K27" i="1"/>
  <c r="M27" i="1" s="1"/>
  <c r="N27" i="1"/>
  <c r="K19" i="1"/>
  <c r="M19" i="1" s="1"/>
  <c r="N19" i="1"/>
  <c r="K11" i="1"/>
  <c r="M11" i="1" s="1"/>
  <c r="N11" i="1"/>
  <c r="K3" i="1"/>
  <c r="M3" i="1" s="1"/>
  <c r="N3" i="1"/>
  <c r="N995" i="1"/>
  <c r="N987" i="1"/>
  <c r="N979" i="1"/>
  <c r="N971" i="1"/>
  <c r="N963" i="1"/>
  <c r="N955" i="1"/>
  <c r="N947" i="1"/>
  <c r="N939" i="1"/>
  <c r="N931" i="1"/>
  <c r="N923" i="1"/>
  <c r="N915" i="1"/>
  <c r="N907" i="1"/>
  <c r="N899" i="1"/>
  <c r="N891" i="1"/>
  <c r="N883" i="1"/>
  <c r="N875" i="1"/>
  <c r="N867" i="1"/>
  <c r="N859" i="1"/>
  <c r="N851" i="1"/>
  <c r="N843" i="1"/>
  <c r="N835" i="1"/>
  <c r="N827" i="1"/>
  <c r="N819" i="1"/>
  <c r="N811" i="1"/>
  <c r="N803" i="1"/>
  <c r="N795" i="1"/>
  <c r="N787" i="1"/>
  <c r="N779" i="1"/>
  <c r="N771" i="1"/>
  <c r="N763" i="1"/>
  <c r="N755" i="1"/>
  <c r="N747" i="1"/>
  <c r="N739" i="1"/>
  <c r="N731" i="1"/>
  <c r="N723" i="1"/>
  <c r="N715" i="1"/>
  <c r="N707" i="1"/>
  <c r="N699" i="1"/>
  <c r="N691" i="1"/>
  <c r="N683" i="1"/>
  <c r="N672" i="1"/>
  <c r="N660" i="1"/>
  <c r="N647" i="1"/>
  <c r="N633" i="1"/>
  <c r="N616" i="1"/>
  <c r="N592" i="1"/>
  <c r="N560" i="1"/>
  <c r="N528" i="1"/>
  <c r="N488" i="1"/>
  <c r="N424" i="1"/>
  <c r="K674" i="1"/>
  <c r="M674" i="1" s="1"/>
  <c r="N674" i="1"/>
  <c r="K666" i="1"/>
  <c r="M666" i="1" s="1"/>
  <c r="N666" i="1"/>
  <c r="K658" i="1"/>
  <c r="M658" i="1" s="1"/>
  <c r="N658" i="1"/>
  <c r="K650" i="1"/>
  <c r="M650" i="1" s="1"/>
  <c r="N650" i="1"/>
  <c r="K642" i="1"/>
  <c r="M642" i="1" s="1"/>
  <c r="N642" i="1"/>
  <c r="K634" i="1"/>
  <c r="M634" i="1" s="1"/>
  <c r="N634" i="1"/>
  <c r="K626" i="1"/>
  <c r="M626" i="1" s="1"/>
  <c r="N626" i="1"/>
  <c r="K618" i="1"/>
  <c r="M618" i="1" s="1"/>
  <c r="N618" i="1"/>
  <c r="K610" i="1"/>
  <c r="M610" i="1" s="1"/>
  <c r="N610" i="1"/>
  <c r="K602" i="1"/>
  <c r="M602" i="1" s="1"/>
  <c r="N602" i="1"/>
  <c r="K594" i="1"/>
  <c r="M594" i="1" s="1"/>
  <c r="N594" i="1"/>
  <c r="K586" i="1"/>
  <c r="M586" i="1" s="1"/>
  <c r="N586" i="1"/>
  <c r="K578" i="1"/>
  <c r="M578" i="1" s="1"/>
  <c r="N578" i="1"/>
  <c r="K570" i="1"/>
  <c r="M570" i="1" s="1"/>
  <c r="N570" i="1"/>
  <c r="K562" i="1"/>
  <c r="M562" i="1" s="1"/>
  <c r="N562" i="1"/>
  <c r="K554" i="1"/>
  <c r="M554" i="1" s="1"/>
  <c r="N554" i="1"/>
  <c r="K546" i="1"/>
  <c r="M546" i="1" s="1"/>
  <c r="N546" i="1"/>
  <c r="K538" i="1"/>
  <c r="M538" i="1" s="1"/>
  <c r="N538" i="1"/>
  <c r="K530" i="1"/>
  <c r="M530" i="1" s="1"/>
  <c r="N530" i="1"/>
  <c r="K522" i="1"/>
  <c r="M522" i="1" s="1"/>
  <c r="N522" i="1"/>
  <c r="K514" i="1"/>
  <c r="M514" i="1" s="1"/>
  <c r="N514" i="1"/>
  <c r="K506" i="1"/>
  <c r="M506" i="1" s="1"/>
  <c r="N506" i="1"/>
  <c r="K498" i="1"/>
  <c r="M498" i="1" s="1"/>
  <c r="N498" i="1"/>
  <c r="K490" i="1"/>
  <c r="M490" i="1" s="1"/>
  <c r="N490" i="1"/>
  <c r="K482" i="1"/>
  <c r="M482" i="1" s="1"/>
  <c r="N482" i="1"/>
  <c r="K474" i="1"/>
  <c r="M474" i="1" s="1"/>
  <c r="N474" i="1"/>
  <c r="K466" i="1"/>
  <c r="M466" i="1" s="1"/>
  <c r="N466" i="1"/>
  <c r="K458" i="1"/>
  <c r="M458" i="1" s="1"/>
  <c r="N458" i="1"/>
  <c r="K450" i="1"/>
  <c r="M450" i="1" s="1"/>
  <c r="N450" i="1"/>
  <c r="K442" i="1"/>
  <c r="M442" i="1" s="1"/>
  <c r="N442" i="1"/>
  <c r="K434" i="1"/>
  <c r="M434" i="1" s="1"/>
  <c r="N434" i="1"/>
  <c r="K426" i="1"/>
  <c r="M426" i="1" s="1"/>
  <c r="N426" i="1"/>
  <c r="K418" i="1"/>
  <c r="M418" i="1" s="1"/>
  <c r="N418" i="1"/>
  <c r="K410" i="1"/>
  <c r="M410" i="1" s="1"/>
  <c r="N410" i="1"/>
  <c r="K402" i="1"/>
  <c r="M402" i="1" s="1"/>
  <c r="N402" i="1"/>
  <c r="K394" i="1"/>
  <c r="M394" i="1" s="1"/>
  <c r="N394" i="1"/>
  <c r="K386" i="1"/>
  <c r="M386" i="1" s="1"/>
  <c r="N386" i="1"/>
  <c r="K378" i="1"/>
  <c r="M378" i="1" s="1"/>
  <c r="N378" i="1"/>
  <c r="K370" i="1"/>
  <c r="M370" i="1" s="1"/>
  <c r="N370" i="1"/>
  <c r="K362" i="1"/>
  <c r="M362" i="1" s="1"/>
  <c r="N362" i="1"/>
  <c r="K354" i="1"/>
  <c r="M354" i="1" s="1"/>
  <c r="N354" i="1"/>
  <c r="K346" i="1"/>
  <c r="M346" i="1" s="1"/>
  <c r="N346" i="1"/>
  <c r="K338" i="1"/>
  <c r="M338" i="1" s="1"/>
  <c r="N338" i="1"/>
  <c r="K330" i="1"/>
  <c r="M330" i="1" s="1"/>
  <c r="N330" i="1"/>
  <c r="K322" i="1"/>
  <c r="M322" i="1" s="1"/>
  <c r="N322" i="1"/>
  <c r="K314" i="1"/>
  <c r="M314" i="1" s="1"/>
  <c r="N314" i="1"/>
  <c r="K306" i="1"/>
  <c r="M306" i="1" s="1"/>
  <c r="N306" i="1"/>
  <c r="K298" i="1"/>
  <c r="M298" i="1" s="1"/>
  <c r="N298" i="1"/>
  <c r="K290" i="1"/>
  <c r="M290" i="1" s="1"/>
  <c r="N290" i="1"/>
  <c r="K282" i="1"/>
  <c r="M282" i="1" s="1"/>
  <c r="N282" i="1"/>
  <c r="K274" i="1"/>
  <c r="M274" i="1" s="1"/>
  <c r="N274" i="1"/>
  <c r="K266" i="1"/>
  <c r="M266" i="1" s="1"/>
  <c r="N266" i="1"/>
  <c r="K258" i="1"/>
  <c r="M258" i="1" s="1"/>
  <c r="N258" i="1"/>
  <c r="K250" i="1"/>
  <c r="M250" i="1" s="1"/>
  <c r="N250" i="1"/>
  <c r="K242" i="1"/>
  <c r="M242" i="1" s="1"/>
  <c r="N242" i="1"/>
  <c r="K234" i="1"/>
  <c r="M234" i="1" s="1"/>
  <c r="N234" i="1"/>
  <c r="K226" i="1"/>
  <c r="M226" i="1" s="1"/>
  <c r="N226" i="1"/>
  <c r="K218" i="1"/>
  <c r="M218" i="1" s="1"/>
  <c r="N218" i="1"/>
  <c r="K210" i="1"/>
  <c r="M210" i="1" s="1"/>
  <c r="N210" i="1"/>
  <c r="K202" i="1"/>
  <c r="M202" i="1" s="1"/>
  <c r="N202" i="1"/>
  <c r="K194" i="1"/>
  <c r="M194" i="1" s="1"/>
  <c r="N194" i="1"/>
  <c r="K186" i="1"/>
  <c r="M186" i="1" s="1"/>
  <c r="N186" i="1"/>
  <c r="K178" i="1"/>
  <c r="M178" i="1" s="1"/>
  <c r="N178" i="1"/>
  <c r="K170" i="1"/>
  <c r="M170" i="1" s="1"/>
  <c r="N170" i="1"/>
  <c r="K162" i="1"/>
  <c r="M162" i="1" s="1"/>
  <c r="N162" i="1"/>
  <c r="K154" i="1"/>
  <c r="M154" i="1" s="1"/>
  <c r="N154" i="1"/>
  <c r="K146" i="1"/>
  <c r="M146" i="1" s="1"/>
  <c r="N146" i="1"/>
  <c r="K138" i="1"/>
  <c r="M138" i="1" s="1"/>
  <c r="N138" i="1"/>
  <c r="K130" i="1"/>
  <c r="M130" i="1" s="1"/>
  <c r="N130" i="1"/>
  <c r="K122" i="1"/>
  <c r="M122" i="1" s="1"/>
  <c r="N122" i="1"/>
  <c r="K114" i="1"/>
  <c r="M114" i="1" s="1"/>
  <c r="N114" i="1"/>
  <c r="K106" i="1"/>
  <c r="M106" i="1" s="1"/>
  <c r="N106" i="1"/>
  <c r="K98" i="1"/>
  <c r="M98" i="1" s="1"/>
  <c r="N98" i="1"/>
  <c r="K90" i="1"/>
  <c r="M90" i="1" s="1"/>
  <c r="N90" i="1"/>
  <c r="K82" i="1"/>
  <c r="M82" i="1" s="1"/>
  <c r="N82" i="1"/>
  <c r="K74" i="1"/>
  <c r="M74" i="1" s="1"/>
  <c r="N74" i="1"/>
  <c r="K66" i="1"/>
  <c r="M66" i="1" s="1"/>
  <c r="N66" i="1"/>
  <c r="K58" i="1"/>
  <c r="M58" i="1" s="1"/>
  <c r="N58" i="1"/>
  <c r="K50" i="1"/>
  <c r="M50" i="1" s="1"/>
  <c r="N50" i="1"/>
  <c r="K42" i="1"/>
  <c r="M42" i="1" s="1"/>
  <c r="N42" i="1"/>
  <c r="K34" i="1"/>
  <c r="M34" i="1" s="1"/>
  <c r="N34" i="1"/>
  <c r="K26" i="1"/>
  <c r="M26" i="1" s="1"/>
  <c r="N26" i="1"/>
  <c r="K18" i="1"/>
  <c r="M18" i="1" s="1"/>
  <c r="N18" i="1"/>
  <c r="K10" i="1"/>
  <c r="M10" i="1" s="1"/>
  <c r="N10" i="1"/>
  <c r="K2" i="1"/>
  <c r="M2" i="1" s="1"/>
  <c r="N2" i="1"/>
  <c r="N994" i="1"/>
  <c r="N986" i="1"/>
  <c r="N978" i="1"/>
  <c r="N970" i="1"/>
  <c r="N962" i="1"/>
  <c r="N954" i="1"/>
  <c r="N946" i="1"/>
  <c r="N938" i="1"/>
  <c r="N930" i="1"/>
  <c r="N922" i="1"/>
  <c r="N914" i="1"/>
  <c r="N906" i="1"/>
  <c r="N898" i="1"/>
  <c r="N890" i="1"/>
  <c r="N882" i="1"/>
  <c r="N874" i="1"/>
  <c r="N866" i="1"/>
  <c r="N858" i="1"/>
  <c r="N850" i="1"/>
  <c r="N842" i="1"/>
  <c r="N834" i="1"/>
  <c r="N826" i="1"/>
  <c r="N818" i="1"/>
  <c r="N810" i="1"/>
  <c r="N802" i="1"/>
  <c r="N794" i="1"/>
  <c r="N786" i="1"/>
  <c r="N778" i="1"/>
  <c r="N770" i="1"/>
  <c r="N762" i="1"/>
  <c r="N754" i="1"/>
  <c r="N746" i="1"/>
  <c r="N738" i="1"/>
  <c r="N730" i="1"/>
  <c r="N722" i="1"/>
  <c r="N714" i="1"/>
  <c r="N706" i="1"/>
  <c r="N698" i="1"/>
  <c r="N690" i="1"/>
  <c r="N682" i="1"/>
  <c r="N671" i="1"/>
  <c r="N657" i="1"/>
  <c r="N646" i="1"/>
  <c r="N632" i="1"/>
  <c r="N615" i="1"/>
  <c r="N588" i="1"/>
  <c r="N556" i="1"/>
  <c r="N524" i="1"/>
  <c r="N480" i="1"/>
  <c r="N416" i="1"/>
  <c r="K617" i="1"/>
  <c r="M617" i="1" s="1"/>
  <c r="N617" i="1"/>
  <c r="K609" i="1"/>
  <c r="M609" i="1" s="1"/>
  <c r="N609" i="1"/>
  <c r="K601" i="1"/>
  <c r="M601" i="1" s="1"/>
  <c r="N601" i="1"/>
  <c r="K593" i="1"/>
  <c r="M593" i="1" s="1"/>
  <c r="N593" i="1"/>
  <c r="K585" i="1"/>
  <c r="M585" i="1" s="1"/>
  <c r="N585" i="1"/>
  <c r="K577" i="1"/>
  <c r="M577" i="1" s="1"/>
  <c r="N577" i="1"/>
  <c r="K569" i="1"/>
  <c r="M569" i="1" s="1"/>
  <c r="N569" i="1"/>
  <c r="K561" i="1"/>
  <c r="M561" i="1" s="1"/>
  <c r="N561" i="1"/>
  <c r="K553" i="1"/>
  <c r="M553" i="1" s="1"/>
  <c r="N553" i="1"/>
  <c r="K545" i="1"/>
  <c r="M545" i="1" s="1"/>
  <c r="N545" i="1"/>
  <c r="K537" i="1"/>
  <c r="M537" i="1" s="1"/>
  <c r="N537" i="1"/>
  <c r="K529" i="1"/>
  <c r="M529" i="1" s="1"/>
  <c r="N529" i="1"/>
  <c r="K521" i="1"/>
  <c r="M521" i="1" s="1"/>
  <c r="N521" i="1"/>
  <c r="K513" i="1"/>
  <c r="M513" i="1" s="1"/>
  <c r="N513" i="1"/>
  <c r="K505" i="1"/>
  <c r="M505" i="1" s="1"/>
  <c r="N505" i="1"/>
  <c r="K497" i="1"/>
  <c r="M497" i="1" s="1"/>
  <c r="N497" i="1"/>
  <c r="K489" i="1"/>
  <c r="M489" i="1" s="1"/>
  <c r="N489" i="1"/>
  <c r="K481" i="1"/>
  <c r="M481" i="1" s="1"/>
  <c r="N481" i="1"/>
  <c r="K473" i="1"/>
  <c r="M473" i="1" s="1"/>
  <c r="N473" i="1"/>
  <c r="K465" i="1"/>
  <c r="M465" i="1" s="1"/>
  <c r="N465" i="1"/>
  <c r="K457" i="1"/>
  <c r="M457" i="1" s="1"/>
  <c r="N457" i="1"/>
  <c r="K449" i="1"/>
  <c r="M449" i="1" s="1"/>
  <c r="N449" i="1"/>
  <c r="K441" i="1"/>
  <c r="M441" i="1" s="1"/>
  <c r="N441" i="1"/>
  <c r="K433" i="1"/>
  <c r="M433" i="1" s="1"/>
  <c r="N433" i="1"/>
  <c r="K425" i="1"/>
  <c r="M425" i="1" s="1"/>
  <c r="N425" i="1"/>
  <c r="K417" i="1"/>
  <c r="M417" i="1" s="1"/>
  <c r="N417" i="1"/>
  <c r="K409" i="1"/>
  <c r="M409" i="1" s="1"/>
  <c r="N409" i="1"/>
  <c r="K401" i="1"/>
  <c r="M401" i="1" s="1"/>
  <c r="N401" i="1"/>
  <c r="K393" i="1"/>
  <c r="M393" i="1" s="1"/>
  <c r="N393" i="1"/>
  <c r="K385" i="1"/>
  <c r="M385" i="1" s="1"/>
  <c r="N385" i="1"/>
  <c r="K377" i="1"/>
  <c r="M377" i="1" s="1"/>
  <c r="N377" i="1"/>
  <c r="K369" i="1"/>
  <c r="M369" i="1" s="1"/>
  <c r="N369" i="1"/>
  <c r="K361" i="1"/>
  <c r="M361" i="1" s="1"/>
  <c r="N361" i="1"/>
  <c r="K353" i="1"/>
  <c r="M353" i="1" s="1"/>
  <c r="N353" i="1"/>
  <c r="K345" i="1"/>
  <c r="M345" i="1" s="1"/>
  <c r="N345" i="1"/>
  <c r="K337" i="1"/>
  <c r="M337" i="1" s="1"/>
  <c r="N337" i="1"/>
  <c r="K329" i="1"/>
  <c r="M329" i="1" s="1"/>
  <c r="N329" i="1"/>
  <c r="K321" i="1"/>
  <c r="M321" i="1" s="1"/>
  <c r="N321" i="1"/>
  <c r="K313" i="1"/>
  <c r="M313" i="1" s="1"/>
  <c r="N313" i="1"/>
  <c r="K305" i="1"/>
  <c r="M305" i="1" s="1"/>
  <c r="N305" i="1"/>
  <c r="K297" i="1"/>
  <c r="M297" i="1" s="1"/>
  <c r="N297" i="1"/>
  <c r="K289" i="1"/>
  <c r="M289" i="1" s="1"/>
  <c r="N289" i="1"/>
  <c r="K281" i="1"/>
  <c r="M281" i="1" s="1"/>
  <c r="N281" i="1"/>
  <c r="K273" i="1"/>
  <c r="M273" i="1" s="1"/>
  <c r="N273" i="1"/>
  <c r="K265" i="1"/>
  <c r="M265" i="1" s="1"/>
  <c r="N265" i="1"/>
  <c r="K257" i="1"/>
  <c r="M257" i="1" s="1"/>
  <c r="N257" i="1"/>
  <c r="K249" i="1"/>
  <c r="M249" i="1" s="1"/>
  <c r="N249" i="1"/>
  <c r="K241" i="1"/>
  <c r="M241" i="1" s="1"/>
  <c r="N241" i="1"/>
  <c r="K233" i="1"/>
  <c r="M233" i="1" s="1"/>
  <c r="N233" i="1"/>
  <c r="K225" i="1"/>
  <c r="M225" i="1" s="1"/>
  <c r="N225" i="1"/>
  <c r="K217" i="1"/>
  <c r="M217" i="1" s="1"/>
  <c r="N217" i="1"/>
  <c r="K209" i="1"/>
  <c r="M209" i="1" s="1"/>
  <c r="N209" i="1"/>
  <c r="K201" i="1"/>
  <c r="M201" i="1" s="1"/>
  <c r="N201" i="1"/>
  <c r="K193" i="1"/>
  <c r="M193" i="1" s="1"/>
  <c r="N193" i="1"/>
  <c r="K185" i="1"/>
  <c r="M185" i="1" s="1"/>
  <c r="N185" i="1"/>
  <c r="K177" i="1"/>
  <c r="M177" i="1" s="1"/>
  <c r="N177" i="1"/>
  <c r="K169" i="1"/>
  <c r="M169" i="1" s="1"/>
  <c r="N169" i="1"/>
  <c r="K161" i="1"/>
  <c r="M161" i="1" s="1"/>
  <c r="N161" i="1"/>
  <c r="K153" i="1"/>
  <c r="M153" i="1" s="1"/>
  <c r="N153" i="1"/>
  <c r="K145" i="1"/>
  <c r="M145" i="1" s="1"/>
  <c r="N145" i="1"/>
  <c r="K137" i="1"/>
  <c r="M137" i="1" s="1"/>
  <c r="N137" i="1"/>
  <c r="K129" i="1"/>
  <c r="M129" i="1" s="1"/>
  <c r="N129" i="1"/>
  <c r="K121" i="1"/>
  <c r="M121" i="1" s="1"/>
  <c r="N121" i="1"/>
  <c r="K113" i="1"/>
  <c r="M113" i="1" s="1"/>
  <c r="N113" i="1"/>
  <c r="K105" i="1"/>
  <c r="M105" i="1" s="1"/>
  <c r="N105" i="1"/>
  <c r="K97" i="1"/>
  <c r="M97" i="1" s="1"/>
  <c r="N97" i="1"/>
  <c r="K89" i="1"/>
  <c r="M89" i="1" s="1"/>
  <c r="N89" i="1"/>
  <c r="K81" i="1"/>
  <c r="M81" i="1" s="1"/>
  <c r="N81" i="1"/>
  <c r="K73" i="1"/>
  <c r="M73" i="1" s="1"/>
  <c r="N73" i="1"/>
  <c r="K65" i="1"/>
  <c r="M65" i="1" s="1"/>
  <c r="N65" i="1"/>
  <c r="K57" i="1"/>
  <c r="M57" i="1" s="1"/>
  <c r="N57" i="1"/>
  <c r="K49" i="1"/>
  <c r="M49" i="1" s="1"/>
  <c r="N49" i="1"/>
  <c r="K41" i="1"/>
  <c r="M41" i="1" s="1"/>
  <c r="N41" i="1"/>
  <c r="K33" i="1"/>
  <c r="M33" i="1" s="1"/>
  <c r="N33" i="1"/>
  <c r="K25" i="1"/>
  <c r="M25" i="1" s="1"/>
  <c r="N25" i="1"/>
  <c r="K17" i="1"/>
  <c r="M17" i="1" s="1"/>
  <c r="N17" i="1"/>
  <c r="K9" i="1"/>
  <c r="M9" i="1" s="1"/>
  <c r="N9" i="1"/>
  <c r="N1001" i="1"/>
  <c r="N993" i="1"/>
  <c r="N985" i="1"/>
  <c r="N977" i="1"/>
  <c r="N969" i="1"/>
  <c r="N961" i="1"/>
  <c r="N953" i="1"/>
  <c r="N945" i="1"/>
  <c r="N937" i="1"/>
  <c r="N929" i="1"/>
  <c r="N921" i="1"/>
  <c r="N913" i="1"/>
  <c r="N905" i="1"/>
  <c r="N897" i="1"/>
  <c r="N889" i="1"/>
  <c r="N881" i="1"/>
  <c r="N873" i="1"/>
  <c r="N865" i="1"/>
  <c r="N857" i="1"/>
  <c r="N849" i="1"/>
  <c r="N841" i="1"/>
  <c r="N833" i="1"/>
  <c r="N825" i="1"/>
  <c r="N817" i="1"/>
  <c r="N809" i="1"/>
  <c r="N801" i="1"/>
  <c r="N793" i="1"/>
  <c r="N785" i="1"/>
  <c r="N777" i="1"/>
  <c r="N769" i="1"/>
  <c r="N761" i="1"/>
  <c r="N753" i="1"/>
  <c r="N745" i="1"/>
  <c r="N737" i="1"/>
  <c r="N729" i="1"/>
  <c r="N721" i="1"/>
  <c r="N713" i="1"/>
  <c r="N705" i="1"/>
  <c r="N697" i="1"/>
  <c r="N689" i="1"/>
  <c r="N681" i="1"/>
  <c r="N670" i="1"/>
  <c r="N656" i="1"/>
  <c r="N644" i="1"/>
  <c r="N631" i="1"/>
  <c r="N612" i="1"/>
  <c r="N584" i="1"/>
  <c r="N552" i="1"/>
  <c r="N520" i="1"/>
  <c r="N472" i="1"/>
  <c r="N40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D237CB-D38C-459F-98C2-9BC39CF37064}" keepAlive="1" name="Query - Students marks" description="Connection to the 'Students marks' query in the workbook." type="5" refreshedVersion="8" background="1" saveData="1">
    <dbPr connection="Provider=Microsoft.Mashup.OleDb.1;Data Source=$Workbook$;Location=&quot;Students marks&quot;;Extended Properties=&quot;&quot;" command="SELECT * FROM [Students marks]"/>
  </connection>
</connections>
</file>

<file path=xl/sharedStrings.xml><?xml version="1.0" encoding="utf-8"?>
<sst xmlns="http://schemas.openxmlformats.org/spreadsheetml/2006/main" count="3045" uniqueCount="1037">
  <si>
    <t>StudentID</t>
  </si>
  <si>
    <t>Name</t>
  </si>
  <si>
    <t>Class</t>
  </si>
  <si>
    <t>Section</t>
  </si>
  <si>
    <t>Math</t>
  </si>
  <si>
    <t>Physics</t>
  </si>
  <si>
    <t>Chemistry</t>
  </si>
  <si>
    <t>Biology</t>
  </si>
  <si>
    <t>English</t>
  </si>
  <si>
    <t>Caroljean Beacham</t>
  </si>
  <si>
    <t>A</t>
  </si>
  <si>
    <t>Melisa Baitson</t>
  </si>
  <si>
    <t>C</t>
  </si>
  <si>
    <t>Gaile Larroway</t>
  </si>
  <si>
    <t>B</t>
  </si>
  <si>
    <t>Fanchon Note</t>
  </si>
  <si>
    <t>Etty Rosenblum</t>
  </si>
  <si>
    <t>Osmund Betho</t>
  </si>
  <si>
    <t>Venita Bedrosian</t>
  </si>
  <si>
    <t>Guthrey Hitchens</t>
  </si>
  <si>
    <t>Adda Swannie</t>
  </si>
  <si>
    <t>Al Fick</t>
  </si>
  <si>
    <t>Marlene Antosik</t>
  </si>
  <si>
    <t>Justen Oatley</t>
  </si>
  <si>
    <t>Yoshi Knott</t>
  </si>
  <si>
    <t>Felipa Hauger</t>
  </si>
  <si>
    <t>Frederica Pavel</t>
  </si>
  <si>
    <t>Ekaterina Georgelin</t>
  </si>
  <si>
    <t>Jandy Talks</t>
  </si>
  <si>
    <t>Jessi Lippett</t>
  </si>
  <si>
    <t>Tristam Chenery</t>
  </si>
  <si>
    <t>Yul Lawry</t>
  </si>
  <si>
    <t>Gerhardt Gummow</t>
  </si>
  <si>
    <t>Constance Wisden</t>
  </si>
  <si>
    <t>Kayley Bault</t>
  </si>
  <si>
    <t>Tabbie Hug</t>
  </si>
  <si>
    <t>Damaris Dutnall</t>
  </si>
  <si>
    <t>Andy Manilo</t>
  </si>
  <si>
    <t>Bert Buscher</t>
  </si>
  <si>
    <t>Ashely Heed</t>
  </si>
  <si>
    <t>Tadeas Narup</t>
  </si>
  <si>
    <t>Dominique Lawtie</t>
  </si>
  <si>
    <t>Nicolai Benzing</t>
  </si>
  <si>
    <t>Nick Durnan</t>
  </si>
  <si>
    <t>Maure Bartlosz</t>
  </si>
  <si>
    <t>Orelle Crosfeld</t>
  </si>
  <si>
    <t>Caddric Brockhouse</t>
  </si>
  <si>
    <t>Regen Wiskar</t>
  </si>
  <si>
    <t>Terrence Geharke</t>
  </si>
  <si>
    <t>Geralda Shipcott</t>
  </si>
  <si>
    <t>Reginald Zarfati</t>
  </si>
  <si>
    <t>Ragnar Bullingham</t>
  </si>
  <si>
    <t>Theresina Pook</t>
  </si>
  <si>
    <t>Charlotte Horrod</t>
  </si>
  <si>
    <t>Eddy Harsnipe</t>
  </si>
  <si>
    <t>Bernelle Melley</t>
  </si>
  <si>
    <t>Allister Ridgewell</t>
  </si>
  <si>
    <t>Ellwood McGurn</t>
  </si>
  <si>
    <t>Dwight Ahren</t>
  </si>
  <si>
    <t>Marie-ann Janson</t>
  </si>
  <si>
    <t>Osbourne Lalevee</t>
  </si>
  <si>
    <t>Vachel Singh</t>
  </si>
  <si>
    <t>Wilbur Wiffen</t>
  </si>
  <si>
    <t>Francesco MacCafferty</t>
  </si>
  <si>
    <t>Karee Sollars</t>
  </si>
  <si>
    <t>Giuseppe Henner</t>
  </si>
  <si>
    <t>Norton Gooly</t>
  </si>
  <si>
    <t>Geoffry Shee</t>
  </si>
  <si>
    <t>Lonna Tatam</t>
  </si>
  <si>
    <t>Rabbi Bushen</t>
  </si>
  <si>
    <t>Fredric Bennie</t>
  </si>
  <si>
    <t>Nerissa Fyfe</t>
  </si>
  <si>
    <t>Netta Fury</t>
  </si>
  <si>
    <t>Auroora Yggo</t>
  </si>
  <si>
    <t>Riki Matson</t>
  </si>
  <si>
    <t>Thorsten Crowdy</t>
  </si>
  <si>
    <t>Garrard Lidden</t>
  </si>
  <si>
    <t>Lucky Gerasch</t>
  </si>
  <si>
    <t>Odette Baudinelli</t>
  </si>
  <si>
    <t>Damien Ahren</t>
  </si>
  <si>
    <t>Caroline Keavy</t>
  </si>
  <si>
    <t>Sydelle Clemoes</t>
  </si>
  <si>
    <t>Berrie Hamments</t>
  </si>
  <si>
    <t>Harlie Farlham</t>
  </si>
  <si>
    <t>Gil Whittingham</t>
  </si>
  <si>
    <t>Davina Van Ross</t>
  </si>
  <si>
    <t>Colline Bunkle</t>
  </si>
  <si>
    <t>Wayland Cleobury</t>
  </si>
  <si>
    <t>Karrie Cheverton</t>
  </si>
  <si>
    <t>Genovera Hallaways</t>
  </si>
  <si>
    <t>Daisi Parlot</t>
  </si>
  <si>
    <t>Connor Pesselt</t>
  </si>
  <si>
    <t>Bird Kanwell</t>
  </si>
  <si>
    <t>Janetta Lerego</t>
  </si>
  <si>
    <t>Price Gladbeck</t>
  </si>
  <si>
    <t>Joana Keaysell</t>
  </si>
  <si>
    <t>Adelice Bolin</t>
  </si>
  <si>
    <t>Myrle Handley</t>
  </si>
  <si>
    <t>Kinnie Craghead</t>
  </si>
  <si>
    <t>Gardiner Lohmeyer</t>
  </si>
  <si>
    <t>Gillan Davidow</t>
  </si>
  <si>
    <t>Deb Ricart</t>
  </si>
  <si>
    <t>Milicent Zaple</t>
  </si>
  <si>
    <t>Genevieve McAne</t>
  </si>
  <si>
    <t>Jan Aiston</t>
  </si>
  <si>
    <t>Renato Breeton</t>
  </si>
  <si>
    <t>Portie Swindall</t>
  </si>
  <si>
    <t>Jobyna Border</t>
  </si>
  <si>
    <t>Robbie Norster</t>
  </si>
  <si>
    <t>Boy Izac</t>
  </si>
  <si>
    <t>Madelin Lydall</t>
  </si>
  <si>
    <t>Mickie Tebbit</t>
  </si>
  <si>
    <t>Ced Disney</t>
  </si>
  <si>
    <t>Amandi Sharratt</t>
  </si>
  <si>
    <t>Tierney Pheasant</t>
  </si>
  <si>
    <t>Grannie Simmonds</t>
  </si>
  <si>
    <t>Aubry Lett</t>
  </si>
  <si>
    <t>Lynette Vaulkhard</t>
  </si>
  <si>
    <t>Irene Winckles</t>
  </si>
  <si>
    <t>Joyan Martinat</t>
  </si>
  <si>
    <t>Gert Stanney</t>
  </si>
  <si>
    <t>Dianna Kilsby</t>
  </si>
  <si>
    <t>Olly Drayn</t>
  </si>
  <si>
    <t>Nero Cabrara</t>
  </si>
  <si>
    <t>Myrtice Whittington</t>
  </si>
  <si>
    <t>Gerianne Brettle</t>
  </si>
  <si>
    <t>Noak Duke</t>
  </si>
  <si>
    <t>Ollie Klossek</t>
  </si>
  <si>
    <t>Chip Clemmett</t>
  </si>
  <si>
    <t>Celka Bamford</t>
  </si>
  <si>
    <t>Cristie Cluley</t>
  </si>
  <si>
    <t>Ron Bletcher</t>
  </si>
  <si>
    <t>Raimund Neame</t>
  </si>
  <si>
    <t>Damian Yo</t>
  </si>
  <si>
    <t>Elonore Camous</t>
  </si>
  <si>
    <t>Uriah Writer</t>
  </si>
  <si>
    <t>Joel Berwick</t>
  </si>
  <si>
    <t>Berti Course</t>
  </si>
  <si>
    <t>Jocelyne Doohan</t>
  </si>
  <si>
    <t>Corbin Kyncl</t>
  </si>
  <si>
    <t>Amie Bevir</t>
  </si>
  <si>
    <t>Marlin Espinha</t>
  </si>
  <si>
    <t>Joy Rubinowicz</t>
  </si>
  <si>
    <t>Kin Brodest</t>
  </si>
  <si>
    <t>Candra Mustoe</t>
  </si>
  <si>
    <t>Gillie MacAlinden</t>
  </si>
  <si>
    <t>Babara Gerwood</t>
  </si>
  <si>
    <t>Marv Parnall</t>
  </si>
  <si>
    <t>Pepito Conduit</t>
  </si>
  <si>
    <t>Odele Wassell</t>
  </si>
  <si>
    <t>Cathe Marques</t>
  </si>
  <si>
    <t>Ringo Lilburn</t>
  </si>
  <si>
    <t>Celine Patershall</t>
  </si>
  <si>
    <t>Yoshi Guthrum</t>
  </si>
  <si>
    <t>Harwell Carp</t>
  </si>
  <si>
    <t>Angelina Caunter</t>
  </si>
  <si>
    <t>Evered D'Angeli</t>
  </si>
  <si>
    <t>Jerrilyn Cream</t>
  </si>
  <si>
    <t>Jan Errigo</t>
  </si>
  <si>
    <t>Brinn Huison</t>
  </si>
  <si>
    <t>Kaila Luxmoore</t>
  </si>
  <si>
    <t>Lenci Loudyan</t>
  </si>
  <si>
    <t>Feliza Borthe</t>
  </si>
  <si>
    <t>Laurence Dalrymple</t>
  </si>
  <si>
    <t>Farra Coggles</t>
  </si>
  <si>
    <t>Maximilien Shurville</t>
  </si>
  <si>
    <t>Nathanael Jiggins</t>
  </si>
  <si>
    <t>Edlin Hoys</t>
  </si>
  <si>
    <t>Nolly Raulston</t>
  </si>
  <si>
    <t>Clare Rosellini</t>
  </si>
  <si>
    <t>Leandra Ferriday</t>
  </si>
  <si>
    <t>Elsa Dewerson</t>
  </si>
  <si>
    <t>Yves La Vigne</t>
  </si>
  <si>
    <t>Todd Snowden</t>
  </si>
  <si>
    <t>Kermy Goodwill</t>
  </si>
  <si>
    <t>Inness Finley</t>
  </si>
  <si>
    <t>Charley Tooting</t>
  </si>
  <si>
    <t>Nealon Brockbank</t>
  </si>
  <si>
    <t>Cassaundra Gregorowicz</t>
  </si>
  <si>
    <t>Herb Gascar</t>
  </si>
  <si>
    <t>Lexy McKeaveney</t>
  </si>
  <si>
    <t>Felicia Rzehorz</t>
  </si>
  <si>
    <t>Briny Kennham</t>
  </si>
  <si>
    <t>Stacy Beauman</t>
  </si>
  <si>
    <t>Rina Lewis</t>
  </si>
  <si>
    <t>Willi Robertacci</t>
  </si>
  <si>
    <t>Sonnie Tregensoe</t>
  </si>
  <si>
    <t>Maurise Eite</t>
  </si>
  <si>
    <t>Kristofor Hancke</t>
  </si>
  <si>
    <t>Kimmy Stevenson</t>
  </si>
  <si>
    <t>Buck Linturn</t>
  </si>
  <si>
    <t>Betsey Ottosen</t>
  </si>
  <si>
    <t>Burl Munro</t>
  </si>
  <si>
    <t>Grantham Danilchik</t>
  </si>
  <si>
    <t>Benton Huddle</t>
  </si>
  <si>
    <t>Gerhardt Risman</t>
  </si>
  <si>
    <t>Stavro Steanson</t>
  </si>
  <si>
    <t>Barri Pitblado</t>
  </si>
  <si>
    <t>Fleurette Easen</t>
  </si>
  <si>
    <t>Alyda Rehorek</t>
  </si>
  <si>
    <t>Kira Ennever</t>
  </si>
  <si>
    <t>Sarena Ealam</t>
  </si>
  <si>
    <t>Odell Hebner</t>
  </si>
  <si>
    <t>Nicoli Braghini</t>
  </si>
  <si>
    <t>Shaylah Emburey</t>
  </si>
  <si>
    <t>Bill Rawcliff</t>
  </si>
  <si>
    <t>Eben D'Oyley</t>
  </si>
  <si>
    <t>Mason Pren</t>
  </si>
  <si>
    <t>Ladonna Allmond</t>
  </si>
  <si>
    <t>Quincey Lauridsen</t>
  </si>
  <si>
    <t>Archer Joe</t>
  </si>
  <si>
    <t>Jacquelynn Liver</t>
  </si>
  <si>
    <t>Legra Bitten</t>
  </si>
  <si>
    <t>Paige Landrieu</t>
  </si>
  <si>
    <t>Nathan Wapol</t>
  </si>
  <si>
    <t>Carlin Pandya</t>
  </si>
  <si>
    <t>Starr Twiddy</t>
  </si>
  <si>
    <t>Normand Verriour</t>
  </si>
  <si>
    <t>Brooke MacAlinden</t>
  </si>
  <si>
    <t>Ermina Pavel</t>
  </si>
  <si>
    <t>Wolf Dorro</t>
  </si>
  <si>
    <t>Agathe Litchfield</t>
  </si>
  <si>
    <t>Colene Brozsset</t>
  </si>
  <si>
    <t>Rowan Molohan</t>
  </si>
  <si>
    <t>Ody MacAnelley</t>
  </si>
  <si>
    <t>Rutherford Maber</t>
  </si>
  <si>
    <t>Ariel Ballendine</t>
  </si>
  <si>
    <t>Rozalin Hamerton</t>
  </si>
  <si>
    <t>Kippar Bisseker</t>
  </si>
  <si>
    <t>Ailina Egalton</t>
  </si>
  <si>
    <t>Cathrin Likly</t>
  </si>
  <si>
    <t>Sidney Barlas</t>
  </si>
  <si>
    <t>Daphne Groundwater</t>
  </si>
  <si>
    <t>Catina Iacovides</t>
  </si>
  <si>
    <t>Aretha Harbard</t>
  </si>
  <si>
    <t>Yorgos Wardell</t>
  </si>
  <si>
    <t>Wallie Kezor</t>
  </si>
  <si>
    <t>Arman Dugdale</t>
  </si>
  <si>
    <t>Giusto Carty</t>
  </si>
  <si>
    <t>Arty Esch</t>
  </si>
  <si>
    <t>Vin Daber</t>
  </si>
  <si>
    <t>Norby Bleackly</t>
  </si>
  <si>
    <t>Carlina Sandbrook</t>
  </si>
  <si>
    <t>Sybila Stalman</t>
  </si>
  <si>
    <t>Odell Hubach</t>
  </si>
  <si>
    <t>Harlan Koppelmann</t>
  </si>
  <si>
    <t>Galvin Faughnan</t>
  </si>
  <si>
    <t>Christi Littleton</t>
  </si>
  <si>
    <t>Blithe Pembry</t>
  </si>
  <si>
    <t>Joannes Slograve</t>
  </si>
  <si>
    <t>Gavra Sudell</t>
  </si>
  <si>
    <t>Kira Missenden</t>
  </si>
  <si>
    <t>Lanae Devigne</t>
  </si>
  <si>
    <t>Sayers Drowsfield</t>
  </si>
  <si>
    <t>Elle Armsden</t>
  </si>
  <si>
    <t>Konstance Ghilardi</t>
  </si>
  <si>
    <t>Valry Brittain</t>
  </si>
  <si>
    <t>Floria Pollastrino</t>
  </si>
  <si>
    <t>Winnifred Louisot</t>
  </si>
  <si>
    <t>Vaclav Guise</t>
  </si>
  <si>
    <t>Kriste Catmull</t>
  </si>
  <si>
    <t>Giselle Vasic</t>
  </si>
  <si>
    <t>Sammy Windley</t>
  </si>
  <si>
    <t>Leonid Stansall</t>
  </si>
  <si>
    <t>Jakie Dailey</t>
  </si>
  <si>
    <t>Parke Hayworth</t>
  </si>
  <si>
    <t>Izak Josuweit</t>
  </si>
  <si>
    <t>Shea Kingswood</t>
  </si>
  <si>
    <t>Benita Bartolomucci</t>
  </si>
  <si>
    <t>Anatola Mularkey</t>
  </si>
  <si>
    <t>Riva MacFie</t>
  </si>
  <si>
    <t>Maressa Greatbach</t>
  </si>
  <si>
    <t>Abigail Roscher</t>
  </si>
  <si>
    <t>Quincey Stollwerk</t>
  </si>
  <si>
    <t>Raynor Skuse</t>
  </si>
  <si>
    <t>Gabriello Cyson</t>
  </si>
  <si>
    <t>Reilly Tapsell</t>
  </si>
  <si>
    <t>Constantine Capenor</t>
  </si>
  <si>
    <t>Dode Younge</t>
  </si>
  <si>
    <t>Josey Pressey</t>
  </si>
  <si>
    <t>Rex Marle</t>
  </si>
  <si>
    <t>Bidget Alenov</t>
  </si>
  <si>
    <t>Hinda Revan</t>
  </si>
  <si>
    <t>Violetta Carnoghan</t>
  </si>
  <si>
    <t>Raffaello Jowsey</t>
  </si>
  <si>
    <t>Lu Harmstone</t>
  </si>
  <si>
    <t>Minta Pina</t>
  </si>
  <si>
    <t>Delcine Millen</t>
  </si>
  <si>
    <t>Rora Drable</t>
  </si>
  <si>
    <t>Mariele Plewman</t>
  </si>
  <si>
    <t>Kara Ealles</t>
  </si>
  <si>
    <t>Pablo Montgomery</t>
  </si>
  <si>
    <t>Edgar Daybell</t>
  </si>
  <si>
    <t>Kathy Jessop</t>
  </si>
  <si>
    <t>Annette Sheddan</t>
  </si>
  <si>
    <t>Ranee Clail</t>
  </si>
  <si>
    <t>Evanne Scatchard</t>
  </si>
  <si>
    <t>Jacynth Geard</t>
  </si>
  <si>
    <t>Zebadiah Trussman</t>
  </si>
  <si>
    <t>Wendall Extance</t>
  </si>
  <si>
    <t>Skye Briscoe</t>
  </si>
  <si>
    <t>Malva Greenshields</t>
  </si>
  <si>
    <t>Gianina Tremble</t>
  </si>
  <si>
    <t>Consolata Avieson</t>
  </si>
  <si>
    <t>Rahal Mackneis</t>
  </si>
  <si>
    <t>Pammie Twinbrow</t>
  </si>
  <si>
    <t>Emili Effnert</t>
  </si>
  <si>
    <t>Faye De Mattia</t>
  </si>
  <si>
    <t>Winston Northrop</t>
  </si>
  <si>
    <t>Tammy Saterthwait</t>
  </si>
  <si>
    <t>Ulick Gulberg</t>
  </si>
  <si>
    <t>Rod Normabell</t>
  </si>
  <si>
    <t>Ranique Abbey</t>
  </si>
  <si>
    <t>Andrea Abrahmson</t>
  </si>
  <si>
    <t>Nowell MacElharge</t>
  </si>
  <si>
    <t>Peta Borman</t>
  </si>
  <si>
    <t>Nichol Aimer</t>
  </si>
  <si>
    <t>Flossi Sigfrid</t>
  </si>
  <si>
    <t>Clemence Drewell</t>
  </si>
  <si>
    <t>Eloisa Pellant</t>
  </si>
  <si>
    <t>Brion Bartlomieczak</t>
  </si>
  <si>
    <t>Gussy Edeson</t>
  </si>
  <si>
    <t>Patten Guillart</t>
  </si>
  <si>
    <t>Ruthy Kiera</t>
  </si>
  <si>
    <t>Lurette Van der Daal</t>
  </si>
  <si>
    <t>Lenard Wickett</t>
  </si>
  <si>
    <t>Ulysses Sterte</t>
  </si>
  <si>
    <t>Sumner Shanks</t>
  </si>
  <si>
    <t>Mae Ellesworthe</t>
  </si>
  <si>
    <t>Kimberlee Vian</t>
  </si>
  <si>
    <t>Cindee Hakeworth</t>
  </si>
  <si>
    <t>Odele Sinclaire</t>
  </si>
  <si>
    <t>Isadore Hakes</t>
  </si>
  <si>
    <t>Susanetta Vesque</t>
  </si>
  <si>
    <t>Genevieve Noorwood</t>
  </si>
  <si>
    <t>Benyamin Portwaine</t>
  </si>
  <si>
    <t>Rafaela Illsley</t>
  </si>
  <si>
    <t>Sheilah Dowry</t>
  </si>
  <si>
    <t>Marya Richmont</t>
  </si>
  <si>
    <t>Fidelio MacRory</t>
  </si>
  <si>
    <t>Tabbie Upcraft</t>
  </si>
  <si>
    <t>Rhianon Riccetti</t>
  </si>
  <si>
    <t>Samaria Tucker</t>
  </si>
  <si>
    <t>Kristien Soanes</t>
  </si>
  <si>
    <t>Brewster Duiged</t>
  </si>
  <si>
    <t>Stormie Charles</t>
  </si>
  <si>
    <t>Clevie Trye</t>
  </si>
  <si>
    <t>Nicoli Klaves</t>
  </si>
  <si>
    <t>Marne Beamson</t>
  </si>
  <si>
    <t>Garth McClure</t>
  </si>
  <si>
    <t>Quintin Perle</t>
  </si>
  <si>
    <t>Welch Duer</t>
  </si>
  <si>
    <t>Ronny Pinckard</t>
  </si>
  <si>
    <t>Monti Stow</t>
  </si>
  <si>
    <t>Basia Asher</t>
  </si>
  <si>
    <t>Gayle Pieter</t>
  </si>
  <si>
    <t>Shirleen Learmount</t>
  </si>
  <si>
    <t>Angelina Cordeux</t>
  </si>
  <si>
    <t>Georgie Vannoort</t>
  </si>
  <si>
    <t>Vina Vigus</t>
  </si>
  <si>
    <t>Jereme Cowp</t>
  </si>
  <si>
    <t>Tansy Lowensohn</t>
  </si>
  <si>
    <t>Roi Oloman</t>
  </si>
  <si>
    <t>Leela Barrus</t>
  </si>
  <si>
    <t>Ruthie Vinson</t>
  </si>
  <si>
    <t>Carey Gosnay</t>
  </si>
  <si>
    <t>Kalina Conibear</t>
  </si>
  <si>
    <t>Madelon Maddyson</t>
  </si>
  <si>
    <t>Elbertine Feander</t>
  </si>
  <si>
    <t>Karlee Curran</t>
  </si>
  <si>
    <t>Dorice Latore</t>
  </si>
  <si>
    <t>Janene Crookall</t>
  </si>
  <si>
    <t>Georgie Oubridge</t>
  </si>
  <si>
    <t>Sheelah Curmi</t>
  </si>
  <si>
    <t>Guillemette Dourin</t>
  </si>
  <si>
    <t>Myranda Rattry</t>
  </si>
  <si>
    <t>Kylila Elphinstone</t>
  </si>
  <si>
    <t>Ansell Rallinshaw</t>
  </si>
  <si>
    <t>Iggie Daborn</t>
  </si>
  <si>
    <t>Townie Carnachen</t>
  </si>
  <si>
    <t>Amil Bratchell</t>
  </si>
  <si>
    <t>Kermie Gorelli</t>
  </si>
  <si>
    <t>Jeno Stanyer</t>
  </si>
  <si>
    <t>Alexandrina Stoker</t>
  </si>
  <si>
    <t>Tudor Eva</t>
  </si>
  <si>
    <t>Rod Duligall</t>
  </si>
  <si>
    <t>Melodie Garrad</t>
  </si>
  <si>
    <t>Si Gepheart</t>
  </si>
  <si>
    <t>Maible Farnell</t>
  </si>
  <si>
    <t>Michal Dmych</t>
  </si>
  <si>
    <t>Currey Nuccii</t>
  </si>
  <si>
    <t>Daffy Torres</t>
  </si>
  <si>
    <t>Bentlee Earingey</t>
  </si>
  <si>
    <t>Napoleon McNeilly</t>
  </si>
  <si>
    <t>Carmelita Quiddihy</t>
  </si>
  <si>
    <t>Lissi Bullion</t>
  </si>
  <si>
    <t>Maurene Macia</t>
  </si>
  <si>
    <t>Johanna Richie</t>
  </si>
  <si>
    <t>Holden Pigford</t>
  </si>
  <si>
    <t>Kit Franseco</t>
  </si>
  <si>
    <t>Zacharias Nelissen</t>
  </si>
  <si>
    <t>Dion Simoneau</t>
  </si>
  <si>
    <t>Jenine Syddon</t>
  </si>
  <si>
    <t>Brandea Drakeford</t>
  </si>
  <si>
    <t>Marney Astupenas</t>
  </si>
  <si>
    <t>Jeniffer Chaplain</t>
  </si>
  <si>
    <t>Kain Aukland</t>
  </si>
  <si>
    <t>Cordelie Mackison</t>
  </si>
  <si>
    <t>Leonard Growden</t>
  </si>
  <si>
    <t>Karena Geraldini</t>
  </si>
  <si>
    <t>Locke Mellenby</t>
  </si>
  <si>
    <t>Betsey Corkish</t>
  </si>
  <si>
    <t>Randi Garaway</t>
  </si>
  <si>
    <t>Theresita Pobjay</t>
  </si>
  <si>
    <t>Tatiania Ferrey</t>
  </si>
  <si>
    <t>Caz Collett</t>
  </si>
  <si>
    <t>Oswell Batson</t>
  </si>
  <si>
    <t>Orren De Bell</t>
  </si>
  <si>
    <t>Kat Mulholland</t>
  </si>
  <si>
    <t>Abrahan Michurin</t>
  </si>
  <si>
    <t>Karine Livick</t>
  </si>
  <si>
    <t>Vito Blount</t>
  </si>
  <si>
    <t>Tillie Elia</t>
  </si>
  <si>
    <t>Wenona Cappel</t>
  </si>
  <si>
    <t>Rosmunda Ingleton</t>
  </si>
  <si>
    <t>Barnard Surmon</t>
  </si>
  <si>
    <t>Ruy Meale</t>
  </si>
  <si>
    <t>Oliy Downse</t>
  </si>
  <si>
    <t>Arden Ferneley</t>
  </si>
  <si>
    <t>Ahmad Dockray</t>
  </si>
  <si>
    <t>Teddy Aucutt</t>
  </si>
  <si>
    <t>Olivia Sothcott</t>
  </si>
  <si>
    <t>Ninette McGookin</t>
  </si>
  <si>
    <t>Ingelbert Schwerin</t>
  </si>
  <si>
    <t>Dory Dungate</t>
  </si>
  <si>
    <t>Emmalynne Dary</t>
  </si>
  <si>
    <t>Dawn Whitehead</t>
  </si>
  <si>
    <t>Emalia Irce</t>
  </si>
  <si>
    <t>Web Tarr</t>
  </si>
  <si>
    <t>Kris Seares</t>
  </si>
  <si>
    <t>Lamond Potteridge</t>
  </si>
  <si>
    <t>Hannie Bransby</t>
  </si>
  <si>
    <t>Ruthie Skett</t>
  </si>
  <si>
    <t>Sibley Rosettini</t>
  </si>
  <si>
    <t>Carola Baudon</t>
  </si>
  <si>
    <t>Livy McCree</t>
  </si>
  <si>
    <t>Glynn Scutter</t>
  </si>
  <si>
    <t>Zea Gatheridge</t>
  </si>
  <si>
    <t>Daisie Heersema</t>
  </si>
  <si>
    <t>Taffy Dominichetti</t>
  </si>
  <si>
    <t>Doralia Epton</t>
  </si>
  <si>
    <t>Paulina Derell</t>
  </si>
  <si>
    <t>Jordan Meckiff</t>
  </si>
  <si>
    <t>Ezri Torry</t>
  </si>
  <si>
    <t>Ravid Yitzovicz</t>
  </si>
  <si>
    <t>Norbert Umpleby</t>
  </si>
  <si>
    <t>Gustave Hacard</t>
  </si>
  <si>
    <t>Gallagher Shutle</t>
  </si>
  <si>
    <t>Colan Bamlett</t>
  </si>
  <si>
    <t>Bogey Clague</t>
  </si>
  <si>
    <t>Pamela Culham</t>
  </si>
  <si>
    <t>Idette Libby</t>
  </si>
  <si>
    <t>Floyd Millimoe</t>
  </si>
  <si>
    <t>Abbi Lyngsted</t>
  </si>
  <si>
    <t>Winnifred Sambell</t>
  </si>
  <si>
    <t>Gard Eatock</t>
  </si>
  <si>
    <t>Sammie Abella</t>
  </si>
  <si>
    <t>Tallou Farfalameev</t>
  </si>
  <si>
    <t>Melita Basilio</t>
  </si>
  <si>
    <t>Harmon Noweak</t>
  </si>
  <si>
    <t>Paule Red</t>
  </si>
  <si>
    <t>Marilee Angeli</t>
  </si>
  <si>
    <t>Roanne Espie</t>
  </si>
  <si>
    <t>Paule Mooney</t>
  </si>
  <si>
    <t>Broddy Fevers</t>
  </si>
  <si>
    <t>Nefen Loughman</t>
  </si>
  <si>
    <t>Josefa Heephy</t>
  </si>
  <si>
    <t>Sheree Upward</t>
  </si>
  <si>
    <t>Lynnea Hillborne</t>
  </si>
  <si>
    <t>Normie Whapples</t>
  </si>
  <si>
    <t>Stearne Chimienti</t>
  </si>
  <si>
    <t>Warden Havile</t>
  </si>
  <si>
    <t>Pamelina Saterweyte</t>
  </si>
  <si>
    <t>Korney Slane</t>
  </si>
  <si>
    <t>Saba Massimo</t>
  </si>
  <si>
    <t>Codie Bluett</t>
  </si>
  <si>
    <t>Giuditta Netherwood</t>
  </si>
  <si>
    <t>Annemarie Grigsby</t>
  </si>
  <si>
    <t>Robinet Benck</t>
  </si>
  <si>
    <t>Pris Huck</t>
  </si>
  <si>
    <t>Marlee Kinane</t>
  </si>
  <si>
    <t>Malissia Caldecutt</t>
  </si>
  <si>
    <t>Etty Laugherane</t>
  </si>
  <si>
    <t>Susanetta Wharmby</t>
  </si>
  <si>
    <t>Broderick Coggon</t>
  </si>
  <si>
    <t>Gerardo Keirle</t>
  </si>
  <si>
    <t>Gauthier Brooksby</t>
  </si>
  <si>
    <t>Sheeree Hammonds</t>
  </si>
  <si>
    <t>Bruis Atley</t>
  </si>
  <si>
    <t>Paulie Stow</t>
  </si>
  <si>
    <t>Carrissa Durden</t>
  </si>
  <si>
    <t>Idaline Arthey</t>
  </si>
  <si>
    <t>Lynn Digger</t>
  </si>
  <si>
    <t>Alexis Pennetti</t>
  </si>
  <si>
    <t>Helsa Edwardson</t>
  </si>
  <si>
    <t>Amanda Cussen</t>
  </si>
  <si>
    <t>Rianon Antonognoli</t>
  </si>
  <si>
    <t>Gaelan Lohmeyer</t>
  </si>
  <si>
    <t>Agathe Deere</t>
  </si>
  <si>
    <t>Sigmund Tyas</t>
  </si>
  <si>
    <t>Emmanuel Barette</t>
  </si>
  <si>
    <t>Candida Skitral</t>
  </si>
  <si>
    <t>Vanny Leeder</t>
  </si>
  <si>
    <t>Normie Lyddyard</t>
  </si>
  <si>
    <t>Mauricio Maylor</t>
  </si>
  <si>
    <t>Velvet McComiskie</t>
  </si>
  <si>
    <t>Laurent Kohter</t>
  </si>
  <si>
    <t>Dulcy Sans</t>
  </si>
  <si>
    <t>Antoine Antuk</t>
  </si>
  <si>
    <t>Patrizius Fairhead</t>
  </si>
  <si>
    <t>Bryn Mosconi</t>
  </si>
  <si>
    <t>Ambrose Hryniewicz</t>
  </si>
  <si>
    <t>Neils McJury</t>
  </si>
  <si>
    <t>Shelton Mariette</t>
  </si>
  <si>
    <t>Darcee Fronczak</t>
  </si>
  <si>
    <t>Dode McHarry</t>
  </si>
  <si>
    <t>Babs Gatrell</t>
  </si>
  <si>
    <t>Kyle Fairebrother</t>
  </si>
  <si>
    <t>Jacenta Forber</t>
  </si>
  <si>
    <t>Arlene Kermott</t>
  </si>
  <si>
    <t>Ilka Bolver</t>
  </si>
  <si>
    <t>Marget Lyddiatt</t>
  </si>
  <si>
    <t>Mariele Fedorchenko</t>
  </si>
  <si>
    <t>Marris Shorto</t>
  </si>
  <si>
    <t>Jabez Gravenall</t>
  </si>
  <si>
    <t>Giles Labusquiere</t>
  </si>
  <si>
    <t>Elka Bernardoux</t>
  </si>
  <si>
    <t>Skelly Imlen</t>
  </si>
  <si>
    <t>Justino Jerrams</t>
  </si>
  <si>
    <t>Thaddus Eyres</t>
  </si>
  <si>
    <t>Jean Cazalet</t>
  </si>
  <si>
    <t>Denney Etherson</t>
  </si>
  <si>
    <t>Annabella MacLachlan</t>
  </si>
  <si>
    <t>Valma Garlinge</t>
  </si>
  <si>
    <t>Adelina Bampkin</t>
  </si>
  <si>
    <t>Isaac Ioannou</t>
  </si>
  <si>
    <t>Augy Fitzroy</t>
  </si>
  <si>
    <t>Binky Mateev</t>
  </si>
  <si>
    <t>Joshuah Scandrick</t>
  </si>
  <si>
    <t>Gene Worrill</t>
  </si>
  <si>
    <t>Phyllys Tratton</t>
  </si>
  <si>
    <t>Gareth Cassius</t>
  </si>
  <si>
    <t>Joey Bauduin</t>
  </si>
  <si>
    <t>Ola Idel</t>
  </si>
  <si>
    <t>Ogdon Addison</t>
  </si>
  <si>
    <t>Marylou McCourt</t>
  </si>
  <si>
    <t>Portia Riches</t>
  </si>
  <si>
    <t>Suki McCormack</t>
  </si>
  <si>
    <t>Wallis Wetwood</t>
  </si>
  <si>
    <t>Mikol Dunsford</t>
  </si>
  <si>
    <t>Claribel Faull</t>
  </si>
  <si>
    <t>Corenda Doche</t>
  </si>
  <si>
    <t>Rusty Coulbeck</t>
  </si>
  <si>
    <t>Nisse Gethin</t>
  </si>
  <si>
    <t>Rodd Wilcot</t>
  </si>
  <si>
    <t>Debor Eckels</t>
  </si>
  <si>
    <t>Matthus Gath</t>
  </si>
  <si>
    <t>Paolina Shepstone</t>
  </si>
  <si>
    <t>Chrissy Mantz</t>
  </si>
  <si>
    <t>Marchelle Evesque</t>
  </si>
  <si>
    <t>Archer Phittiplace</t>
  </si>
  <si>
    <t>Sindee Messier</t>
  </si>
  <si>
    <t>Athena Fontelles</t>
  </si>
  <si>
    <t>Patrick Duquesnay</t>
  </si>
  <si>
    <t>Viviana Carrier</t>
  </si>
  <si>
    <t>Ynes Adamsky</t>
  </si>
  <si>
    <t>Ranice Alejandri</t>
  </si>
  <si>
    <t>Terry Burrass</t>
  </si>
  <si>
    <t>Ethyl Maudett</t>
  </si>
  <si>
    <t>Aimil Minshall</t>
  </si>
  <si>
    <t>Wallache Condit</t>
  </si>
  <si>
    <t>Charil McArdle</t>
  </si>
  <si>
    <t>Sonja Skull</t>
  </si>
  <si>
    <t>Auberta Casol</t>
  </si>
  <si>
    <t>Dominica Bronger</t>
  </si>
  <si>
    <t>Kaleb Betts</t>
  </si>
  <si>
    <t>Alfredo Van der Beken</t>
  </si>
  <si>
    <t>Wendel Lytell</t>
  </si>
  <si>
    <t>Lettie Dealey</t>
  </si>
  <si>
    <t>Jennica Cregan</t>
  </si>
  <si>
    <t>Coreen Delagnes</t>
  </si>
  <si>
    <t>Gerhardt O' Clovan</t>
  </si>
  <si>
    <t>Kissee Koubu</t>
  </si>
  <si>
    <t>Maximilian Vivians</t>
  </si>
  <si>
    <t>Cinderella De Witt</t>
  </si>
  <si>
    <t>Shell Saylor</t>
  </si>
  <si>
    <t>Herbie Foldes</t>
  </si>
  <si>
    <t>Cyrill Jamieson</t>
  </si>
  <si>
    <t>Nickey Ashbe</t>
  </si>
  <si>
    <t>Aline Noli</t>
  </si>
  <si>
    <t>Terence Slimme</t>
  </si>
  <si>
    <t>Carilyn Paice</t>
  </si>
  <si>
    <t>Eleanore Boulstridge</t>
  </si>
  <si>
    <t>Donnajean Fairrie</t>
  </si>
  <si>
    <t>Jenelle Osipenko</t>
  </si>
  <si>
    <t>Toddie Stichall</t>
  </si>
  <si>
    <t>Susette Delagua</t>
  </si>
  <si>
    <t>Odille Ginsie</t>
  </si>
  <si>
    <t>Randee Knightly</t>
  </si>
  <si>
    <t>Karlik Dargavel</t>
  </si>
  <si>
    <t>Cornie Aidler</t>
  </si>
  <si>
    <t>Dianne Bowra</t>
  </si>
  <si>
    <t>Jefferson Seabrocke</t>
  </si>
  <si>
    <t>Karlis Wheeler</t>
  </si>
  <si>
    <t>Mariam Appleford</t>
  </si>
  <si>
    <t>Noland Train</t>
  </si>
  <si>
    <t>Lane Braithwaite</t>
  </si>
  <si>
    <t>Christine Canas</t>
  </si>
  <si>
    <t>Bobby O'Dowd</t>
  </si>
  <si>
    <t>Karina Zucker</t>
  </si>
  <si>
    <t>Llewellyn Duffett</t>
  </si>
  <si>
    <t>Esmeralda Foxwell</t>
  </si>
  <si>
    <t>Vitoria Squeers</t>
  </si>
  <si>
    <t>Gardy Courteney</t>
  </si>
  <si>
    <t>Marney McGourty</t>
  </si>
  <si>
    <t>Dotti Gopsall</t>
  </si>
  <si>
    <t>Del Dilleston</t>
  </si>
  <si>
    <t>Dale Taffley</t>
  </si>
  <si>
    <t>Connie Tagg</t>
  </si>
  <si>
    <t>Jermaine Shinner</t>
  </si>
  <si>
    <t>Sampson Papachristophorou</t>
  </si>
  <si>
    <t>Oswald Ordidge</t>
  </si>
  <si>
    <t>Alvan Yedy</t>
  </si>
  <si>
    <t>Nadean Barbera</t>
  </si>
  <si>
    <t>Staci Issacov</t>
  </si>
  <si>
    <t>Cyndie Scholtis</t>
  </si>
  <si>
    <t>Izabel Peracco</t>
  </si>
  <si>
    <t>Kimmy Alsford</t>
  </si>
  <si>
    <t>Keefe Munehay</t>
  </si>
  <si>
    <t>Zonda Wiggins</t>
  </si>
  <si>
    <t>Cynthie Paxman</t>
  </si>
  <si>
    <t>Anastasia Swindells</t>
  </si>
  <si>
    <t>Tiff Divall</t>
  </si>
  <si>
    <t>Lorry Scudamore</t>
  </si>
  <si>
    <t>Janessa Willoughey</t>
  </si>
  <si>
    <t>Dian Viner</t>
  </si>
  <si>
    <t>Willie Wemm</t>
  </si>
  <si>
    <t>Borg Hasker</t>
  </si>
  <si>
    <t>Matty Palphreyman</t>
  </si>
  <si>
    <t>Nara Fenelon</t>
  </si>
  <si>
    <t>Angelia Creak</t>
  </si>
  <si>
    <t>Grantley Beed</t>
  </si>
  <si>
    <t>Cornell Clere</t>
  </si>
  <si>
    <t>Anthony Yeend</t>
  </si>
  <si>
    <t>Alexandro Paulot</t>
  </si>
  <si>
    <t>Elias Tombleson</t>
  </si>
  <si>
    <t>Arlan Benzing</t>
  </si>
  <si>
    <t>Dukie Grabb</t>
  </si>
  <si>
    <t>Ash Prettyjohn</t>
  </si>
  <si>
    <t>Emylee Attoe</t>
  </si>
  <si>
    <t>Dew Di Nisco</t>
  </si>
  <si>
    <t>Farlie Hanhardt</t>
  </si>
  <si>
    <t>Edin Moy</t>
  </si>
  <si>
    <t>Antonio Divver</t>
  </si>
  <si>
    <t>Leigh Mattiacci</t>
  </si>
  <si>
    <t>Amil Amort</t>
  </si>
  <si>
    <t>Daniele Walklott</t>
  </si>
  <si>
    <t>Bibi Jerman</t>
  </si>
  <si>
    <t>Brewer Carbert</t>
  </si>
  <si>
    <t>Biddy Kingscote</t>
  </si>
  <si>
    <t>Vinson Bickerstasse</t>
  </si>
  <si>
    <t>Rahal Maleby</t>
  </si>
  <si>
    <t>Culley Duggon</t>
  </si>
  <si>
    <t>Ellette Heisler</t>
  </si>
  <si>
    <t>Dix Sudy</t>
  </si>
  <si>
    <t>James Birks</t>
  </si>
  <si>
    <t>Consuelo Hearnden</t>
  </si>
  <si>
    <t>Bard Semour</t>
  </si>
  <si>
    <t>Justinian Laver</t>
  </si>
  <si>
    <t>Philippine Dell Casa</t>
  </si>
  <si>
    <t>Dunc Harriagn</t>
  </si>
  <si>
    <t>Lurlene Murtimer</t>
  </si>
  <si>
    <t>Birch Tumulty</t>
  </si>
  <si>
    <t>Angel Held</t>
  </si>
  <si>
    <t>Andi Mathes</t>
  </si>
  <si>
    <t>Allistir Silverton</t>
  </si>
  <si>
    <t>Bertie Rubinchik</t>
  </si>
  <si>
    <t>Marcel Franc</t>
  </si>
  <si>
    <t>Rozanne Glendinning</t>
  </si>
  <si>
    <t>Ronny Foulcher</t>
  </si>
  <si>
    <t>Bondon Edwins</t>
  </si>
  <si>
    <t>Marlie Hurdman</t>
  </si>
  <si>
    <t>Brnaba Hegerty</t>
  </si>
  <si>
    <t>Allister McKennan</t>
  </si>
  <si>
    <t>Cher Hallybone</t>
  </si>
  <si>
    <t>Celestine Vasyagin</t>
  </si>
  <si>
    <t>Alane Chape</t>
  </si>
  <si>
    <t>Otto Style</t>
  </si>
  <si>
    <t>Katee Toxell</t>
  </si>
  <si>
    <t>Chelsea Fridlington</t>
  </si>
  <si>
    <t>Egbert Chant</t>
  </si>
  <si>
    <t>Alexine Dunk</t>
  </si>
  <si>
    <t>Godard Stigell</t>
  </si>
  <si>
    <t>Ranice Ferfulle</t>
  </si>
  <si>
    <t>Eugene Precious</t>
  </si>
  <si>
    <t>Gerhardine Napoli</t>
  </si>
  <si>
    <t>Georgetta McNeilly</t>
  </si>
  <si>
    <t>Bertha Fellini</t>
  </si>
  <si>
    <t>Rodrigo Lambard</t>
  </si>
  <si>
    <t>Myer Maker</t>
  </si>
  <si>
    <t>Anneliese MacGill</t>
  </si>
  <si>
    <t>Yolane Preddle</t>
  </si>
  <si>
    <t>Phylis Millican</t>
  </si>
  <si>
    <t>Jack Hearse</t>
  </si>
  <si>
    <t>Ignacio Patty</t>
  </si>
  <si>
    <t>Aubrie Daft</t>
  </si>
  <si>
    <t>Raeann Pignon</t>
  </si>
  <si>
    <t>Julieta Gynni</t>
  </si>
  <si>
    <t>Hamlen Hakonsson</t>
  </si>
  <si>
    <t>Amara Duell</t>
  </si>
  <si>
    <t>Anna-diana Husby</t>
  </si>
  <si>
    <t>Allistir Wrey</t>
  </si>
  <si>
    <t>Lannie Kelling</t>
  </si>
  <si>
    <t>Alanah Popplewell</t>
  </si>
  <si>
    <t>Felix Seelbach</t>
  </si>
  <si>
    <t>Beverlie Heatly</t>
  </si>
  <si>
    <t>Elfrieda Ivell</t>
  </si>
  <si>
    <t>Bethena Sokell</t>
  </si>
  <si>
    <t>Maurie Lancaster</t>
  </si>
  <si>
    <t>Godfrey Peart</t>
  </si>
  <si>
    <t>Judith Duffree</t>
  </si>
  <si>
    <t>Essa Massot</t>
  </si>
  <si>
    <t>Caresse Pauleau</t>
  </si>
  <si>
    <t>Kaitlynn Huggen</t>
  </si>
  <si>
    <t>Courtney Gatehouse</t>
  </si>
  <si>
    <t>Grove Brunroth</t>
  </si>
  <si>
    <t>Benyamin Burkitt</t>
  </si>
  <si>
    <t>Cariotta Yorkston</t>
  </si>
  <si>
    <t>Linnea Imbrey</t>
  </si>
  <si>
    <t>Pasquale Pescott</t>
  </si>
  <si>
    <t>Bettine Hathaway</t>
  </si>
  <si>
    <t>Edita Woollhead</t>
  </si>
  <si>
    <t>Silvana Halifax</t>
  </si>
  <si>
    <t>Pate Dargie</t>
  </si>
  <si>
    <t>Astra Sebrook</t>
  </si>
  <si>
    <t>Padriac Curtoys</t>
  </si>
  <si>
    <t>Dalli Mellers</t>
  </si>
  <si>
    <t>Gretta Rawet</t>
  </si>
  <si>
    <t>Artair Maggorini</t>
  </si>
  <si>
    <t>Kizzie Corless</t>
  </si>
  <si>
    <t>Adriano Spera</t>
  </si>
  <si>
    <t>Brodie Morrall</t>
  </si>
  <si>
    <t>Serene Merdew</t>
  </si>
  <si>
    <t>Marti Jobke</t>
  </si>
  <si>
    <t>Tomaso Angelo</t>
  </si>
  <si>
    <t>Willa Koppke</t>
  </si>
  <si>
    <t>Ansel Brumbye</t>
  </si>
  <si>
    <t>Otis Tendahl</t>
  </si>
  <si>
    <t>Moritz Strond</t>
  </si>
  <si>
    <t>Norine Kiss</t>
  </si>
  <si>
    <t>Nonah Flieg</t>
  </si>
  <si>
    <t>Desdemona Mackinder</t>
  </si>
  <si>
    <t>Tabby Myford</t>
  </si>
  <si>
    <t>Crissy Colbeck</t>
  </si>
  <si>
    <t>Luciana Marritt</t>
  </si>
  <si>
    <t>Beniamino Whotton</t>
  </si>
  <si>
    <t>Pincus Dows</t>
  </si>
  <si>
    <t>Blondy Vischi</t>
  </si>
  <si>
    <t>Logan Ishaki</t>
  </si>
  <si>
    <t>Cobbie Snoddy</t>
  </si>
  <si>
    <t>Scott Abramovitz</t>
  </si>
  <si>
    <t>Monah Berisford</t>
  </si>
  <si>
    <t>Zia Forty</t>
  </si>
  <si>
    <t>Jackquelin Matthewman</t>
  </si>
  <si>
    <t>Feliks Burrell</t>
  </si>
  <si>
    <t>Onfroi Rude</t>
  </si>
  <si>
    <t>Jonie Kopfer</t>
  </si>
  <si>
    <t>Laurella Elphinston</t>
  </si>
  <si>
    <t>Felicio Izkoveski</t>
  </si>
  <si>
    <t>Alvy Ricci</t>
  </si>
  <si>
    <t>Blaine Lyons</t>
  </si>
  <si>
    <t>Udall Issacson</t>
  </si>
  <si>
    <t>Giustino Ashley</t>
  </si>
  <si>
    <t>Angele Hugk</t>
  </si>
  <si>
    <t>Valeria Gribben</t>
  </si>
  <si>
    <t>Pedro Brummell</t>
  </si>
  <si>
    <t>Dianna Luxton</t>
  </si>
  <si>
    <t>Hurley Petlyura</t>
  </si>
  <si>
    <t>Davie Lazell</t>
  </si>
  <si>
    <t>Jennifer Bunnell</t>
  </si>
  <si>
    <t>Theo Lumpkin</t>
  </si>
  <si>
    <t>Adam Popple</t>
  </si>
  <si>
    <t>Ardisj Gurnee</t>
  </si>
  <si>
    <t>Felice Kiss</t>
  </si>
  <si>
    <t>Hazel Gwatkin</t>
  </si>
  <si>
    <t>Alexandr Kiefer</t>
  </si>
  <si>
    <t>Hyacinthia Loney</t>
  </si>
  <si>
    <t>Sheela Bennett</t>
  </si>
  <si>
    <t>Karol Gettings</t>
  </si>
  <si>
    <t>Page Speechley</t>
  </si>
  <si>
    <t>Norry Windibank</t>
  </si>
  <si>
    <t>Benetta Rockhill</t>
  </si>
  <si>
    <t>Emylee Rzehor</t>
  </si>
  <si>
    <t>Josie Marciek</t>
  </si>
  <si>
    <t>Harman Gillow</t>
  </si>
  <si>
    <t>Gail Haithwaite</t>
  </si>
  <si>
    <t>Eva Spoerl</t>
  </si>
  <si>
    <t>Gladi Ghidelli</t>
  </si>
  <si>
    <t>Jaye Stirgess</t>
  </si>
  <si>
    <t>Salomo Fiddiman</t>
  </si>
  <si>
    <t>Lani Thomton</t>
  </si>
  <si>
    <t>Cosetta McKirton</t>
  </si>
  <si>
    <t>Benita Polye</t>
  </si>
  <si>
    <t>Tamarra Ottley</t>
  </si>
  <si>
    <t>Karilynn Ethelston</t>
  </si>
  <si>
    <t>Merrel Stonelake</t>
  </si>
  <si>
    <t>Tina Acland</t>
  </si>
  <si>
    <t>Nert Bwye</t>
  </si>
  <si>
    <t>Aldric Brawn</t>
  </si>
  <si>
    <t>Nickey Kilpin</t>
  </si>
  <si>
    <t>Lorne McKomb</t>
  </si>
  <si>
    <t>Korella Simenot</t>
  </si>
  <si>
    <t>Shelagh Kubis</t>
  </si>
  <si>
    <t>Hersh Hains</t>
  </si>
  <si>
    <t>Amaleta Looks</t>
  </si>
  <si>
    <t>Maud Mitchiner</t>
  </si>
  <si>
    <t>Irma Bortolussi</t>
  </si>
  <si>
    <t>Laryssa Valintine</t>
  </si>
  <si>
    <t>Kienan Sculpher</t>
  </si>
  <si>
    <t>Terence Patsall</t>
  </si>
  <si>
    <t>Jonie Boulden</t>
  </si>
  <si>
    <t>Tate Tregenza</t>
  </si>
  <si>
    <t>Jerrilyn Bradberry</t>
  </si>
  <si>
    <t>Else Anfosso</t>
  </si>
  <si>
    <t>Hill Wadge</t>
  </si>
  <si>
    <t>Charlotta Napolione</t>
  </si>
  <si>
    <t>Kerianne Gaitley</t>
  </si>
  <si>
    <t>Ana Bonaire</t>
  </si>
  <si>
    <t>Glynda Wanne</t>
  </si>
  <si>
    <t>Dallon Fessions</t>
  </si>
  <si>
    <t>Neille Gold</t>
  </si>
  <si>
    <t>Hussein Salvidge</t>
  </si>
  <si>
    <t>Morrie Grog</t>
  </si>
  <si>
    <t>Roy Lepope</t>
  </si>
  <si>
    <t>Gale Tight</t>
  </si>
  <si>
    <t>Chaunce Malser</t>
  </si>
  <si>
    <t>Berky Tinsley</t>
  </si>
  <si>
    <t>Art Cochrane</t>
  </si>
  <si>
    <t>Corina Davet</t>
  </si>
  <si>
    <t>Pete Pele</t>
  </si>
  <si>
    <t>Forester Streets</t>
  </si>
  <si>
    <t>Madelena Greenroa</t>
  </si>
  <si>
    <t>Carey Angove</t>
  </si>
  <si>
    <t>Daryle Doram</t>
  </si>
  <si>
    <t>Breanne Fidgin</t>
  </si>
  <si>
    <t>Morgen Haswell</t>
  </si>
  <si>
    <t>Lazaro Jickles</t>
  </si>
  <si>
    <t>Aron Fine</t>
  </si>
  <si>
    <t>Leeanne Oliphant</t>
  </si>
  <si>
    <t>Fiann Simants</t>
  </si>
  <si>
    <t>Roxie Seint</t>
  </si>
  <si>
    <t>Rowney Adacot</t>
  </si>
  <si>
    <t>Artemis Quilty</t>
  </si>
  <si>
    <t>Dan MacKey</t>
  </si>
  <si>
    <t>Timmie Glave</t>
  </si>
  <si>
    <t>Evy Prawle</t>
  </si>
  <si>
    <t>Stanfield Reeds</t>
  </si>
  <si>
    <t>Bayard Kneale</t>
  </si>
  <si>
    <t>Ezri Geater</t>
  </si>
  <si>
    <t>Emmalyn Whiffin</t>
  </si>
  <si>
    <t>Silvano Tredinnick</t>
  </si>
  <si>
    <t>Rochelle L'Hommeau</t>
  </si>
  <si>
    <t>Jozef Ghiriardelli</t>
  </si>
  <si>
    <t>Robinett Gatward</t>
  </si>
  <si>
    <t>Ingamar Clipston</t>
  </si>
  <si>
    <t>Noell Geockle</t>
  </si>
  <si>
    <t>Brodie Okill</t>
  </si>
  <si>
    <t>Jdavie Avo</t>
  </si>
  <si>
    <t>Kaiser Trulock</t>
  </si>
  <si>
    <t>Franzen Dubbin</t>
  </si>
  <si>
    <t>Ernesto Hargate</t>
  </si>
  <si>
    <t>Dav De Bruyne</t>
  </si>
  <si>
    <t>Kevin Laughlan</t>
  </si>
  <si>
    <t>Alena Casin</t>
  </si>
  <si>
    <t>Ripley Bignall</t>
  </si>
  <si>
    <t>Rorke Ciciura</t>
  </si>
  <si>
    <t>Xenos Mulrean</t>
  </si>
  <si>
    <t>Herminia Marlin</t>
  </si>
  <si>
    <t>Xever Turpey</t>
  </si>
  <si>
    <t>Micah Twining</t>
  </si>
  <si>
    <t>Aylmar Whistance</t>
  </si>
  <si>
    <t>Talyah Walrond</t>
  </si>
  <si>
    <t>Ulla Tytherton</t>
  </si>
  <si>
    <t>Vlad Branwhite</t>
  </si>
  <si>
    <t>Camella Rizon</t>
  </si>
  <si>
    <t>Rufus Brundale</t>
  </si>
  <si>
    <t>Katina Chape</t>
  </si>
  <si>
    <t>Carol-jean Maasz</t>
  </si>
  <si>
    <t>Margareta Maddigan</t>
  </si>
  <si>
    <t>Camey Gammon</t>
  </si>
  <si>
    <t>Vivianna Ratledge</t>
  </si>
  <si>
    <t>Reggis Conyer</t>
  </si>
  <si>
    <t>Vern Starsmeare</t>
  </si>
  <si>
    <t>Sidnee Lowndes</t>
  </si>
  <si>
    <t>Merna Naseby</t>
  </si>
  <si>
    <t>Elora Pressland</t>
  </si>
  <si>
    <t>Wynnie Barenski</t>
  </si>
  <si>
    <t>Isidoro Garretts</t>
  </si>
  <si>
    <t>Theodor Bugs</t>
  </si>
  <si>
    <t>Leonore Colledge</t>
  </si>
  <si>
    <t>Minnnie Pilipyak</t>
  </si>
  <si>
    <t>Alicia Claessens</t>
  </si>
  <si>
    <t>Juan Cotty</t>
  </si>
  <si>
    <t>Brandon Playden</t>
  </si>
  <si>
    <t>Erasmus Suggitt</t>
  </si>
  <si>
    <t>Kaila D'Alwis</t>
  </si>
  <si>
    <t>Bryon Scrivin</t>
  </si>
  <si>
    <t>Karylin Clother</t>
  </si>
  <si>
    <t>Phyllis Bau</t>
  </si>
  <si>
    <t>Editha Frangione</t>
  </si>
  <si>
    <t>Tanhya Westhead</t>
  </si>
  <si>
    <t>Adamo Beeston</t>
  </si>
  <si>
    <t>Deni Baud</t>
  </si>
  <si>
    <t>Jim Larsen</t>
  </si>
  <si>
    <t>Rockey Mustoe</t>
  </si>
  <si>
    <t>Carolee Aleavy</t>
  </si>
  <si>
    <t>Patrick Tythe</t>
  </si>
  <si>
    <t>Shani Karpenya</t>
  </si>
  <si>
    <t>Heall Blazej</t>
  </si>
  <si>
    <t>Jozef Fields</t>
  </si>
  <si>
    <t>Zea Bladge</t>
  </si>
  <si>
    <t>Gavrielle Bartalucci</t>
  </si>
  <si>
    <t>Elianora Damant</t>
  </si>
  <si>
    <t>Sidnee Risbridge</t>
  </si>
  <si>
    <t>Elbertine Scoullar</t>
  </si>
  <si>
    <t>Lora Fishwick</t>
  </si>
  <si>
    <t>Rivy Yanuk</t>
  </si>
  <si>
    <t>Tanner Maskrey</t>
  </si>
  <si>
    <t>Carmela Leven</t>
  </si>
  <si>
    <t>Piper Danilishin</t>
  </si>
  <si>
    <t>Steffi Murt</t>
  </si>
  <si>
    <t>Clarinda Harbard</t>
  </si>
  <si>
    <t>Lefty Gaudin</t>
  </si>
  <si>
    <t>Robbie Edgworth</t>
  </si>
  <si>
    <t>Bancroft Abson</t>
  </si>
  <si>
    <t>Ewan Haysey</t>
  </si>
  <si>
    <t>Raina Skunes</t>
  </si>
  <si>
    <t>Skylar Brundell</t>
  </si>
  <si>
    <t>Lee Houseman</t>
  </si>
  <si>
    <t>Joachim Beards</t>
  </si>
  <si>
    <t>Gabie Welman</t>
  </si>
  <si>
    <t>Jammie Addyman</t>
  </si>
  <si>
    <t>Ryon Oleshunin</t>
  </si>
  <si>
    <t>Randie Greatbach</t>
  </si>
  <si>
    <t>Nevil Weetch</t>
  </si>
  <si>
    <t>Martyn Chastang</t>
  </si>
  <si>
    <t>Inez Augustus</t>
  </si>
  <si>
    <t>Selia Hotton</t>
  </si>
  <si>
    <t>Lizzy Ludwell</t>
  </si>
  <si>
    <t>Carney Durant</t>
  </si>
  <si>
    <t>Griswold Rich</t>
  </si>
  <si>
    <t>Alyda Vaux</t>
  </si>
  <si>
    <t>Lion McPhilip</t>
  </si>
  <si>
    <t>Timmy Charette</t>
  </si>
  <si>
    <t>Trever O'Flaverty</t>
  </si>
  <si>
    <t>Peta Childerhouse</t>
  </si>
  <si>
    <t>Maurise Yelding</t>
  </si>
  <si>
    <t>Myra Marr</t>
  </si>
  <si>
    <t>Evangeline Pressman</t>
  </si>
  <si>
    <t>Zilvia Lisciandro</t>
  </si>
  <si>
    <t>Barbaraanne Punton</t>
  </si>
  <si>
    <t>Isabelita Dabel</t>
  </si>
  <si>
    <t>Neil Passie</t>
  </si>
  <si>
    <t>Suzann Lusted</t>
  </si>
  <si>
    <t>Barbi Abbott</t>
  </si>
  <si>
    <t>Buddy Mascall</t>
  </si>
  <si>
    <t>Noach Sibley</t>
  </si>
  <si>
    <t>Augusto McDonand</t>
  </si>
  <si>
    <t>Chev Cristofano</t>
  </si>
  <si>
    <t>Rancell Bothams</t>
  </si>
  <si>
    <t>Karleen By</t>
  </si>
  <si>
    <t>Simmonds Waples</t>
  </si>
  <si>
    <t>Sarina Toal</t>
  </si>
  <si>
    <t>Christian Bellamy</t>
  </si>
  <si>
    <t>Maible Jerzyk</t>
  </si>
  <si>
    <t>Cole Deny</t>
  </si>
  <si>
    <t>Arny Ghelardoni</t>
  </si>
  <si>
    <t>Ian Thompstone</t>
  </si>
  <si>
    <t>Kacey Seear</t>
  </si>
  <si>
    <t>Courtney Shemmin</t>
  </si>
  <si>
    <t>Burch Pestor</t>
  </si>
  <si>
    <t>Vivien Surplice</t>
  </si>
  <si>
    <t>Adelaide Kraft</t>
  </si>
  <si>
    <t>Juliette Gascard</t>
  </si>
  <si>
    <t>Burty Durtnel</t>
  </si>
  <si>
    <t>Ebenezer Arent</t>
  </si>
  <si>
    <t>Trumann Arlt</t>
  </si>
  <si>
    <t>Elena Nowick</t>
  </si>
  <si>
    <t>Klara Ridd</t>
  </si>
  <si>
    <t>Bourke Rebeiro</t>
  </si>
  <si>
    <t>Dom Hawksby</t>
  </si>
  <si>
    <t>Walliw Feenan</t>
  </si>
  <si>
    <t>Pam Prandi</t>
  </si>
  <si>
    <t>Guenna Soldi</t>
  </si>
  <si>
    <t>Sampson Tredgold</t>
  </si>
  <si>
    <t>Beverlee Cinderey</t>
  </si>
  <si>
    <t>Amory Matthiae</t>
  </si>
  <si>
    <t>Saul Kinnett</t>
  </si>
  <si>
    <t>Christoph Low</t>
  </si>
  <si>
    <t>Bettine Yapp</t>
  </si>
  <si>
    <t>Boigie Freeland</t>
  </si>
  <si>
    <t>Crin Thake</t>
  </si>
  <si>
    <t>Total</t>
  </si>
  <si>
    <t>Percentage</t>
  </si>
  <si>
    <t>Result</t>
  </si>
  <si>
    <t>Grade</t>
  </si>
  <si>
    <t>Rank</t>
  </si>
  <si>
    <t>MinPct</t>
  </si>
  <si>
    <t>F</t>
  </si>
  <si>
    <t>D</t>
  </si>
  <si>
    <t>B2</t>
  </si>
  <si>
    <t>B1</t>
  </si>
  <si>
    <t>A2</t>
  </si>
  <si>
    <t>A1</t>
  </si>
  <si>
    <t>Class Average</t>
  </si>
  <si>
    <t>Highest Total</t>
  </si>
  <si>
    <t>Lowest Total</t>
  </si>
  <si>
    <t>Pass Rate</t>
  </si>
  <si>
    <t>No. of Students</t>
  </si>
  <si>
    <t>Std Dev of %</t>
  </si>
  <si>
    <t>Row Labels</t>
  </si>
  <si>
    <t>Grand Total</t>
  </si>
  <si>
    <t>Sum of StudentID</t>
  </si>
  <si>
    <t>Sum of Percentage</t>
  </si>
  <si>
    <t>Subject Wise Average</t>
  </si>
  <si>
    <t>Maths</t>
  </si>
  <si>
    <t xml:space="preserve">Biology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</si>
</sst>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2" fillId="2" borderId="2" xfId="0" applyFont="1" applyFill="1" applyBorder="1" applyAlignment="1">
      <alignment horizontal="center"/>
    </xf>
    <xf numFmtId="2" fontId="3" fillId="4" borderId="1" xfId="0" applyNumberFormat="1" applyFont="1" applyFill="1" applyBorder="1"/>
  </cellXfs>
  <cellStyles count="1">
    <cellStyle name="Normal" xfId="0" builtinId="0"/>
  </cellStyles>
  <dxfs count="47"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strike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14" formatCode="0.00%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 Marks and Result Analysis System.xlsx]GradeSummery!PivotTable13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</a:t>
            </a:r>
            <a:r>
              <a:rPr lang="en-US" baseline="0"/>
              <a:t> Grade Summery</a:t>
            </a:r>
            <a:endParaRPr lang="en-US"/>
          </a:p>
        </c:rich>
      </c:tx>
      <c:layout>
        <c:manualLayout>
          <c:xMode val="edge"/>
          <c:yMode val="edge"/>
          <c:x val="0.57950000000000002"/>
          <c:y val="1.749781277340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9262904636920389"/>
          <c:y val="0.23734470691163601"/>
          <c:w val="0.40432524059492564"/>
          <c:h val="0.67387540099154275"/>
        </c:manualLayout>
      </c:layout>
      <c:pieChart>
        <c:varyColors val="1"/>
        <c:ser>
          <c:idx val="0"/>
          <c:order val="0"/>
          <c:tx>
            <c:strRef>
              <c:f>GradeSummery!$B$3</c:f>
              <c:strCache>
                <c:ptCount val="1"/>
                <c:pt idx="0">
                  <c:v>Sum of StudentID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GradeSummery!$A$4:$A$10</c:f>
              <c:strCache>
                <c:ptCount val="6"/>
                <c:pt idx="0">
                  <c:v>A2</c:v>
                </c:pt>
                <c:pt idx="1">
                  <c:v>B1</c:v>
                </c:pt>
                <c:pt idx="2">
                  <c:v>B2</c:v>
                </c:pt>
                <c:pt idx="3">
                  <c:v>C</c:v>
                </c:pt>
                <c:pt idx="4">
                  <c:v>D</c:v>
                </c:pt>
                <c:pt idx="5">
                  <c:v>F</c:v>
                </c:pt>
              </c:strCache>
            </c:strRef>
          </c:cat>
          <c:val>
            <c:numRef>
              <c:f>GradeSummery!$B$4:$B$10</c:f>
              <c:numCache>
                <c:formatCode>General</c:formatCode>
                <c:ptCount val="6"/>
                <c:pt idx="0">
                  <c:v>4809</c:v>
                </c:pt>
                <c:pt idx="1">
                  <c:v>31247</c:v>
                </c:pt>
                <c:pt idx="2">
                  <c:v>85712</c:v>
                </c:pt>
                <c:pt idx="3">
                  <c:v>142406</c:v>
                </c:pt>
                <c:pt idx="4">
                  <c:v>174042</c:v>
                </c:pt>
                <c:pt idx="5">
                  <c:v>62284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2-41A2-A661-DB26DE1D20F2}"/>
            </c:ext>
          </c:extLst>
        </c:ser>
        <c:ser>
          <c:idx val="1"/>
          <c:order val="1"/>
          <c:tx>
            <c:strRef>
              <c:f>GradeSummery!$C$3</c:f>
              <c:strCache>
                <c:ptCount val="1"/>
                <c:pt idx="0">
                  <c:v>Sum of 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GradeSummery!$A$4:$A$10</c:f>
              <c:strCache>
                <c:ptCount val="6"/>
                <c:pt idx="0">
                  <c:v>A2</c:v>
                </c:pt>
                <c:pt idx="1">
                  <c:v>B1</c:v>
                </c:pt>
                <c:pt idx="2">
                  <c:v>B2</c:v>
                </c:pt>
                <c:pt idx="3">
                  <c:v>C</c:v>
                </c:pt>
                <c:pt idx="4">
                  <c:v>D</c:v>
                </c:pt>
                <c:pt idx="5">
                  <c:v>F</c:v>
                </c:pt>
              </c:strCache>
            </c:strRef>
          </c:cat>
          <c:val>
            <c:numRef>
              <c:f>GradeSummery!$C$4:$C$10</c:f>
              <c:numCache>
                <c:formatCode>General</c:formatCode>
                <c:ptCount val="6"/>
                <c:pt idx="0">
                  <c:v>657.91800000000001</c:v>
                </c:pt>
                <c:pt idx="1">
                  <c:v>4398.4939999999997</c:v>
                </c:pt>
                <c:pt idx="2">
                  <c:v>11629.945999999998</c:v>
                </c:pt>
                <c:pt idx="3">
                  <c:v>15543.857999999993</c:v>
                </c:pt>
                <c:pt idx="4">
                  <c:v>15220.952000000001</c:v>
                </c:pt>
                <c:pt idx="5">
                  <c:v>3366.0859999999989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2-41A2-A661-DB26DE1D2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320674</xdr:colOff>
      <xdr:row>0</xdr:row>
      <xdr:rowOff>120650</xdr:rowOff>
    </xdr:from>
    <xdr:to>
      <xdr:col>20</xdr:col>
      <xdr:colOff>114300</xdr:colOff>
      <xdr:row>18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3CEB6-03F5-3E57-E072-0565720F0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PNIL" refreshedDate="45921.830544097225" createdVersion="8" refreshedVersion="8" minRefreshableVersion="3" recordCount="1000" xr:uid="{D437BFDC-FEBF-4173-A488-5C9D961AB613}">
  <cacheSource type="worksheet">
    <worksheetSource name="Students_marks"/>
  </cacheSource>
  <cacheFields count="14">
    <cacheField name="StudentID" numFmtId="0">
      <sharedItems containsSemiMixedTypes="0" containsString="0" containsNumber="1" containsInteger="1" minValue="1" maxValue="1000"/>
    </cacheField>
    <cacheField name="Name" numFmtId="0">
      <sharedItems/>
    </cacheField>
    <cacheField name="Class" numFmtId="0">
      <sharedItems/>
    </cacheField>
    <cacheField name="Section" numFmtId="0">
      <sharedItems/>
    </cacheField>
    <cacheField name="Math" numFmtId="1">
      <sharedItems containsSemiMixedTypes="0" containsString="0" containsNumber="1" minValue="0.05" maxValue="99.84" count="961">
        <n v="95.54"/>
        <n v="59.31"/>
        <n v="22.03"/>
        <n v="48.63"/>
        <n v="16.03"/>
        <n v="21.74"/>
        <n v="68.61"/>
        <n v="40.020000000000003"/>
        <n v="54.73"/>
        <n v="58.97"/>
        <n v="9.4700000000000006"/>
        <n v="93.43"/>
        <n v="72.099999999999994"/>
        <n v="98.87"/>
        <n v="68.91"/>
        <n v="82.56"/>
        <n v="25.9"/>
        <n v="34.299999999999997"/>
        <n v="64.3"/>
        <n v="69.680000000000007"/>
        <n v="27.55"/>
        <n v="21.7"/>
        <n v="1.44"/>
        <n v="69.25"/>
        <n v="70.790000000000006"/>
        <n v="78.2"/>
        <n v="76.02"/>
        <n v="77.459999999999994"/>
        <n v="70.41"/>
        <n v="23.01"/>
        <n v="19.32"/>
        <n v="68.150000000000006"/>
        <n v="63.93"/>
        <n v="7.36"/>
        <n v="25.6"/>
        <n v="91.95"/>
        <n v="80.94"/>
        <n v="87.54"/>
        <n v="83.98"/>
        <n v="18.579999999999998"/>
        <n v="67.44"/>
        <n v="20.99"/>
        <n v="16.87"/>
        <n v="83.9"/>
        <n v="85.08"/>
        <n v="98.99"/>
        <n v="87.72"/>
        <n v="36.18"/>
        <n v="84.04"/>
        <n v="46.29"/>
        <n v="76.69"/>
        <n v="5.74"/>
        <n v="54.03"/>
        <n v="0.63"/>
        <n v="4.4000000000000004"/>
        <n v="65.819999999999993"/>
        <n v="33.33"/>
        <n v="68.930000000000007"/>
        <n v="1.84"/>
        <n v="88.93"/>
        <n v="86.65"/>
        <n v="5.83"/>
        <n v="41.75"/>
        <n v="76.790000000000006"/>
        <n v="92.51"/>
        <n v="56.24"/>
        <n v="12.9"/>
        <n v="50.95"/>
        <n v="32.33"/>
        <n v="50.71"/>
        <n v="26"/>
        <n v="7.92"/>
        <n v="58.59"/>
        <n v="79.260000000000005"/>
        <n v="75.94"/>
        <n v="98.27"/>
        <n v="95.08"/>
        <n v="31.53"/>
        <n v="11.9"/>
        <n v="44.16"/>
        <n v="46.78"/>
        <n v="90.85"/>
        <n v="44.9"/>
        <n v="93.15"/>
        <n v="87.49"/>
        <n v="29.14"/>
        <n v="93.55"/>
        <n v="99.69"/>
        <n v="64.290000000000006"/>
        <n v="32.700000000000003"/>
        <n v="61.19"/>
        <n v="35.29"/>
        <n v="92.3"/>
        <n v="41.94"/>
        <n v="36.6"/>
        <n v="33.65"/>
        <n v="62.08"/>
        <n v="67.94"/>
        <n v="78.33"/>
        <n v="60.35"/>
        <n v="68.92"/>
        <n v="94.68"/>
        <n v="93.93"/>
        <n v="14.13"/>
        <n v="1.46"/>
        <n v="62.63"/>
        <n v="75.39"/>
        <n v="76.400000000000006"/>
        <n v="49.07"/>
        <n v="99"/>
        <n v="50.44"/>
        <n v="43.76"/>
        <n v="5.3"/>
        <n v="58.93"/>
        <n v="95.95"/>
        <n v="84.68"/>
        <n v="69.040000000000006"/>
        <n v="45.91"/>
        <n v="34.33"/>
        <n v="46.65"/>
        <n v="48.16"/>
        <n v="28.64"/>
        <n v="88.33"/>
        <n v="75.930000000000007"/>
        <n v="40.32"/>
        <n v="7.16"/>
        <n v="74.91"/>
        <n v="82.58"/>
        <n v="39.380000000000003"/>
        <n v="79.319999999999993"/>
        <n v="68.3"/>
        <n v="60.07"/>
        <n v="39.49"/>
        <n v="20.3"/>
        <n v="95.06"/>
        <n v="80.540000000000006"/>
        <n v="56.83"/>
        <n v="37.89"/>
        <n v="88.79"/>
        <n v="67.260000000000005"/>
        <n v="36.49"/>
        <n v="29.15"/>
        <n v="8.92"/>
        <n v="69.28"/>
        <n v="24.38"/>
        <n v="2.15"/>
        <n v="34.67"/>
        <n v="60.05"/>
        <n v="92.55"/>
        <n v="92.36"/>
        <n v="69.540000000000006"/>
        <n v="88.28"/>
        <n v="62.6"/>
        <n v="65.16"/>
        <n v="59.68"/>
        <n v="91.88"/>
        <n v="25.34"/>
        <n v="41.47"/>
        <n v="19.29"/>
        <n v="82.76"/>
        <n v="13.52"/>
        <n v="18.559999999999999"/>
        <n v="99.81"/>
        <n v="59.26"/>
        <n v="12.32"/>
        <n v="73.16"/>
        <n v="39.659999999999997"/>
        <n v="77.45"/>
        <n v="54.75"/>
        <n v="5.97"/>
        <n v="8.61"/>
        <n v="16.75"/>
        <n v="64.42"/>
        <n v="63.61"/>
        <n v="83.18"/>
        <n v="17.75"/>
        <n v="85.72"/>
        <n v="43.43"/>
        <n v="24.74"/>
        <n v="32.96"/>
        <n v="76.91"/>
        <n v="67.349999999999994"/>
        <n v="42.57"/>
        <n v="15.94"/>
        <n v="0.05"/>
        <n v="89.62"/>
        <n v="57.01"/>
        <n v="78.37"/>
        <n v="88.38"/>
        <n v="69.430000000000007"/>
        <n v="30.27"/>
        <n v="61.04"/>
        <n v="5.37"/>
        <n v="67.5"/>
        <n v="9.1199999999999992"/>
        <n v="94.72"/>
        <n v="51.68"/>
        <n v="96.33"/>
        <n v="2.68"/>
        <n v="96.56"/>
        <n v="60.14"/>
        <n v="13.81"/>
        <n v="96.7"/>
        <n v="84.24"/>
        <n v="19.190000000000001"/>
        <n v="79.5"/>
        <n v="48.15"/>
        <n v="88.07"/>
        <n v="99.55"/>
        <n v="73.97"/>
        <n v="82.36"/>
        <n v="28.16"/>
        <n v="66.510000000000005"/>
        <n v="69.55"/>
        <n v="57.63"/>
        <n v="33.82"/>
        <n v="51.41"/>
        <n v="64.81"/>
        <n v="5.17"/>
        <n v="45.89"/>
        <n v="4.7300000000000004"/>
        <n v="32.619999999999997"/>
        <n v="74.400000000000006"/>
        <n v="61.31"/>
        <n v="21"/>
        <n v="96.98"/>
        <n v="35.85"/>
        <n v="99.56"/>
        <n v="1.79"/>
        <n v="29.07"/>
        <n v="2.89"/>
        <n v="69.08"/>
        <n v="85.67"/>
        <n v="98.44"/>
        <n v="3.43"/>
        <n v="65.56"/>
        <n v="10.02"/>
        <n v="11.5"/>
        <n v="60.42"/>
        <n v="79.87"/>
        <n v="88.09"/>
        <n v="80.89"/>
        <n v="48.68"/>
        <n v="69.34"/>
        <n v="52.01"/>
        <n v="61.21"/>
        <n v="99.58"/>
        <n v="72.72"/>
        <n v="2.85"/>
        <n v="65.069999999999993"/>
        <n v="99.2"/>
        <n v="24.12"/>
        <n v="63.16"/>
        <n v="17.2"/>
        <n v="98.1"/>
        <n v="97.54"/>
        <n v="78.45"/>
        <n v="7.39"/>
        <n v="53.74"/>
        <n v="84.67"/>
        <n v="9.94"/>
        <n v="14.21"/>
        <n v="75.28"/>
        <n v="21.68"/>
        <n v="43.54"/>
        <n v="93.27"/>
        <n v="87.87"/>
        <n v="65.599999999999994"/>
        <n v="56.41"/>
        <n v="17.3"/>
        <n v="5.03"/>
        <n v="13.06"/>
        <n v="50.5"/>
        <n v="22.41"/>
        <n v="15.57"/>
        <n v="3.87"/>
        <n v="67.849999999999994"/>
        <n v="84.29"/>
        <n v="78.3"/>
        <n v="83.97"/>
        <n v="57.92"/>
        <n v="97.39"/>
        <n v="51.32"/>
        <n v="87.42"/>
        <n v="32.479999999999997"/>
        <n v="14.75"/>
        <n v="28.33"/>
        <n v="3.04"/>
        <n v="31.9"/>
        <n v="49.35"/>
        <n v="85.2"/>
        <n v="29.08"/>
        <n v="87.95"/>
        <n v="85.31"/>
        <n v="76.010000000000005"/>
        <n v="56.03"/>
        <n v="20.52"/>
        <n v="70.75"/>
        <n v="12.61"/>
        <n v="25.97"/>
        <n v="98.51"/>
        <n v="19.27"/>
        <n v="17.260000000000002"/>
        <n v="24.32"/>
        <n v="69.95"/>
        <n v="23.45"/>
        <n v="93.97"/>
        <n v="86.79"/>
        <n v="74.069999999999993"/>
        <n v="50.35"/>
        <n v="80.95"/>
        <n v="46.61"/>
        <n v="27.26"/>
        <n v="38.950000000000003"/>
        <n v="6.44"/>
        <n v="62.83"/>
        <n v="39.549999999999997"/>
        <n v="83.77"/>
        <n v="36.76"/>
        <n v="17.02"/>
        <n v="72.489999999999995"/>
        <n v="54.51"/>
        <n v="47.54"/>
        <n v="84.11"/>
        <n v="67.33"/>
        <n v="98.04"/>
        <n v="6.98"/>
        <n v="67.88"/>
        <n v="88.44"/>
        <n v="23.39"/>
        <n v="68.08"/>
        <n v="53.07"/>
        <n v="78.650000000000006"/>
        <n v="71.95"/>
        <n v="3.11"/>
        <n v="7.87"/>
        <n v="85.06"/>
        <n v="70.92"/>
        <n v="10.16"/>
        <n v="63.9"/>
        <n v="12.67"/>
        <n v="86.66"/>
        <n v="43.75"/>
        <n v="14.37"/>
        <n v="47.41"/>
        <n v="54.32"/>
        <n v="65.430000000000007"/>
        <n v="85.25"/>
        <n v="84.53"/>
        <n v="41.42"/>
        <n v="93.11"/>
        <n v="94.21"/>
        <n v="68.41"/>
        <n v="72.41"/>
        <n v="37.74"/>
        <n v="68.8"/>
        <n v="8.9"/>
        <n v="14"/>
        <n v="38.11"/>
        <n v="77.709999999999994"/>
        <n v="7.58"/>
        <n v="52.49"/>
        <n v="72.23"/>
        <n v="88.51"/>
        <n v="72.349999999999994"/>
        <n v="51.48"/>
        <n v="78.19"/>
        <n v="21.9"/>
        <n v="40.409999999999997"/>
        <n v="46.02"/>
        <n v="8.69"/>
        <n v="36.619999999999997"/>
        <n v="55.15"/>
        <n v="42.78"/>
        <n v="20.76"/>
        <n v="7.72"/>
        <n v="46.99"/>
        <n v="39.409999999999997"/>
        <n v="84.35"/>
        <n v="46.56"/>
        <n v="27.54"/>
        <n v="64.62"/>
        <n v="64.5"/>
        <n v="41.96"/>
        <n v="41.4"/>
        <n v="21.89"/>
        <n v="86.15"/>
        <n v="71.91"/>
        <n v="25.5"/>
        <n v="78.040000000000006"/>
        <n v="60.17"/>
        <n v="12.4"/>
        <n v="33.54"/>
        <n v="76.13"/>
        <n v="25.8"/>
        <n v="91.47"/>
        <n v="14.71"/>
        <n v="82.74"/>
        <n v="69.48"/>
        <n v="26.2"/>
        <n v="81.03"/>
        <n v="95.1"/>
        <n v="21.33"/>
        <n v="6.68"/>
        <n v="19.63"/>
        <n v="1.96"/>
        <n v="41.56"/>
        <n v="92.46"/>
        <n v="19.77"/>
        <n v="99.71"/>
        <n v="53.65"/>
        <n v="64.47"/>
        <n v="86.92"/>
        <n v="47.48"/>
        <n v="91.48"/>
        <n v="48.21"/>
        <n v="33.770000000000003"/>
        <n v="59.25"/>
        <n v="9.17"/>
        <n v="81.180000000000007"/>
        <n v="96.36"/>
        <n v="29.91"/>
        <n v="77.91"/>
        <n v="84.72"/>
        <n v="90.69"/>
        <n v="59.15"/>
        <n v="63.34"/>
        <n v="67.430000000000007"/>
        <n v="7.9"/>
        <n v="55.54"/>
        <n v="57.1"/>
        <n v="94.28"/>
        <n v="18.12"/>
        <n v="51.58"/>
        <n v="90.68"/>
        <n v="95.24"/>
        <n v="47.68"/>
        <n v="60.1"/>
        <n v="5.32"/>
        <n v="61.3"/>
        <n v="84.02"/>
        <n v="28.01"/>
        <n v="83.92"/>
        <n v="1.87"/>
        <n v="39.19"/>
        <n v="37.619999999999997"/>
        <n v="4.46"/>
        <n v="46.57"/>
        <n v="93.47"/>
        <n v="50.25"/>
        <n v="65.27"/>
        <n v="71.2"/>
        <n v="7.97"/>
        <n v="36.79"/>
        <n v="74.23"/>
        <n v="32.72"/>
        <n v="65.78"/>
        <n v="19.55"/>
        <n v="27.38"/>
        <n v="19.52"/>
        <n v="47.35"/>
        <n v="45.68"/>
        <n v="77.73"/>
        <n v="46.86"/>
        <n v="41.89"/>
        <n v="61.53"/>
        <n v="96.74"/>
        <n v="37.17"/>
        <n v="24.85"/>
        <n v="68.44"/>
        <n v="46.55"/>
        <n v="72.2"/>
        <n v="98.53"/>
        <n v="27.13"/>
        <n v="48.23"/>
        <n v="76.540000000000006"/>
        <n v="34.18"/>
        <n v="11.11"/>
        <n v="89.35"/>
        <n v="26.87"/>
        <n v="86.04"/>
        <n v="20.59"/>
        <n v="81.17"/>
        <n v="33.01"/>
        <n v="80.25"/>
        <n v="63.02"/>
        <n v="70.63"/>
        <n v="78.23"/>
        <n v="32.53"/>
        <n v="43.63"/>
        <n v="82.81"/>
        <n v="58.44"/>
        <n v="11.88"/>
        <n v="93.78"/>
        <n v="15.92"/>
        <n v="93.18"/>
        <n v="89.56"/>
        <n v="52.56"/>
        <n v="69.09"/>
        <n v="28.69"/>
        <n v="44.78"/>
        <n v="63.78"/>
        <n v="93.9"/>
        <n v="67.290000000000006"/>
        <n v="42.31"/>
        <n v="0.22"/>
        <n v="65.33"/>
        <n v="67.06"/>
        <n v="47.69"/>
        <n v="17.329999999999998"/>
        <n v="32.36"/>
        <n v="26.9"/>
        <n v="81.72"/>
        <n v="79.38"/>
        <n v="36.57"/>
        <n v="93.72"/>
        <n v="39.85"/>
        <n v="97.79"/>
        <n v="95.87"/>
        <n v="62.54"/>
        <n v="24.42"/>
        <n v="50.26"/>
        <n v="14.05"/>
        <n v="96.02"/>
        <n v="96.38"/>
        <n v="35.11"/>
        <n v="6.3"/>
        <n v="50.88"/>
        <n v="36.229999999999997"/>
        <n v="0.7"/>
        <n v="75.75"/>
        <n v="77.489999999999995"/>
        <n v="15.56"/>
        <n v="95.3"/>
        <n v="12.22"/>
        <n v="33.74"/>
        <n v="47.55"/>
        <n v="55.63"/>
        <n v="19"/>
        <n v="93.79"/>
        <n v="94.49"/>
        <n v="64.17"/>
        <n v="73.8"/>
        <n v="33.630000000000003"/>
        <n v="92.68"/>
        <n v="49.95"/>
        <n v="42.25"/>
        <n v="89.71"/>
        <n v="48.87"/>
        <n v="9.51"/>
        <n v="17.87"/>
        <n v="95.81"/>
        <n v="5.8"/>
        <n v="91.08"/>
        <n v="73.599999999999994"/>
        <n v="8.9700000000000006"/>
        <n v="0.61"/>
        <n v="3.45"/>
        <n v="76.5"/>
        <n v="68.23"/>
        <n v="57.6"/>
        <n v="89.46"/>
        <n v="72.900000000000006"/>
        <n v="97.12"/>
        <n v="95.7"/>
        <n v="41.1"/>
        <n v="34.32"/>
        <n v="80.09"/>
        <n v="98.73"/>
        <n v="69"/>
        <n v="73.930000000000007"/>
        <n v="59.47"/>
        <n v="90.2"/>
        <n v="29.54"/>
        <n v="99.84"/>
        <n v="79.94"/>
        <n v="21.23"/>
        <n v="29.69"/>
        <n v="19.04"/>
        <n v="13.67"/>
        <n v="49.81"/>
        <n v="54.24"/>
        <n v="93.66"/>
        <n v="80.900000000000006"/>
        <n v="8.66"/>
        <n v="81.92"/>
        <n v="3.34"/>
        <n v="71.319999999999993"/>
        <n v="11.6"/>
        <n v="20.27"/>
        <n v="57.34"/>
        <n v="57.87"/>
        <n v="78.75"/>
        <n v="22.3"/>
        <n v="37.39"/>
        <n v="27.33"/>
        <n v="31.98"/>
        <n v="4.54"/>
        <n v="22.51"/>
        <n v="77.62"/>
        <n v="56.13"/>
        <n v="41.22"/>
        <n v="37.24"/>
        <n v="34.020000000000003"/>
        <n v="14.66"/>
        <n v="30.83"/>
        <n v="13.3"/>
        <n v="53.1"/>
        <n v="67.89"/>
        <n v="92.32"/>
        <n v="65.66"/>
        <n v="7.99"/>
        <n v="13.28"/>
        <n v="96.19"/>
        <n v="44.28"/>
        <n v="27.84"/>
        <n v="8.84"/>
        <n v="58.85"/>
        <n v="30.32"/>
        <n v="72.08"/>
        <n v="13.92"/>
        <n v="42.3"/>
        <n v="33.56"/>
        <n v="49.51"/>
        <n v="36.39"/>
        <n v="66.55"/>
        <n v="67.790000000000006"/>
        <n v="38.19"/>
        <n v="45.21"/>
        <n v="8.25"/>
        <n v="13.08"/>
        <n v="79.52"/>
        <n v="85.76"/>
        <n v="54.63"/>
        <n v="81.47"/>
        <n v="27.75"/>
        <n v="89.58"/>
        <n v="99.26"/>
        <n v="14.85"/>
        <n v="22.18"/>
        <n v="78.87"/>
        <n v="69.19"/>
        <n v="57.31"/>
        <n v="26.22"/>
        <n v="26.93"/>
        <n v="48.67"/>
        <n v="3.66"/>
        <n v="62.14"/>
        <n v="26.23"/>
        <n v="3.89"/>
        <n v="56.54"/>
        <n v="91.74"/>
        <n v="52.12"/>
        <n v="30.98"/>
        <n v="7.14"/>
        <n v="21.8"/>
        <n v="70.86"/>
        <n v="2.04"/>
        <n v="54.68"/>
        <n v="24.04"/>
        <n v="0.5"/>
        <n v="84.95"/>
        <n v="29.77"/>
        <n v="37.049999999999997"/>
        <n v="39.619999999999997"/>
        <n v="19.45"/>
        <n v="69.760000000000005"/>
        <n v="93.03"/>
        <n v="26.65"/>
        <n v="85.87"/>
        <n v="98.36"/>
        <n v="9.61"/>
        <n v="55.97"/>
        <n v="40.49"/>
        <n v="13.78"/>
        <n v="3.39"/>
        <n v="62.56"/>
        <n v="76.67"/>
        <n v="62.5"/>
        <n v="32.590000000000003"/>
        <n v="5.66"/>
        <n v="21.26"/>
        <n v="21.99"/>
        <n v="40.840000000000003"/>
        <n v="0.31"/>
        <n v="13.87"/>
        <n v="28.7"/>
        <n v="27.78"/>
        <n v="55.01"/>
        <n v="19.010000000000002"/>
        <n v="84.14"/>
        <n v="17.86"/>
        <n v="90.03"/>
        <n v="89.2"/>
        <n v="85.05"/>
        <n v="41.19"/>
        <n v="10.07"/>
        <n v="96.16"/>
        <n v="18.72"/>
        <n v="43.15"/>
        <n v="60.12"/>
        <n v="2.99"/>
        <n v="24.31"/>
        <n v="16.05"/>
        <n v="13.54"/>
        <n v="73.959999999999994"/>
        <n v="24.01"/>
        <n v="11.29"/>
        <n v="25.67"/>
        <n v="22.92"/>
        <n v="30.57"/>
        <n v="53.78"/>
        <n v="92.33"/>
        <n v="19.21"/>
        <n v="69.47"/>
        <n v="7.02"/>
        <n v="64.19"/>
        <n v="52.41"/>
        <n v="27.99"/>
        <n v="74.17"/>
        <n v="58.81"/>
        <n v="72.430000000000007"/>
        <n v="3.51"/>
        <n v="22.12"/>
        <n v="51.09"/>
        <n v="39.75"/>
        <n v="71.56"/>
        <n v="0.93"/>
        <n v="64.989999999999995"/>
        <n v="12.52"/>
        <n v="91.17"/>
        <n v="85"/>
        <n v="21.85"/>
        <n v="51.89"/>
        <n v="49.57"/>
        <n v="72.739999999999995"/>
        <n v="40.9"/>
        <n v="28.41"/>
        <n v="17.309999999999999"/>
        <n v="80.180000000000007"/>
        <n v="18.329999999999998"/>
        <n v="32.979999999999997"/>
        <n v="31.29"/>
        <n v="36.979999999999997"/>
        <n v="57.04"/>
        <n v="47.33"/>
        <n v="47.56"/>
        <n v="37.08"/>
        <n v="3.84"/>
        <n v="86.69"/>
        <n v="17.71"/>
        <n v="50.12"/>
        <n v="94.52"/>
        <n v="16.62"/>
        <n v="87.14"/>
        <n v="31.68"/>
        <n v="91.32"/>
        <n v="99.73"/>
        <n v="65.42"/>
        <n v="18.88"/>
        <n v="55.92"/>
        <n v="22.65"/>
        <n v="60.95"/>
        <n v="13.41"/>
        <n v="26.84"/>
        <n v="20.95"/>
        <n v="65.58"/>
        <n v="14.67"/>
        <n v="16"/>
        <n v="3.99"/>
        <n v="75.680000000000007"/>
        <n v="41.44"/>
        <n v="55.3"/>
        <n v="28.34"/>
        <n v="69.7"/>
        <n v="5.84"/>
        <n v="40.93"/>
        <n v="46.68"/>
        <n v="65.260000000000005"/>
        <n v="19.170000000000002"/>
        <n v="88.92"/>
        <n v="99.5"/>
        <n v="21.05"/>
        <n v="58.79"/>
        <n v="49.59"/>
        <n v="83.15"/>
        <n v="33.17"/>
        <n v="20.239999999999998"/>
        <n v="51.5"/>
        <n v="38.85"/>
        <n v="64.05"/>
        <n v="20.37"/>
        <n v="72.66"/>
        <n v="31.33"/>
        <n v="63.55"/>
        <n v="13.74"/>
        <n v="43.34"/>
        <n v="78.680000000000007"/>
        <n v="40.22"/>
        <n v="10.48"/>
        <n v="2.61"/>
        <n v="94.25"/>
        <n v="68.89"/>
        <n v="35.369999999999997"/>
        <n v="49.17"/>
        <n v="36.200000000000003"/>
        <n v="70"/>
        <n v="16.91"/>
        <n v="11.63"/>
        <n v="83.33"/>
        <n v="98.8"/>
        <n v="89.38"/>
        <n v="2.9"/>
        <n v="5.49"/>
        <n v="84.58"/>
        <n v="6.94"/>
        <n v="52.43"/>
        <n v="9.0399999999999991"/>
        <n v="10.38"/>
        <n v="27.28"/>
        <n v="27.82"/>
        <n v="37.57"/>
        <n v="72.7"/>
        <n v="97.23"/>
        <n v="70.03"/>
        <n v="30.42"/>
        <n v="78.400000000000006"/>
        <n v="76.209999999999994"/>
        <n v="89.39"/>
        <n v="51.56"/>
        <n v="13.02"/>
        <n v="91.9"/>
        <n v="20.66"/>
        <n v="35.479999999999997"/>
        <n v="5.79"/>
        <n v="34.950000000000003"/>
        <n v="88.53"/>
        <n v="62.68"/>
        <n v="74.45"/>
        <n v="71.900000000000006"/>
        <n v="18.170000000000002"/>
        <n v="71.42"/>
        <n v="86.18"/>
        <n v="48.42"/>
        <n v="95.53"/>
        <n v="2.42"/>
        <n v="23.14"/>
        <n v="72.81"/>
        <n v="84.79"/>
        <n v="53.35"/>
        <n v="23.71"/>
        <n v="79.209999999999994"/>
        <n v="4.6100000000000003"/>
        <n v="35.46"/>
        <n v="18.39"/>
        <n v="4.1900000000000004"/>
        <n v="80.12"/>
        <n v="47.06"/>
        <n v="64.2"/>
        <n v="19.53"/>
        <n v="8.19"/>
        <n v="95.72"/>
        <n v="75.180000000000007"/>
        <n v="13.56"/>
        <n v="96.32"/>
        <n v="54.78"/>
        <n v="35.619999999999997"/>
        <n v="42.36"/>
        <n v="96.65"/>
        <n v="44.95"/>
        <n v="15.66"/>
        <n v="94.5"/>
        <n v="73.33"/>
        <n v="74.69"/>
        <n v="80.38"/>
        <n v="91.25"/>
        <n v="88.42"/>
        <n v="60.96"/>
        <n v="88.86"/>
        <n v="30.07"/>
        <n v="65.790000000000006"/>
        <n v="32.35"/>
        <n v="24.77"/>
        <n v="13.49"/>
        <n v="18.04"/>
        <n v="79"/>
        <n v="29.86"/>
        <n v="43.52"/>
        <n v="57.51"/>
        <n v="83.68"/>
        <n v="11.09"/>
        <n v="68.42"/>
        <n v="48.45"/>
        <n v="20.14"/>
        <n v="51.21"/>
        <n v="71.489999999999995"/>
        <n v="52.32"/>
        <n v="3.7"/>
        <n v="19.34"/>
        <n v="54.11"/>
        <n v="31.36"/>
        <n v="79.67"/>
        <n v="39.21"/>
        <n v="71.180000000000007"/>
        <n v="59.65"/>
        <n v="96.13"/>
        <n v="72.959999999999994"/>
        <n v="12.49"/>
        <n v="59.14"/>
        <n v="27.12"/>
        <n v="25.81"/>
        <n v="21.51"/>
        <n v="19.809999999999999"/>
        <n v="78.91"/>
        <n v="22.33"/>
        <n v="22.91"/>
        <n v="11.61"/>
        <n v="56.81"/>
        <n v="21.96"/>
        <n v="91.98"/>
        <n v="31.21"/>
        <n v="77.13"/>
        <n v="50.65"/>
        <n v="7.23"/>
        <n v="26.41"/>
        <n v="59.67"/>
        <n v="30.93"/>
        <n v="3.65"/>
        <n v="49.4"/>
        <n v="47.47"/>
        <n v="11.78"/>
        <n v="22.75"/>
        <n v="64.709999999999994"/>
        <n v="3.93"/>
        <n v="94.84"/>
        <n v="46.49"/>
        <n v="66.66"/>
        <n v="7.55"/>
        <n v="38.81"/>
        <n v="33.590000000000003"/>
        <n v="48.09"/>
        <n v="9.83"/>
        <n v="16.25"/>
        <n v="22.52"/>
        <n v="4.84"/>
        <n v="84.42"/>
        <n v="35.81"/>
        <n v="20.8"/>
        <n v="35.520000000000003"/>
        <n v="76.56"/>
        <n v="32.94"/>
        <n v="58.64"/>
        <n v="60.57"/>
        <n v="19.78"/>
        <n v="9.69"/>
        <n v="17"/>
        <n v="50.24"/>
        <n v="46.31"/>
        <n v="4.2300000000000004"/>
        <n v="74.930000000000007"/>
        <n v="11.66"/>
      </sharedItems>
    </cacheField>
    <cacheField name="Physics" numFmtId="1">
      <sharedItems containsSemiMixedTypes="0" containsString="0" containsNumber="1" minValue="0.04" maxValue="99.59"/>
    </cacheField>
    <cacheField name="Chemistry" numFmtId="1">
      <sharedItems containsSemiMixedTypes="0" containsString="0" containsNumber="1" minValue="0.05" maxValue="99.99"/>
    </cacheField>
    <cacheField name="Biology" numFmtId="1">
      <sharedItems containsSemiMixedTypes="0" containsString="0" containsNumber="1" minValue="0.04" maxValue="99.79"/>
    </cacheField>
    <cacheField name="English" numFmtId="1">
      <sharedItems containsSemiMixedTypes="0" containsString="0" containsNumber="1" minValue="0.41" maxValue="99.98"/>
    </cacheField>
    <cacheField name="Total" numFmtId="1">
      <sharedItems containsSemiMixedTypes="0" containsString="0" containsNumber="1" minValue="45.51" maxValue="432"/>
    </cacheField>
    <cacheField name="Percentage" numFmtId="1">
      <sharedItems containsSemiMixedTypes="0" containsString="0" containsNumber="1" minValue="9.1020000000000003" maxValue="86.4"/>
    </cacheField>
    <cacheField name="Result" numFmtId="0">
      <sharedItems/>
    </cacheField>
    <cacheField name="Grade" numFmtId="0">
      <sharedItems count="6">
        <s v="D"/>
        <s v="B2"/>
        <s v="C"/>
        <s v="F"/>
        <s v="B1"/>
        <s v="A2"/>
      </sharedItems>
    </cacheField>
    <cacheField name="Rank" numFmtId="0">
      <sharedItems containsSemiMixedTypes="0" containsString="0" containsNumber="1" containsInteger="1" minValue="1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Caroljean Beacham"/>
    <s v="Chemistry"/>
    <s v="A"/>
    <x v="0"/>
    <n v="21.08"/>
    <n v="44.08"/>
    <n v="3.42"/>
    <n v="79.05"/>
    <n v="243.16999999999996"/>
    <n v="48.633999999999993"/>
    <s v="Fail"/>
    <x v="0"/>
    <n v="565"/>
  </r>
  <r>
    <n v="2"/>
    <s v="Melisa Baitson"/>
    <s v="Physics"/>
    <s v="C"/>
    <x v="1"/>
    <n v="96.57"/>
    <n v="64.28"/>
    <n v="23.17"/>
    <n v="66.66"/>
    <n v="309.99"/>
    <n v="61.998000000000005"/>
    <s v="Fail"/>
    <x v="1"/>
    <n v="213"/>
  </r>
  <r>
    <n v="3"/>
    <s v="Gaile Larroway"/>
    <s v="English"/>
    <s v="B"/>
    <x v="2"/>
    <n v="15.69"/>
    <n v="96.35"/>
    <n v="46.22"/>
    <n v="45.36"/>
    <n v="225.64999999999998"/>
    <n v="45.129999999999995"/>
    <s v="Fail"/>
    <x v="0"/>
    <n v="665"/>
  </r>
  <r>
    <n v="4"/>
    <s v="Fanchon Note"/>
    <s v="Chemistry"/>
    <s v="C"/>
    <x v="3"/>
    <n v="86.81"/>
    <n v="36.04"/>
    <n v="95.4"/>
    <n v="65.48"/>
    <n v="332.36"/>
    <n v="66.472000000000008"/>
    <s v="Pass"/>
    <x v="1"/>
    <n v="123"/>
  </r>
  <r>
    <n v="5"/>
    <s v="Etty Rosenblum"/>
    <s v="Math"/>
    <s v="B"/>
    <x v="4"/>
    <n v="71.45"/>
    <n v="86.71"/>
    <n v="84.97"/>
    <n v="45.56"/>
    <n v="304.71999999999997"/>
    <n v="60.943999999999996"/>
    <s v="Fail"/>
    <x v="1"/>
    <n v="227"/>
  </r>
  <r>
    <n v="6"/>
    <s v="Osmund Betho"/>
    <s v="Physics"/>
    <s v="C"/>
    <x v="5"/>
    <n v="97.33"/>
    <n v="65.94"/>
    <n v="67.34"/>
    <n v="56.75"/>
    <n v="309.10000000000002"/>
    <n v="61.820000000000007"/>
    <s v="Fail"/>
    <x v="1"/>
    <n v="214"/>
  </r>
  <r>
    <n v="7"/>
    <s v="Venita Bedrosian"/>
    <s v="Biology"/>
    <s v="B"/>
    <x v="6"/>
    <n v="2.34"/>
    <n v="57.65"/>
    <n v="53.73"/>
    <n v="13.25"/>
    <n v="195.57999999999998"/>
    <n v="39.116"/>
    <s v="Fail"/>
    <x v="0"/>
    <n v="814"/>
  </r>
  <r>
    <n v="8"/>
    <s v="Guthrey Hitchens"/>
    <s v="Math"/>
    <s v="B"/>
    <x v="7"/>
    <n v="51.52"/>
    <n v="78.900000000000006"/>
    <n v="26.18"/>
    <n v="81.62"/>
    <n v="278.24"/>
    <n v="55.648000000000003"/>
    <s v="Fail"/>
    <x v="2"/>
    <n v="362"/>
  </r>
  <r>
    <n v="9"/>
    <s v="Adda Swannie"/>
    <s v="Physics"/>
    <s v="C"/>
    <x v="8"/>
    <n v="66.22"/>
    <n v="79.400000000000006"/>
    <n v="60.65"/>
    <n v="63.87"/>
    <n v="324.87"/>
    <n v="64.974000000000004"/>
    <s v="Pass"/>
    <x v="1"/>
    <n v="151"/>
  </r>
  <r>
    <n v="10"/>
    <s v="Al Fick"/>
    <s v="Chemistry"/>
    <s v="B"/>
    <x v="9"/>
    <n v="30.58"/>
    <n v="12.45"/>
    <n v="34.67"/>
    <n v="35.119999999999997"/>
    <n v="171.79000000000002"/>
    <n v="34.358000000000004"/>
    <s v="Fail"/>
    <x v="3"/>
    <n v="897"/>
  </r>
  <r>
    <n v="11"/>
    <s v="Marlene Antosik"/>
    <s v="Physics"/>
    <s v="B"/>
    <x v="10"/>
    <n v="37.369999999999997"/>
    <n v="47.15"/>
    <n v="86.89"/>
    <n v="3.28"/>
    <n v="184.16"/>
    <n v="36.832000000000001"/>
    <s v="Fail"/>
    <x v="0"/>
    <n v="850"/>
  </r>
  <r>
    <n v="12"/>
    <s v="Justen Oatley"/>
    <s v="Biology"/>
    <s v="A"/>
    <x v="11"/>
    <n v="88.75"/>
    <n v="13.23"/>
    <n v="83.16"/>
    <n v="66.180000000000007"/>
    <n v="344.75"/>
    <n v="68.95"/>
    <s v="Fail"/>
    <x v="1"/>
    <n v="82"/>
  </r>
  <r>
    <n v="13"/>
    <s v="Yoshi Knott"/>
    <s v="English"/>
    <s v="C"/>
    <x v="12"/>
    <n v="85.87"/>
    <n v="83.93"/>
    <n v="13.38"/>
    <n v="38.71"/>
    <n v="293.99"/>
    <n v="58.798000000000002"/>
    <s v="Fail"/>
    <x v="2"/>
    <n v="274"/>
  </r>
  <r>
    <n v="14"/>
    <s v="Felipa Hauger"/>
    <s v="Math"/>
    <s v="A"/>
    <x v="13"/>
    <n v="82.78"/>
    <n v="31.48"/>
    <n v="92.03"/>
    <n v="47.98"/>
    <n v="353.14"/>
    <n v="70.628"/>
    <s v="Fail"/>
    <x v="4"/>
    <n v="61"/>
  </r>
  <r>
    <n v="15"/>
    <s v="Frederica Pavel"/>
    <s v="Math"/>
    <s v="A"/>
    <x v="14"/>
    <n v="53.32"/>
    <n v="54.82"/>
    <n v="35.450000000000003"/>
    <n v="30.43"/>
    <n v="242.93"/>
    <n v="48.585999999999999"/>
    <s v="Fail"/>
    <x v="0"/>
    <n v="569"/>
  </r>
  <r>
    <n v="16"/>
    <s v="Ekaterina Georgelin"/>
    <s v="Biology"/>
    <s v="C"/>
    <x v="15"/>
    <n v="24.19"/>
    <n v="65.010000000000005"/>
    <n v="55.42"/>
    <n v="89.75"/>
    <n v="316.93"/>
    <n v="63.386000000000003"/>
    <s v="Fail"/>
    <x v="1"/>
    <n v="177"/>
  </r>
  <r>
    <n v="17"/>
    <s v="Jandy Talks"/>
    <s v="Biology"/>
    <s v="A"/>
    <x v="16"/>
    <n v="17.98"/>
    <n v="90.77"/>
    <n v="65.42"/>
    <n v="90.14"/>
    <n v="290.20999999999998"/>
    <n v="58.041999999999994"/>
    <s v="Fail"/>
    <x v="2"/>
    <n v="293"/>
  </r>
  <r>
    <n v="18"/>
    <s v="Jessi Lippett"/>
    <s v="Biology"/>
    <s v="A"/>
    <x v="17"/>
    <n v="0.09"/>
    <n v="13.68"/>
    <n v="46.87"/>
    <n v="2.23"/>
    <n v="97.17"/>
    <n v="19.434000000000001"/>
    <s v="Fail"/>
    <x v="3"/>
    <n v="994"/>
  </r>
  <r>
    <n v="19"/>
    <s v="Tristam Chenery"/>
    <s v="Chemistry"/>
    <s v="B"/>
    <x v="18"/>
    <n v="47.78"/>
    <n v="38.99"/>
    <n v="76.83"/>
    <n v="74.06"/>
    <n v="301.95999999999998"/>
    <n v="60.391999999999996"/>
    <s v="Pass"/>
    <x v="1"/>
    <n v="242"/>
  </r>
  <r>
    <n v="20"/>
    <s v="Yul Lawry"/>
    <s v="Physics"/>
    <s v="C"/>
    <x v="19"/>
    <n v="26.35"/>
    <n v="79.53"/>
    <n v="69.58"/>
    <n v="4.43"/>
    <n v="249.57"/>
    <n v="49.914000000000001"/>
    <s v="Fail"/>
    <x v="0"/>
    <n v="539"/>
  </r>
  <r>
    <n v="21"/>
    <s v="Gerhardt Gummow"/>
    <s v="Biology"/>
    <s v="B"/>
    <x v="20"/>
    <n v="69.64"/>
    <n v="39.21"/>
    <n v="46.01"/>
    <n v="46.71"/>
    <n v="229.12"/>
    <n v="45.823999999999998"/>
    <s v="Fail"/>
    <x v="0"/>
    <n v="648"/>
  </r>
  <r>
    <n v="22"/>
    <s v="Constance Wisden"/>
    <s v="Biology"/>
    <s v="A"/>
    <x v="21"/>
    <n v="39.94"/>
    <n v="92.69"/>
    <n v="65.92"/>
    <n v="20.329999999999998"/>
    <n v="240.57999999999998"/>
    <n v="48.116"/>
    <s v="Fail"/>
    <x v="0"/>
    <n v="585"/>
  </r>
  <r>
    <n v="23"/>
    <s v="Kayley Bault"/>
    <s v="English"/>
    <s v="B"/>
    <x v="22"/>
    <n v="36.619999999999997"/>
    <n v="53.23"/>
    <n v="66.23"/>
    <n v="29.05"/>
    <n v="186.57"/>
    <n v="37.314"/>
    <s v="Fail"/>
    <x v="0"/>
    <n v="841"/>
  </r>
  <r>
    <n v="24"/>
    <s v="Tabbie Hug"/>
    <s v="Physics"/>
    <s v="B"/>
    <x v="23"/>
    <n v="33.69"/>
    <n v="86.27"/>
    <n v="76.19"/>
    <n v="28.14"/>
    <n v="293.53999999999996"/>
    <n v="58.707999999999991"/>
    <s v="Fail"/>
    <x v="2"/>
    <n v="277"/>
  </r>
  <r>
    <n v="25"/>
    <s v="Damaris Dutnall"/>
    <s v="Biology"/>
    <s v="B"/>
    <x v="24"/>
    <n v="20.58"/>
    <n v="24.46"/>
    <n v="82.29"/>
    <n v="64.19"/>
    <n v="262.31"/>
    <n v="52.462000000000003"/>
    <s v="Fail"/>
    <x v="2"/>
    <n v="459"/>
  </r>
  <r>
    <n v="26"/>
    <s v="Andy Manilo"/>
    <s v="Chemistry"/>
    <s v="A"/>
    <x v="25"/>
    <n v="37.979999999999997"/>
    <n v="65.66"/>
    <n v="17.829999999999998"/>
    <n v="95.64"/>
    <n v="295.31"/>
    <n v="59.061999999999998"/>
    <s v="Fail"/>
    <x v="2"/>
    <n v="267"/>
  </r>
  <r>
    <n v="27"/>
    <s v="Bert Buscher"/>
    <s v="Biology"/>
    <s v="A"/>
    <x v="26"/>
    <n v="63.13"/>
    <n v="19.29"/>
    <n v="91.75"/>
    <n v="30.31"/>
    <n v="280.5"/>
    <n v="56.1"/>
    <s v="Fail"/>
    <x v="2"/>
    <n v="344"/>
  </r>
  <r>
    <n v="28"/>
    <s v="Ashely Heed"/>
    <s v="Physics"/>
    <s v="A"/>
    <x v="27"/>
    <n v="44.68"/>
    <n v="19.55"/>
    <n v="90.69"/>
    <n v="64.819999999999993"/>
    <n v="297.2"/>
    <n v="59.44"/>
    <s v="Fail"/>
    <x v="2"/>
    <n v="258"/>
  </r>
  <r>
    <n v="29"/>
    <s v="Tadeas Narup"/>
    <s v="Physics"/>
    <s v="B"/>
    <x v="28"/>
    <n v="15.38"/>
    <n v="74.08"/>
    <n v="14.96"/>
    <n v="89.03"/>
    <n v="263.86"/>
    <n v="52.772000000000006"/>
    <s v="Fail"/>
    <x v="2"/>
    <n v="451"/>
  </r>
  <r>
    <n v="30"/>
    <s v="Dominique Lawtie"/>
    <s v="Chemistry"/>
    <s v="A"/>
    <x v="29"/>
    <n v="57.29"/>
    <n v="51.87"/>
    <n v="28.72"/>
    <n v="31.65"/>
    <n v="192.54"/>
    <n v="38.507999999999996"/>
    <s v="Fail"/>
    <x v="0"/>
    <n v="824"/>
  </r>
  <r>
    <n v="31"/>
    <s v="Nicolai Benzing"/>
    <s v="Math"/>
    <s v="A"/>
    <x v="30"/>
    <n v="90.77"/>
    <n v="79.95"/>
    <n v="49"/>
    <n v="90.83"/>
    <n v="329.87"/>
    <n v="65.974000000000004"/>
    <s v="Fail"/>
    <x v="1"/>
    <n v="132"/>
  </r>
  <r>
    <n v="32"/>
    <s v="Nick Durnan"/>
    <s v="Physics"/>
    <s v="B"/>
    <x v="31"/>
    <n v="60.33"/>
    <n v="70.64"/>
    <n v="95.26"/>
    <n v="41.94"/>
    <n v="336.32"/>
    <n v="67.263999999999996"/>
    <s v="Pass"/>
    <x v="1"/>
    <n v="106"/>
  </r>
  <r>
    <n v="33"/>
    <s v="Maure Bartlosz"/>
    <s v="Chemistry"/>
    <s v="C"/>
    <x v="32"/>
    <n v="19.350000000000001"/>
    <n v="66.22"/>
    <n v="56.05"/>
    <n v="54.79"/>
    <n v="260.34000000000003"/>
    <n v="52.068000000000005"/>
    <s v="Fail"/>
    <x v="2"/>
    <n v="471"/>
  </r>
  <r>
    <n v="34"/>
    <s v="Orelle Crosfeld"/>
    <s v="Math"/>
    <s v="B"/>
    <x v="33"/>
    <n v="65.62"/>
    <n v="41.42"/>
    <n v="22.86"/>
    <n v="3.85"/>
    <n v="141.10999999999999"/>
    <n v="28.221999999999998"/>
    <s v="Fail"/>
    <x v="3"/>
    <n v="957"/>
  </r>
  <r>
    <n v="35"/>
    <s v="Caddric Brockhouse"/>
    <s v="Physics"/>
    <s v="B"/>
    <x v="34"/>
    <n v="70.2"/>
    <n v="92.5"/>
    <n v="57.49"/>
    <n v="82.7"/>
    <n v="328.49"/>
    <n v="65.698000000000008"/>
    <s v="Fail"/>
    <x v="1"/>
    <n v="135"/>
  </r>
  <r>
    <n v="36"/>
    <s v="Regen Wiskar"/>
    <s v="Chemistry"/>
    <s v="C"/>
    <x v="35"/>
    <n v="39.39"/>
    <n v="40.020000000000003"/>
    <n v="8.91"/>
    <n v="64.540000000000006"/>
    <n v="244.81"/>
    <n v="48.962000000000003"/>
    <s v="Fail"/>
    <x v="0"/>
    <n v="557"/>
  </r>
  <r>
    <n v="37"/>
    <s v="Terrence Geharke"/>
    <s v="Math"/>
    <s v="C"/>
    <x v="36"/>
    <n v="24.52"/>
    <n v="43.02"/>
    <n v="63.01"/>
    <n v="74.239999999999995"/>
    <n v="285.72999999999996"/>
    <n v="57.145999999999994"/>
    <s v="Fail"/>
    <x v="2"/>
    <n v="317"/>
  </r>
  <r>
    <n v="38"/>
    <s v="Geralda Shipcott"/>
    <s v="Math"/>
    <s v="C"/>
    <x v="37"/>
    <n v="75.290000000000006"/>
    <n v="68.62"/>
    <n v="15.46"/>
    <n v="65.930000000000007"/>
    <n v="312.84000000000003"/>
    <n v="62.568000000000005"/>
    <s v="Fail"/>
    <x v="1"/>
    <n v="198"/>
  </r>
  <r>
    <n v="39"/>
    <s v="Reginald Zarfati"/>
    <s v="Biology"/>
    <s v="A"/>
    <x v="38"/>
    <n v="58.17"/>
    <n v="81.510000000000005"/>
    <n v="24.74"/>
    <n v="55.5"/>
    <n v="303.90000000000003"/>
    <n v="60.780000000000008"/>
    <s v="Fail"/>
    <x v="1"/>
    <n v="228"/>
  </r>
  <r>
    <n v="40"/>
    <s v="Ragnar Bullingham"/>
    <s v="Math"/>
    <s v="A"/>
    <x v="39"/>
    <n v="47.79"/>
    <n v="10.88"/>
    <n v="99.13"/>
    <n v="37.880000000000003"/>
    <n v="214.26"/>
    <n v="42.851999999999997"/>
    <s v="Fail"/>
    <x v="0"/>
    <n v="722"/>
  </r>
  <r>
    <n v="41"/>
    <s v="Theresina Pook"/>
    <s v="Biology"/>
    <s v="B"/>
    <x v="40"/>
    <n v="32.270000000000003"/>
    <n v="2.4700000000000002"/>
    <n v="4.41"/>
    <n v="19.04"/>
    <n v="125.63"/>
    <n v="25.125999999999998"/>
    <s v="Fail"/>
    <x v="3"/>
    <n v="979"/>
  </r>
  <r>
    <n v="42"/>
    <s v="Charlotte Horrod"/>
    <s v="Physics"/>
    <s v="A"/>
    <x v="41"/>
    <n v="55.62"/>
    <n v="75.17"/>
    <n v="5.57"/>
    <n v="27.55"/>
    <n v="184.9"/>
    <n v="36.980000000000004"/>
    <s v="Fail"/>
    <x v="0"/>
    <n v="847"/>
  </r>
  <r>
    <n v="43"/>
    <s v="Eddy Harsnipe"/>
    <s v="Chemistry"/>
    <s v="C"/>
    <x v="42"/>
    <n v="72.8"/>
    <n v="82.4"/>
    <n v="1.41"/>
    <n v="53.56"/>
    <n v="227.04"/>
    <n v="45.408000000000001"/>
    <s v="Fail"/>
    <x v="0"/>
    <n v="660"/>
  </r>
  <r>
    <n v="44"/>
    <s v="Bernelle Melley"/>
    <s v="Physics"/>
    <s v="B"/>
    <x v="43"/>
    <n v="30.28"/>
    <n v="17.149999999999999"/>
    <n v="47.62"/>
    <n v="65.59"/>
    <n v="244.54000000000002"/>
    <n v="48.908000000000001"/>
    <s v="Fail"/>
    <x v="0"/>
    <n v="559"/>
  </r>
  <r>
    <n v="45"/>
    <s v="Allister Ridgewell"/>
    <s v="Biology"/>
    <s v="A"/>
    <x v="44"/>
    <n v="95.7"/>
    <n v="76.36"/>
    <n v="32.9"/>
    <n v="10.119999999999999"/>
    <n v="300.15999999999997"/>
    <n v="60.031999999999996"/>
    <s v="Fail"/>
    <x v="1"/>
    <n v="248"/>
  </r>
  <r>
    <n v="46"/>
    <s v="Ellwood McGurn"/>
    <s v="Math"/>
    <s v="C"/>
    <x v="45"/>
    <n v="71.22"/>
    <n v="23.73"/>
    <n v="24.42"/>
    <n v="31.22"/>
    <n v="249.57999999999996"/>
    <n v="49.91599999999999"/>
    <s v="Fail"/>
    <x v="0"/>
    <n v="538"/>
  </r>
  <r>
    <n v="47"/>
    <s v="Dwight Ahren"/>
    <s v="Math"/>
    <s v="B"/>
    <x v="46"/>
    <n v="78.66"/>
    <n v="66.92"/>
    <n v="31.92"/>
    <n v="87.49"/>
    <n v="352.71000000000004"/>
    <n v="70.542000000000002"/>
    <s v="Fail"/>
    <x v="4"/>
    <n v="62"/>
  </r>
  <r>
    <n v="48"/>
    <s v="Marie-ann Janson"/>
    <s v="Math"/>
    <s v="A"/>
    <x v="47"/>
    <n v="63.78"/>
    <n v="11.16"/>
    <n v="74.02"/>
    <n v="95.81"/>
    <n v="280.95"/>
    <n v="56.19"/>
    <s v="Fail"/>
    <x v="2"/>
    <n v="341"/>
  </r>
  <r>
    <n v="49"/>
    <s v="Osbourne Lalevee"/>
    <s v="English"/>
    <s v="A"/>
    <x v="48"/>
    <n v="33.81"/>
    <n v="15.57"/>
    <n v="19.05"/>
    <n v="31.31"/>
    <n v="183.78000000000003"/>
    <n v="36.756000000000007"/>
    <s v="Fail"/>
    <x v="0"/>
    <n v="853"/>
  </r>
  <r>
    <n v="50"/>
    <s v="Vachel Singh"/>
    <s v="Physics"/>
    <s v="B"/>
    <x v="49"/>
    <n v="86.02"/>
    <n v="16.68"/>
    <n v="7.77"/>
    <n v="96.8"/>
    <n v="253.56"/>
    <n v="50.712000000000003"/>
    <s v="Fail"/>
    <x v="2"/>
    <n v="511"/>
  </r>
  <r>
    <n v="51"/>
    <s v="Wilbur Wiffen"/>
    <s v="Math"/>
    <s v="C"/>
    <x v="50"/>
    <n v="29.48"/>
    <n v="47.56"/>
    <n v="61.45"/>
    <n v="71.48"/>
    <n v="286.66000000000003"/>
    <n v="57.332000000000008"/>
    <s v="Fail"/>
    <x v="2"/>
    <n v="316"/>
  </r>
  <r>
    <n v="52"/>
    <s v="Francesco MacCafferty"/>
    <s v="Biology"/>
    <s v="A"/>
    <x v="51"/>
    <n v="20.350000000000001"/>
    <n v="40.9"/>
    <n v="10.4"/>
    <n v="7.62"/>
    <n v="85.010000000000019"/>
    <n v="17.002000000000002"/>
    <s v="Fail"/>
    <x v="3"/>
    <n v="996"/>
  </r>
  <r>
    <n v="53"/>
    <s v="Karee Sollars"/>
    <s v="Math"/>
    <s v="C"/>
    <x v="52"/>
    <n v="60.09"/>
    <n v="63.74"/>
    <n v="46.98"/>
    <n v="66.760000000000005"/>
    <n v="291.60000000000002"/>
    <n v="58.320000000000007"/>
    <s v="Pass"/>
    <x v="2"/>
    <n v="285"/>
  </r>
  <r>
    <n v="54"/>
    <s v="Giuseppe Henner"/>
    <s v="Math"/>
    <s v="C"/>
    <x v="53"/>
    <n v="12.84"/>
    <n v="28.17"/>
    <n v="34.76"/>
    <n v="12.98"/>
    <n v="89.38000000000001"/>
    <n v="17.876000000000001"/>
    <s v="Fail"/>
    <x v="3"/>
    <n v="995"/>
  </r>
  <r>
    <n v="55"/>
    <s v="Norton Gooly"/>
    <s v="Chemistry"/>
    <s v="B"/>
    <x v="54"/>
    <n v="36.380000000000003"/>
    <n v="64.45"/>
    <n v="31.36"/>
    <n v="20.98"/>
    <n v="157.57"/>
    <n v="31.513999999999999"/>
    <s v="Fail"/>
    <x v="3"/>
    <n v="931"/>
  </r>
  <r>
    <n v="56"/>
    <s v="Geoffry Shee"/>
    <s v="Math"/>
    <s v="B"/>
    <x v="55"/>
    <n v="51.05"/>
    <n v="4.66"/>
    <n v="46.96"/>
    <n v="7.36"/>
    <n v="175.85"/>
    <n v="35.17"/>
    <s v="Fail"/>
    <x v="0"/>
    <n v="880"/>
  </r>
  <r>
    <n v="57"/>
    <s v="Lonna Tatam"/>
    <s v="English"/>
    <s v="C"/>
    <x v="56"/>
    <n v="30.33"/>
    <n v="79.27"/>
    <n v="67.62"/>
    <n v="41.49"/>
    <n v="252.04000000000002"/>
    <n v="50.408000000000001"/>
    <s v="Fail"/>
    <x v="2"/>
    <n v="519"/>
  </r>
  <r>
    <n v="58"/>
    <s v="Rabbi Bushen"/>
    <s v="Physics"/>
    <s v="A"/>
    <x v="17"/>
    <n v="59.28"/>
    <n v="32.700000000000003"/>
    <n v="66.53"/>
    <n v="47.9"/>
    <n v="240.71"/>
    <n v="48.142000000000003"/>
    <s v="Fail"/>
    <x v="0"/>
    <n v="582"/>
  </r>
  <r>
    <n v="59"/>
    <s v="Fredric Bennie"/>
    <s v="Math"/>
    <s v="C"/>
    <x v="57"/>
    <n v="69.260000000000005"/>
    <n v="45.6"/>
    <n v="20.22"/>
    <n v="31.02"/>
    <n v="235.03"/>
    <n v="47.006"/>
    <s v="Fail"/>
    <x v="0"/>
    <n v="610"/>
  </r>
  <r>
    <n v="60"/>
    <s v="Nerissa Fyfe"/>
    <s v="Math"/>
    <s v="C"/>
    <x v="58"/>
    <n v="70.42"/>
    <n v="68.319999999999993"/>
    <n v="32.39"/>
    <n v="84.86"/>
    <n v="257.83"/>
    <n v="51.565999999999995"/>
    <s v="Fail"/>
    <x v="2"/>
    <n v="486"/>
  </r>
  <r>
    <n v="61"/>
    <s v="Netta Fury"/>
    <s v="Biology"/>
    <s v="A"/>
    <x v="59"/>
    <n v="71.88"/>
    <n v="97.54"/>
    <n v="85.47"/>
    <n v="44.07"/>
    <n v="387.89000000000004"/>
    <n v="77.578000000000003"/>
    <s v="Pass"/>
    <x v="4"/>
    <n v="11"/>
  </r>
  <r>
    <n v="62"/>
    <s v="Auroora Yggo"/>
    <s v="Physics"/>
    <s v="A"/>
    <x v="60"/>
    <n v="51.44"/>
    <n v="30.17"/>
    <n v="84.44"/>
    <n v="35.29"/>
    <n v="287.99"/>
    <n v="57.597999999999999"/>
    <s v="Fail"/>
    <x v="2"/>
    <n v="307"/>
  </r>
  <r>
    <n v="63"/>
    <s v="Riki Matson"/>
    <s v="Math"/>
    <s v="A"/>
    <x v="61"/>
    <n v="0.46"/>
    <n v="38.56"/>
    <n v="52.88"/>
    <n v="24.95"/>
    <n v="122.68"/>
    <n v="24.536000000000001"/>
    <s v="Fail"/>
    <x v="3"/>
    <n v="980"/>
  </r>
  <r>
    <n v="64"/>
    <s v="Thorsten Crowdy"/>
    <s v="Physics"/>
    <s v="A"/>
    <x v="62"/>
    <n v="58.94"/>
    <n v="62.75"/>
    <n v="92.29"/>
    <n v="98.75"/>
    <n v="354.48"/>
    <n v="70.896000000000001"/>
    <s v="Pass"/>
    <x v="4"/>
    <n v="59"/>
  </r>
  <r>
    <n v="65"/>
    <s v="Garrard Lidden"/>
    <s v="Physics"/>
    <s v="B"/>
    <x v="63"/>
    <n v="95.64"/>
    <n v="39.35"/>
    <n v="93.65"/>
    <n v="92.17"/>
    <n v="397.6"/>
    <n v="79.52000000000001"/>
    <s v="Pass"/>
    <x v="4"/>
    <n v="9"/>
  </r>
  <r>
    <n v="66"/>
    <s v="Lucky Gerasch"/>
    <s v="Physics"/>
    <s v="C"/>
    <x v="64"/>
    <n v="20.03"/>
    <n v="46.05"/>
    <n v="47.69"/>
    <n v="22.73"/>
    <n v="229.01"/>
    <n v="45.802"/>
    <s v="Fail"/>
    <x v="0"/>
    <n v="649"/>
  </r>
  <r>
    <n v="67"/>
    <s v="Odette Baudinelli"/>
    <s v="Chemistry"/>
    <s v="C"/>
    <x v="65"/>
    <n v="85.95"/>
    <n v="89.7"/>
    <n v="12.6"/>
    <n v="68.599999999999994"/>
    <n v="313.08999999999997"/>
    <n v="62.617999999999995"/>
    <s v="Fail"/>
    <x v="1"/>
    <n v="196"/>
  </r>
  <r>
    <n v="68"/>
    <s v="Damien Ahren"/>
    <s v="Math"/>
    <s v="B"/>
    <x v="66"/>
    <n v="56.17"/>
    <n v="42.22"/>
    <n v="44.64"/>
    <n v="96.13"/>
    <n v="252.06"/>
    <n v="50.411999999999999"/>
    <s v="Fail"/>
    <x v="2"/>
    <n v="518"/>
  </r>
  <r>
    <n v="69"/>
    <s v="Caroline Keavy"/>
    <s v="Math"/>
    <s v="A"/>
    <x v="67"/>
    <n v="76.760000000000005"/>
    <n v="29.85"/>
    <n v="33.64"/>
    <n v="48.08"/>
    <n v="239.27999999999997"/>
    <n v="47.855999999999995"/>
    <s v="Fail"/>
    <x v="0"/>
    <n v="592"/>
  </r>
  <r>
    <n v="70"/>
    <s v="Sydelle Clemoes"/>
    <s v="Math"/>
    <s v="A"/>
    <x v="68"/>
    <n v="79"/>
    <n v="75.92"/>
    <n v="9.67"/>
    <n v="39.61"/>
    <n v="236.52999999999997"/>
    <n v="47.305999999999997"/>
    <s v="Fail"/>
    <x v="0"/>
    <n v="605"/>
  </r>
  <r>
    <n v="71"/>
    <s v="Berrie Hamments"/>
    <s v="Math"/>
    <s v="C"/>
    <x v="69"/>
    <n v="54.71"/>
    <n v="76.290000000000006"/>
    <n v="70.099999999999994"/>
    <n v="24.16"/>
    <n v="275.97000000000003"/>
    <n v="55.194000000000003"/>
    <s v="Fail"/>
    <x v="2"/>
    <n v="375"/>
  </r>
  <r>
    <n v="72"/>
    <s v="Harlie Farlham"/>
    <s v="Biology"/>
    <s v="A"/>
    <x v="70"/>
    <n v="18.82"/>
    <n v="77.67"/>
    <n v="84.29"/>
    <n v="46.8"/>
    <n v="253.58000000000004"/>
    <n v="50.716000000000008"/>
    <s v="Fail"/>
    <x v="2"/>
    <n v="509"/>
  </r>
  <r>
    <n v="73"/>
    <s v="Gil Whittingham"/>
    <s v="Physics"/>
    <s v="C"/>
    <x v="71"/>
    <n v="30.89"/>
    <n v="59.32"/>
    <n v="88.04"/>
    <n v="11.95"/>
    <n v="198.12"/>
    <n v="39.624000000000002"/>
    <s v="Fail"/>
    <x v="0"/>
    <n v="807"/>
  </r>
  <r>
    <n v="74"/>
    <s v="Davina Van Ross"/>
    <s v="Chemistry"/>
    <s v="B"/>
    <x v="72"/>
    <n v="77.41"/>
    <n v="49.63"/>
    <n v="17.21"/>
    <n v="77.39"/>
    <n v="280.23"/>
    <n v="56.046000000000006"/>
    <s v="Fail"/>
    <x v="2"/>
    <n v="347"/>
  </r>
  <r>
    <n v="75"/>
    <s v="Colline Bunkle"/>
    <s v="Biology"/>
    <s v="B"/>
    <x v="73"/>
    <n v="37.54"/>
    <n v="40"/>
    <n v="17.940000000000001"/>
    <n v="93.15"/>
    <n v="267.89"/>
    <n v="53.577999999999996"/>
    <s v="Fail"/>
    <x v="2"/>
    <n v="420"/>
  </r>
  <r>
    <n v="76"/>
    <s v="Wayland Cleobury"/>
    <s v="Math"/>
    <s v="C"/>
    <x v="74"/>
    <n v="82.12"/>
    <n v="88.88"/>
    <n v="6.01"/>
    <n v="14.22"/>
    <n v="267.17"/>
    <n v="53.434000000000005"/>
    <s v="Fail"/>
    <x v="2"/>
    <n v="424"/>
  </r>
  <r>
    <n v="77"/>
    <s v="Karrie Cheverton"/>
    <s v="English"/>
    <s v="A"/>
    <x v="75"/>
    <n v="21.15"/>
    <n v="0.72"/>
    <n v="46.72"/>
    <n v="40.340000000000003"/>
    <n v="207.2"/>
    <n v="41.44"/>
    <s v="Fail"/>
    <x v="0"/>
    <n v="766"/>
  </r>
  <r>
    <n v="78"/>
    <s v="Genovera Hallaways"/>
    <s v="Chemistry"/>
    <s v="A"/>
    <x v="76"/>
    <n v="3.81"/>
    <n v="49.43"/>
    <n v="22.95"/>
    <n v="14.93"/>
    <n v="186.2"/>
    <n v="37.239999999999995"/>
    <s v="Fail"/>
    <x v="0"/>
    <n v="843"/>
  </r>
  <r>
    <n v="79"/>
    <s v="Daisi Parlot"/>
    <s v="Biology"/>
    <s v="B"/>
    <x v="77"/>
    <n v="43.1"/>
    <n v="3.76"/>
    <n v="37.049999999999997"/>
    <n v="28.83"/>
    <n v="144.26999999999998"/>
    <n v="28.853999999999996"/>
    <s v="Fail"/>
    <x v="3"/>
    <n v="953"/>
  </r>
  <r>
    <n v="80"/>
    <s v="Connor Pesselt"/>
    <s v="Physics"/>
    <s v="B"/>
    <x v="78"/>
    <n v="14.83"/>
    <n v="58.7"/>
    <n v="63.67"/>
    <n v="8.84"/>
    <n v="157.94000000000003"/>
    <n v="31.588000000000005"/>
    <s v="Fail"/>
    <x v="3"/>
    <n v="930"/>
  </r>
  <r>
    <n v="81"/>
    <s v="Bird Kanwell"/>
    <s v="Biology"/>
    <s v="B"/>
    <x v="79"/>
    <n v="4.09"/>
    <n v="49.21"/>
    <n v="82.44"/>
    <n v="95.66"/>
    <n v="275.56"/>
    <n v="55.112000000000002"/>
    <s v="Fail"/>
    <x v="2"/>
    <n v="380"/>
  </r>
  <r>
    <n v="82"/>
    <s v="Janetta Lerego"/>
    <s v="English"/>
    <s v="A"/>
    <x v="80"/>
    <n v="69"/>
    <n v="60.51"/>
    <n v="67.209999999999994"/>
    <n v="11.74"/>
    <n v="255.24"/>
    <n v="51.048000000000002"/>
    <s v="Fail"/>
    <x v="2"/>
    <n v="499"/>
  </r>
  <r>
    <n v="83"/>
    <s v="Price Gladbeck"/>
    <s v="Chemistry"/>
    <s v="C"/>
    <x v="81"/>
    <n v="63.96"/>
    <n v="12.77"/>
    <n v="43.86"/>
    <n v="19.670000000000002"/>
    <n v="231.11"/>
    <n v="46.222000000000001"/>
    <s v="Fail"/>
    <x v="0"/>
    <n v="637"/>
  </r>
  <r>
    <n v="84"/>
    <s v="Joana Keaysell"/>
    <s v="Math"/>
    <s v="C"/>
    <x v="82"/>
    <n v="90.43"/>
    <n v="43.24"/>
    <n v="22.62"/>
    <n v="97.96"/>
    <n v="299.15000000000003"/>
    <n v="59.830000000000005"/>
    <s v="Fail"/>
    <x v="2"/>
    <n v="250"/>
  </r>
  <r>
    <n v="85"/>
    <s v="Adelice Bolin"/>
    <s v="English"/>
    <s v="A"/>
    <x v="83"/>
    <n v="74.56"/>
    <n v="71.010000000000005"/>
    <n v="54.4"/>
    <n v="58.62"/>
    <n v="351.74"/>
    <n v="70.347999999999999"/>
    <s v="Pass"/>
    <x v="4"/>
    <n v="67"/>
  </r>
  <r>
    <n v="86"/>
    <s v="Myrle Handley"/>
    <s v="Biology"/>
    <s v="B"/>
    <x v="84"/>
    <n v="34.92"/>
    <n v="86.24"/>
    <n v="28.71"/>
    <n v="78.989999999999995"/>
    <n v="316.34999999999997"/>
    <n v="63.269999999999996"/>
    <s v="Fail"/>
    <x v="1"/>
    <n v="179"/>
  </r>
  <r>
    <n v="87"/>
    <s v="Kinnie Craghead"/>
    <s v="Chemistry"/>
    <s v="A"/>
    <x v="85"/>
    <n v="71.25"/>
    <n v="3.38"/>
    <n v="78.22"/>
    <n v="57.93"/>
    <n v="239.92000000000002"/>
    <n v="47.984000000000002"/>
    <s v="Fail"/>
    <x v="0"/>
    <n v="591"/>
  </r>
  <r>
    <n v="88"/>
    <s v="Gardiner Lohmeyer"/>
    <s v="Physics"/>
    <s v="C"/>
    <x v="86"/>
    <n v="59.75"/>
    <n v="32.409999999999997"/>
    <n v="98.8"/>
    <n v="46.95"/>
    <n v="331.46"/>
    <n v="66.292000000000002"/>
    <s v="Fail"/>
    <x v="1"/>
    <n v="127"/>
  </r>
  <r>
    <n v="89"/>
    <s v="Gillan Davidow"/>
    <s v="English"/>
    <s v="B"/>
    <x v="87"/>
    <n v="16.34"/>
    <n v="3.4"/>
    <n v="1.45"/>
    <n v="95.49"/>
    <n v="216.37"/>
    <n v="43.274000000000001"/>
    <s v="Fail"/>
    <x v="0"/>
    <n v="712"/>
  </r>
  <r>
    <n v="90"/>
    <s v="Deb Ricart"/>
    <s v="Chemistry"/>
    <s v="A"/>
    <x v="88"/>
    <n v="81.41"/>
    <n v="77.8"/>
    <n v="36.93"/>
    <n v="14.83"/>
    <n v="275.26"/>
    <n v="55.052"/>
    <s v="Fail"/>
    <x v="2"/>
    <n v="383"/>
  </r>
  <r>
    <n v="91"/>
    <s v="Milicent Zaple"/>
    <s v="Physics"/>
    <s v="B"/>
    <x v="89"/>
    <n v="51.08"/>
    <n v="61.37"/>
    <n v="95.01"/>
    <n v="99.07"/>
    <n v="339.23"/>
    <n v="67.846000000000004"/>
    <s v="Fail"/>
    <x v="1"/>
    <n v="93"/>
  </r>
  <r>
    <n v="92"/>
    <s v="Genevieve McAne"/>
    <s v="English"/>
    <s v="B"/>
    <x v="90"/>
    <n v="78.150000000000006"/>
    <n v="31.21"/>
    <n v="88.1"/>
    <n v="56.85"/>
    <n v="315.5"/>
    <n v="63.1"/>
    <s v="Fail"/>
    <x v="1"/>
    <n v="186"/>
  </r>
  <r>
    <n v="93"/>
    <s v="Jan Aiston"/>
    <s v="Chemistry"/>
    <s v="B"/>
    <x v="91"/>
    <n v="63.05"/>
    <n v="90.95"/>
    <n v="44.37"/>
    <n v="6.55"/>
    <n v="240.21000000000004"/>
    <n v="48.042000000000009"/>
    <s v="Fail"/>
    <x v="0"/>
    <n v="588"/>
  </r>
  <r>
    <n v="94"/>
    <s v="Renato Breeton"/>
    <s v="Physics"/>
    <s v="A"/>
    <x v="92"/>
    <n v="3.6"/>
    <n v="12.44"/>
    <n v="1.21"/>
    <n v="70.47"/>
    <n v="180.01999999999998"/>
    <n v="36.003999999999998"/>
    <s v="Fail"/>
    <x v="0"/>
    <n v="866"/>
  </r>
  <r>
    <n v="95"/>
    <s v="Portie Swindall"/>
    <s v="Math"/>
    <s v="A"/>
    <x v="93"/>
    <n v="77.31"/>
    <n v="99.3"/>
    <n v="39.369999999999997"/>
    <n v="94.31"/>
    <n v="352.23"/>
    <n v="70.445999999999998"/>
    <s v="Pass"/>
    <x v="4"/>
    <n v="65"/>
  </r>
  <r>
    <n v="96"/>
    <s v="Jobyna Border"/>
    <s v="Math"/>
    <s v="B"/>
    <x v="94"/>
    <n v="97.59"/>
    <n v="62.8"/>
    <n v="34.200000000000003"/>
    <n v="11.73"/>
    <n v="242.92"/>
    <n v="48.583999999999996"/>
    <s v="Fail"/>
    <x v="0"/>
    <n v="570"/>
  </r>
  <r>
    <n v="97"/>
    <s v="Robbie Norster"/>
    <s v="Math"/>
    <s v="B"/>
    <x v="95"/>
    <n v="20.22"/>
    <n v="76.03"/>
    <n v="32.07"/>
    <n v="18.61"/>
    <n v="180.57999999999998"/>
    <n v="36.116"/>
    <s v="Fail"/>
    <x v="0"/>
    <n v="865"/>
  </r>
  <r>
    <n v="98"/>
    <s v="Boy Izac"/>
    <s v="Biology"/>
    <s v="C"/>
    <x v="96"/>
    <n v="74.48"/>
    <n v="72.72"/>
    <n v="58.77"/>
    <n v="78.989999999999995"/>
    <n v="347.04"/>
    <n v="69.408000000000001"/>
    <s v="Pass"/>
    <x v="1"/>
    <n v="75"/>
  </r>
  <r>
    <n v="99"/>
    <s v="Madelin Lydall"/>
    <s v="Chemistry"/>
    <s v="B"/>
    <x v="97"/>
    <n v="42.47"/>
    <n v="84.24"/>
    <n v="96.36"/>
    <n v="2.08"/>
    <n v="293.08999999999997"/>
    <n v="58.617999999999995"/>
    <s v="Fail"/>
    <x v="2"/>
    <n v="280"/>
  </r>
  <r>
    <n v="100"/>
    <s v="Mickie Tebbit"/>
    <s v="Chemistry"/>
    <s v="C"/>
    <x v="98"/>
    <n v="47.94"/>
    <n v="9.36"/>
    <n v="43.29"/>
    <n v="86.85"/>
    <n v="265.77"/>
    <n v="53.153999999999996"/>
    <s v="Fail"/>
    <x v="2"/>
    <n v="434"/>
  </r>
  <r>
    <n v="101"/>
    <s v="Ced Disney"/>
    <s v="Chemistry"/>
    <s v="C"/>
    <x v="99"/>
    <n v="55.17"/>
    <n v="40.299999999999997"/>
    <n v="9.9499999999999993"/>
    <n v="88.03"/>
    <n v="253.79999999999998"/>
    <n v="50.76"/>
    <s v="Fail"/>
    <x v="2"/>
    <n v="508"/>
  </r>
  <r>
    <n v="102"/>
    <s v="Amandi Sharratt"/>
    <s v="Biology"/>
    <s v="A"/>
    <x v="100"/>
    <n v="11.35"/>
    <n v="64.98"/>
    <n v="41.54"/>
    <n v="77.650000000000006"/>
    <n v="264.44"/>
    <n v="52.887999999999998"/>
    <s v="Fail"/>
    <x v="2"/>
    <n v="446"/>
  </r>
  <r>
    <n v="103"/>
    <s v="Tierney Pheasant"/>
    <s v="Math"/>
    <s v="B"/>
    <x v="101"/>
    <n v="89.41"/>
    <n v="8.3800000000000008"/>
    <n v="32.729999999999997"/>
    <n v="96.1"/>
    <n v="321.29999999999995"/>
    <n v="64.259999999999991"/>
    <s v="Fail"/>
    <x v="1"/>
    <n v="162"/>
  </r>
  <r>
    <n v="104"/>
    <s v="Grannie Simmonds"/>
    <s v="English"/>
    <s v="A"/>
    <x v="102"/>
    <n v="38.47"/>
    <n v="83.83"/>
    <n v="55.62"/>
    <n v="71.44"/>
    <n v="343.29"/>
    <n v="68.658000000000001"/>
    <s v="Pass"/>
    <x v="1"/>
    <n v="84"/>
  </r>
  <r>
    <n v="105"/>
    <s v="Aubry Lett"/>
    <s v="English"/>
    <s v="A"/>
    <x v="103"/>
    <n v="8.7100000000000009"/>
    <n v="54.45"/>
    <n v="64.989999999999995"/>
    <n v="45.25"/>
    <n v="187.53"/>
    <n v="37.506"/>
    <s v="Fail"/>
    <x v="0"/>
    <n v="839"/>
  </r>
  <r>
    <n v="106"/>
    <s v="Lynette Vaulkhard"/>
    <s v="Chemistry"/>
    <s v="C"/>
    <x v="104"/>
    <n v="45.14"/>
    <n v="84.93"/>
    <n v="23.72"/>
    <n v="83.43"/>
    <n v="238.68"/>
    <n v="47.736000000000004"/>
    <s v="Fail"/>
    <x v="0"/>
    <n v="595"/>
  </r>
  <r>
    <n v="107"/>
    <s v="Irene Winckles"/>
    <s v="Biology"/>
    <s v="B"/>
    <x v="105"/>
    <n v="31.21"/>
    <n v="26.95"/>
    <n v="96.61"/>
    <n v="61.36"/>
    <n v="278.76"/>
    <n v="55.751999999999995"/>
    <s v="Fail"/>
    <x v="2"/>
    <n v="358"/>
  </r>
  <r>
    <n v="108"/>
    <s v="Joyan Martinat"/>
    <s v="Math"/>
    <s v="A"/>
    <x v="106"/>
    <n v="24.98"/>
    <n v="36.24"/>
    <n v="44.38"/>
    <n v="14.87"/>
    <n v="195.86"/>
    <n v="39.172000000000004"/>
    <s v="Fail"/>
    <x v="0"/>
    <n v="813"/>
  </r>
  <r>
    <n v="109"/>
    <s v="Gert Stanney"/>
    <s v="English"/>
    <s v="C"/>
    <x v="107"/>
    <n v="73.09"/>
    <n v="55.31"/>
    <n v="40.42"/>
    <n v="86.42"/>
    <n v="331.64000000000004"/>
    <n v="66.328000000000003"/>
    <s v="Pass"/>
    <x v="1"/>
    <n v="125"/>
  </r>
  <r>
    <n v="110"/>
    <s v="Dianna Kilsby"/>
    <s v="Chemistry"/>
    <s v="B"/>
    <x v="108"/>
    <n v="96.37"/>
    <n v="31.22"/>
    <n v="7.81"/>
    <n v="60.92"/>
    <n v="245.39"/>
    <n v="49.077999999999996"/>
    <s v="Fail"/>
    <x v="0"/>
    <n v="555"/>
  </r>
  <r>
    <n v="111"/>
    <s v="Olly Drayn"/>
    <s v="Physics"/>
    <s v="A"/>
    <x v="109"/>
    <n v="86.58"/>
    <n v="97.01"/>
    <n v="36.68"/>
    <n v="27.39"/>
    <n v="346.65999999999997"/>
    <n v="69.331999999999994"/>
    <s v="Fail"/>
    <x v="1"/>
    <n v="78"/>
  </r>
  <r>
    <n v="112"/>
    <s v="Nero Cabrara"/>
    <s v="Chemistry"/>
    <s v="B"/>
    <x v="110"/>
    <n v="57.82"/>
    <n v="26.78"/>
    <n v="25.35"/>
    <n v="18.149999999999999"/>
    <n v="178.54"/>
    <n v="35.707999999999998"/>
    <s v="Fail"/>
    <x v="0"/>
    <n v="871"/>
  </r>
  <r>
    <n v="113"/>
    <s v="Myrtice Whittington"/>
    <s v="Chemistry"/>
    <s v="A"/>
    <x v="111"/>
    <n v="26.85"/>
    <n v="48.14"/>
    <n v="94.61"/>
    <n v="6.77"/>
    <n v="220.13000000000002"/>
    <n v="44.026000000000003"/>
    <s v="Fail"/>
    <x v="0"/>
    <n v="694"/>
  </r>
  <r>
    <n v="114"/>
    <s v="Gerianne Brettle"/>
    <s v="Math"/>
    <s v="C"/>
    <x v="112"/>
    <n v="93.31"/>
    <n v="87.1"/>
    <n v="62.66"/>
    <n v="91.83"/>
    <n v="340.2"/>
    <n v="68.039999999999992"/>
    <s v="Fail"/>
    <x v="1"/>
    <n v="90"/>
  </r>
  <r>
    <n v="115"/>
    <s v="Noak Duke"/>
    <s v="English"/>
    <s v="C"/>
    <x v="113"/>
    <n v="38.9"/>
    <n v="77.819999999999993"/>
    <n v="64.290000000000006"/>
    <n v="35.76"/>
    <n v="275.7"/>
    <n v="55.14"/>
    <s v="Pass"/>
    <x v="2"/>
    <n v="378"/>
  </r>
  <r>
    <n v="116"/>
    <s v="Ollie Klossek"/>
    <s v="Math"/>
    <s v="B"/>
    <x v="114"/>
    <n v="27.67"/>
    <n v="89"/>
    <n v="98.81"/>
    <n v="14"/>
    <n v="325.43"/>
    <n v="65.085999999999999"/>
    <s v="Fail"/>
    <x v="1"/>
    <n v="150"/>
  </r>
  <r>
    <n v="117"/>
    <s v="Chip Clemmett"/>
    <s v="Math"/>
    <s v="C"/>
    <x v="115"/>
    <n v="56.81"/>
    <n v="19.559999999999999"/>
    <n v="95.26"/>
    <n v="67.459999999999994"/>
    <n v="323.77"/>
    <n v="64.753999999999991"/>
    <s v="Fail"/>
    <x v="1"/>
    <n v="155"/>
  </r>
  <r>
    <n v="118"/>
    <s v="Celka Bamford"/>
    <s v="Chemistry"/>
    <s v="C"/>
    <x v="116"/>
    <n v="16.329999999999998"/>
    <n v="7.39"/>
    <n v="40.69"/>
    <n v="25.19"/>
    <n v="158.63999999999999"/>
    <n v="31.727999999999998"/>
    <s v="Fail"/>
    <x v="3"/>
    <n v="929"/>
  </r>
  <r>
    <n v="119"/>
    <s v="Cristie Cluley"/>
    <s v="English"/>
    <s v="B"/>
    <x v="117"/>
    <n v="33.89"/>
    <n v="22.61"/>
    <n v="74.209999999999994"/>
    <n v="64.08"/>
    <n v="240.7"/>
    <n v="48.14"/>
    <s v="Fail"/>
    <x v="0"/>
    <n v="583"/>
  </r>
  <r>
    <n v="120"/>
    <s v="Ron Bletcher"/>
    <s v="Biology"/>
    <s v="C"/>
    <x v="118"/>
    <n v="33.700000000000003"/>
    <n v="37.840000000000003"/>
    <n v="91.39"/>
    <n v="57.9"/>
    <n v="255.16"/>
    <n v="51.031999999999996"/>
    <s v="Fail"/>
    <x v="2"/>
    <n v="500"/>
  </r>
  <r>
    <n v="121"/>
    <s v="Raimund Neame"/>
    <s v="English"/>
    <s v="A"/>
    <x v="119"/>
    <n v="64.92"/>
    <n v="17.600000000000001"/>
    <n v="63.95"/>
    <n v="95.57"/>
    <n v="288.69"/>
    <n v="57.738"/>
    <s v="Fail"/>
    <x v="2"/>
    <n v="303"/>
  </r>
  <r>
    <n v="122"/>
    <s v="Damian Yo"/>
    <s v="Physics"/>
    <s v="A"/>
    <x v="120"/>
    <n v="22.54"/>
    <n v="69.86"/>
    <n v="83.02"/>
    <n v="78.959999999999994"/>
    <n v="302.53999999999996"/>
    <n v="60.507999999999996"/>
    <s v="Fail"/>
    <x v="1"/>
    <n v="238"/>
  </r>
  <r>
    <n v="123"/>
    <s v="Elonore Camous"/>
    <s v="Biology"/>
    <s v="B"/>
    <x v="121"/>
    <n v="71.42"/>
    <n v="56.55"/>
    <n v="22.98"/>
    <n v="55.7"/>
    <n v="235.29000000000002"/>
    <n v="47.058000000000007"/>
    <s v="Fail"/>
    <x v="0"/>
    <n v="608"/>
  </r>
  <r>
    <n v="124"/>
    <s v="Uriah Writer"/>
    <s v="Chemistry"/>
    <s v="A"/>
    <x v="122"/>
    <n v="83.42"/>
    <n v="20.37"/>
    <n v="99.79"/>
    <n v="82.61"/>
    <n v="374.52000000000004"/>
    <n v="74.904000000000011"/>
    <s v="Fail"/>
    <x v="4"/>
    <n v="24"/>
  </r>
  <r>
    <n v="125"/>
    <s v="Joel Berwick"/>
    <s v="English"/>
    <s v="C"/>
    <x v="123"/>
    <n v="55.07"/>
    <n v="39.07"/>
    <n v="34.22"/>
    <n v="87.18"/>
    <n v="291.47000000000003"/>
    <n v="58.294000000000004"/>
    <s v="Fail"/>
    <x v="2"/>
    <n v="288"/>
  </r>
  <r>
    <n v="126"/>
    <s v="Berti Course"/>
    <s v="Physics"/>
    <s v="C"/>
    <x v="124"/>
    <n v="34.67"/>
    <n v="55.36"/>
    <n v="83.11"/>
    <n v="68"/>
    <n v="281.46000000000004"/>
    <n v="56.292000000000009"/>
    <s v="Fail"/>
    <x v="2"/>
    <n v="335"/>
  </r>
  <r>
    <n v="127"/>
    <s v="Jocelyne Doohan"/>
    <s v="English"/>
    <s v="B"/>
    <x v="125"/>
    <n v="96.83"/>
    <n v="69.48"/>
    <n v="40.880000000000003"/>
    <n v="1.03"/>
    <n v="215.38"/>
    <n v="43.076000000000001"/>
    <s v="Fail"/>
    <x v="0"/>
    <n v="717"/>
  </r>
  <r>
    <n v="128"/>
    <s v="Corbin Kyncl"/>
    <s v="English"/>
    <s v="A"/>
    <x v="126"/>
    <n v="81.099999999999994"/>
    <n v="22.61"/>
    <n v="40.76"/>
    <n v="44.31"/>
    <n v="263.69"/>
    <n v="52.738"/>
    <s v="Fail"/>
    <x v="2"/>
    <n v="452"/>
  </r>
  <r>
    <n v="129"/>
    <s v="Amie Bevir"/>
    <s v="Math"/>
    <s v="C"/>
    <x v="127"/>
    <n v="42.8"/>
    <n v="35.950000000000003"/>
    <n v="64.06"/>
    <n v="32.57"/>
    <n v="257.95999999999998"/>
    <n v="51.591999999999999"/>
    <s v="Fail"/>
    <x v="2"/>
    <n v="484"/>
  </r>
  <r>
    <n v="130"/>
    <s v="Marlin Espinha"/>
    <s v="Biology"/>
    <s v="C"/>
    <x v="128"/>
    <n v="95.55"/>
    <n v="71.760000000000005"/>
    <n v="96.38"/>
    <n v="8.15"/>
    <n v="311.21999999999997"/>
    <n v="62.243999999999993"/>
    <s v="Fail"/>
    <x v="1"/>
    <n v="203"/>
  </r>
  <r>
    <n v="131"/>
    <s v="Joy Rubinowicz"/>
    <s v="Physics"/>
    <s v="B"/>
    <x v="129"/>
    <n v="41.15"/>
    <n v="38.590000000000003"/>
    <n v="81.75"/>
    <n v="13.8"/>
    <n v="254.61"/>
    <n v="50.922000000000004"/>
    <s v="Fail"/>
    <x v="2"/>
    <n v="503"/>
  </r>
  <r>
    <n v="132"/>
    <s v="Kin Brodest"/>
    <s v="Chemistry"/>
    <s v="C"/>
    <x v="130"/>
    <n v="56.65"/>
    <n v="10.4"/>
    <n v="97.35"/>
    <n v="55.95"/>
    <n v="288.64999999999998"/>
    <n v="57.73"/>
    <s v="Fail"/>
    <x v="2"/>
    <n v="304"/>
  </r>
  <r>
    <n v="133"/>
    <s v="Candra Mustoe"/>
    <s v="Chemistry"/>
    <s v="C"/>
    <x v="131"/>
    <n v="7.91"/>
    <n v="24.98"/>
    <n v="23.33"/>
    <n v="21.77"/>
    <n v="138.06"/>
    <n v="27.612000000000002"/>
    <s v="Fail"/>
    <x v="3"/>
    <n v="967"/>
  </r>
  <r>
    <n v="134"/>
    <s v="Gillie MacAlinden"/>
    <s v="Biology"/>
    <s v="C"/>
    <x v="132"/>
    <n v="40.4"/>
    <n v="58.5"/>
    <n v="29.43"/>
    <n v="11.44"/>
    <n v="179.26"/>
    <n v="35.851999999999997"/>
    <s v="Fail"/>
    <x v="0"/>
    <n v="869"/>
  </r>
  <r>
    <n v="135"/>
    <s v="Babara Gerwood"/>
    <s v="Chemistry"/>
    <s v="A"/>
    <x v="133"/>
    <n v="74.459999999999994"/>
    <n v="67.33"/>
    <n v="38.909999999999997"/>
    <n v="65.84"/>
    <n v="266.83999999999997"/>
    <n v="53.367999999999995"/>
    <s v="Fail"/>
    <x v="2"/>
    <n v="425"/>
  </r>
  <r>
    <n v="136"/>
    <s v="Marv Parnall"/>
    <s v="Biology"/>
    <s v="A"/>
    <x v="134"/>
    <n v="33.07"/>
    <n v="5.82"/>
    <n v="1.91"/>
    <n v="83.74"/>
    <n v="219.59999999999997"/>
    <n v="43.919999999999995"/>
    <s v="Fail"/>
    <x v="0"/>
    <n v="697"/>
  </r>
  <r>
    <n v="137"/>
    <s v="Pepito Conduit"/>
    <s v="Biology"/>
    <s v="B"/>
    <x v="135"/>
    <n v="49.4"/>
    <n v="94.52"/>
    <n v="28.77"/>
    <n v="21.38"/>
    <n v="274.61"/>
    <n v="54.922000000000004"/>
    <s v="Fail"/>
    <x v="2"/>
    <n v="386"/>
  </r>
  <r>
    <n v="138"/>
    <s v="Odele Wassell"/>
    <s v="Physics"/>
    <s v="A"/>
    <x v="136"/>
    <n v="3.58"/>
    <n v="95.99"/>
    <n v="11.06"/>
    <n v="91.97"/>
    <n v="259.42999999999995"/>
    <n v="51.885999999999989"/>
    <s v="Fail"/>
    <x v="2"/>
    <n v="476"/>
  </r>
  <r>
    <n v="139"/>
    <s v="Cathe Marques"/>
    <s v="English"/>
    <s v="A"/>
    <x v="137"/>
    <n v="61.91"/>
    <n v="89.51"/>
    <n v="6.27"/>
    <n v="85.36"/>
    <n v="280.94"/>
    <n v="56.188000000000002"/>
    <s v="Fail"/>
    <x v="2"/>
    <n v="342"/>
  </r>
  <r>
    <n v="140"/>
    <s v="Ringo Lilburn"/>
    <s v="Physics"/>
    <s v="B"/>
    <x v="138"/>
    <n v="83.63"/>
    <n v="63.41"/>
    <n v="52.47"/>
    <n v="18.920000000000002"/>
    <n v="307.22000000000003"/>
    <n v="61.444000000000003"/>
    <s v="Fail"/>
    <x v="1"/>
    <n v="219"/>
  </r>
  <r>
    <n v="141"/>
    <s v="Celine Patershall"/>
    <s v="Math"/>
    <s v="C"/>
    <x v="139"/>
    <n v="86.37"/>
    <n v="87.12"/>
    <n v="21.45"/>
    <n v="72.28"/>
    <n v="334.48"/>
    <n v="66.896000000000001"/>
    <s v="Fail"/>
    <x v="1"/>
    <n v="112"/>
  </r>
  <r>
    <n v="142"/>
    <s v="Yoshi Guthrum"/>
    <s v="Physics"/>
    <s v="B"/>
    <x v="140"/>
    <n v="24"/>
    <n v="88.21"/>
    <n v="29.31"/>
    <n v="31.04"/>
    <n v="209.04999999999998"/>
    <n v="41.809999999999995"/>
    <s v="Fail"/>
    <x v="0"/>
    <n v="755"/>
  </r>
  <r>
    <n v="143"/>
    <s v="Harwell Carp"/>
    <s v="English"/>
    <s v="A"/>
    <x v="141"/>
    <n v="29.18"/>
    <n v="82.83"/>
    <n v="51.72"/>
    <n v="56.85"/>
    <n v="249.73"/>
    <n v="49.945999999999998"/>
    <s v="Fail"/>
    <x v="0"/>
    <n v="536"/>
  </r>
  <r>
    <n v="144"/>
    <s v="Angelina Caunter"/>
    <s v="Math"/>
    <s v="B"/>
    <x v="142"/>
    <n v="42.81"/>
    <n v="36.909999999999997"/>
    <n v="81.69"/>
    <n v="54.07"/>
    <n v="224.39999999999998"/>
    <n v="44.879999999999995"/>
    <s v="Fail"/>
    <x v="0"/>
    <n v="675"/>
  </r>
  <r>
    <n v="145"/>
    <s v="Evered D'Angeli"/>
    <s v="Math"/>
    <s v="A"/>
    <x v="143"/>
    <n v="20.63"/>
    <n v="23.6"/>
    <n v="92.86"/>
    <n v="9.18"/>
    <n v="215.55"/>
    <n v="43.11"/>
    <s v="Fail"/>
    <x v="0"/>
    <n v="716"/>
  </r>
  <r>
    <n v="146"/>
    <s v="Jerrilyn Cream"/>
    <s v="Physics"/>
    <s v="A"/>
    <x v="144"/>
    <n v="53.14"/>
    <n v="4.7699999999999996"/>
    <n v="13.61"/>
    <n v="22.76"/>
    <n v="118.66"/>
    <n v="23.731999999999999"/>
    <s v="Fail"/>
    <x v="3"/>
    <n v="983"/>
  </r>
  <r>
    <n v="147"/>
    <s v="Jan Errigo"/>
    <s v="Physics"/>
    <s v="C"/>
    <x v="145"/>
    <n v="80.87"/>
    <n v="8.39"/>
    <n v="14.04"/>
    <n v="22.37"/>
    <n v="127.82000000000002"/>
    <n v="25.564000000000004"/>
    <s v="Fail"/>
    <x v="3"/>
    <n v="976"/>
  </r>
  <r>
    <n v="148"/>
    <s v="Brinn Huison"/>
    <s v="Biology"/>
    <s v="C"/>
    <x v="146"/>
    <n v="62.82"/>
    <n v="95.93"/>
    <n v="89.21"/>
    <n v="28.11"/>
    <n v="310.74"/>
    <n v="62.148000000000003"/>
    <s v="Fail"/>
    <x v="1"/>
    <n v="208"/>
  </r>
  <r>
    <n v="149"/>
    <s v="Kaila Luxmoore"/>
    <s v="English"/>
    <s v="A"/>
    <x v="147"/>
    <n v="20.51"/>
    <n v="55.12"/>
    <n v="0.04"/>
    <n v="91"/>
    <n v="226.72"/>
    <n v="45.344000000000001"/>
    <s v="Fail"/>
    <x v="0"/>
    <n v="662"/>
  </r>
  <r>
    <n v="150"/>
    <s v="Lenci Loudyan"/>
    <s v="Chemistry"/>
    <s v="B"/>
    <x v="148"/>
    <n v="21.25"/>
    <n v="34.58"/>
    <n v="20.7"/>
    <n v="40.450000000000003"/>
    <n v="209.52999999999997"/>
    <n v="41.905999999999992"/>
    <s v="Fail"/>
    <x v="0"/>
    <n v="753"/>
  </r>
  <r>
    <n v="151"/>
    <s v="Feliza Borthe"/>
    <s v="Math"/>
    <s v="C"/>
    <x v="149"/>
    <n v="37.979999999999997"/>
    <n v="19.61"/>
    <n v="65.17"/>
    <n v="23.06"/>
    <n v="238.18"/>
    <n v="47.636000000000003"/>
    <s v="Fail"/>
    <x v="0"/>
    <n v="597"/>
  </r>
  <r>
    <n v="152"/>
    <s v="Laurence Dalrymple"/>
    <s v="Biology"/>
    <s v="B"/>
    <x v="150"/>
    <n v="31.66"/>
    <n v="16.62"/>
    <n v="59.91"/>
    <n v="84"/>
    <n v="261.73"/>
    <n v="52.346000000000004"/>
    <s v="Fail"/>
    <x v="2"/>
    <n v="461"/>
  </r>
  <r>
    <n v="153"/>
    <s v="Farra Coggles"/>
    <s v="Physics"/>
    <s v="A"/>
    <x v="151"/>
    <n v="32.18"/>
    <n v="87.93"/>
    <n v="3.16"/>
    <n v="53.02"/>
    <n v="264.57"/>
    <n v="52.914000000000001"/>
    <s v="Fail"/>
    <x v="2"/>
    <n v="444"/>
  </r>
  <r>
    <n v="154"/>
    <s v="Maximilien Shurville"/>
    <s v="Math"/>
    <s v="A"/>
    <x v="152"/>
    <n v="15.3"/>
    <n v="35.39"/>
    <n v="24.96"/>
    <n v="33.81"/>
    <n v="172.06"/>
    <n v="34.411999999999999"/>
    <s v="Fail"/>
    <x v="3"/>
    <n v="894"/>
  </r>
  <r>
    <n v="155"/>
    <s v="Nathanael Jiggins"/>
    <s v="Biology"/>
    <s v="A"/>
    <x v="153"/>
    <n v="21.19"/>
    <n v="82.21"/>
    <n v="0.84"/>
    <n v="7.6"/>
    <n v="177"/>
    <n v="35.4"/>
    <s v="Fail"/>
    <x v="0"/>
    <n v="876"/>
  </r>
  <r>
    <n v="156"/>
    <s v="Edlin Hoys"/>
    <s v="Chemistry"/>
    <s v="C"/>
    <x v="154"/>
    <n v="29.03"/>
    <n v="44.56"/>
    <n v="36.08"/>
    <n v="94.73"/>
    <n v="264.08000000000004"/>
    <n v="52.81600000000001"/>
    <s v="Fail"/>
    <x v="2"/>
    <n v="447"/>
  </r>
  <r>
    <n v="157"/>
    <s v="Nolly Raulston"/>
    <s v="Physics"/>
    <s v="A"/>
    <x v="155"/>
    <n v="42.49"/>
    <n v="72.180000000000007"/>
    <n v="89.75"/>
    <n v="80.16"/>
    <n v="376.46000000000004"/>
    <n v="75.292000000000002"/>
    <s v="Pass"/>
    <x v="4"/>
    <n v="21"/>
  </r>
  <r>
    <n v="158"/>
    <s v="Clare Rosellini"/>
    <s v="English"/>
    <s v="B"/>
    <x v="156"/>
    <n v="65.22"/>
    <n v="29.55"/>
    <n v="41.13"/>
    <n v="57.84"/>
    <n v="219.08"/>
    <n v="43.816000000000003"/>
    <s v="Fail"/>
    <x v="0"/>
    <n v="698"/>
  </r>
  <r>
    <n v="159"/>
    <s v="Leandra Ferriday"/>
    <s v="Math"/>
    <s v="C"/>
    <x v="157"/>
    <n v="59.72"/>
    <n v="8.01"/>
    <n v="24.98"/>
    <n v="11.89"/>
    <n v="146.07"/>
    <n v="29.213999999999999"/>
    <s v="Fail"/>
    <x v="3"/>
    <n v="948"/>
  </r>
  <r>
    <n v="160"/>
    <s v="Elsa Dewerson"/>
    <s v="Biology"/>
    <s v="C"/>
    <x v="158"/>
    <n v="56.38"/>
    <n v="22.36"/>
    <n v="35.880000000000003"/>
    <n v="45.98"/>
    <n v="179.89"/>
    <n v="35.977999999999994"/>
    <s v="Fail"/>
    <x v="0"/>
    <n v="867"/>
  </r>
  <r>
    <n v="161"/>
    <s v="Yves La Vigne"/>
    <s v="Math"/>
    <s v="C"/>
    <x v="159"/>
    <n v="61.07"/>
    <n v="27.77"/>
    <n v="1.46"/>
    <n v="23.54"/>
    <n v="196.60000000000002"/>
    <n v="39.320000000000007"/>
    <s v="Fail"/>
    <x v="0"/>
    <n v="809"/>
  </r>
  <r>
    <n v="162"/>
    <s v="Todd Snowden"/>
    <s v="Math"/>
    <s v="A"/>
    <x v="160"/>
    <n v="6.27"/>
    <n v="86.39"/>
    <n v="92.45"/>
    <n v="23.92"/>
    <n v="222.55"/>
    <n v="44.510000000000005"/>
    <s v="Fail"/>
    <x v="0"/>
    <n v="681"/>
  </r>
  <r>
    <n v="163"/>
    <s v="Kermy Goodwill"/>
    <s v="Math"/>
    <s v="B"/>
    <x v="161"/>
    <n v="20.18"/>
    <n v="77.38"/>
    <n v="89.01"/>
    <n v="11.11"/>
    <n v="216.24"/>
    <n v="43.248000000000005"/>
    <s v="Fail"/>
    <x v="0"/>
    <n v="713"/>
  </r>
  <r>
    <n v="164"/>
    <s v="Inness Finley"/>
    <s v="English"/>
    <s v="B"/>
    <x v="162"/>
    <n v="76.599999999999994"/>
    <n v="12.91"/>
    <n v="4.43"/>
    <n v="18.7"/>
    <n v="212.45"/>
    <n v="42.489999999999995"/>
    <s v="Fail"/>
    <x v="0"/>
    <n v="737"/>
  </r>
  <r>
    <n v="165"/>
    <s v="Charley Tooting"/>
    <s v="Physics"/>
    <s v="C"/>
    <x v="163"/>
    <n v="42.21"/>
    <n v="97.97"/>
    <n v="45.62"/>
    <n v="94.14"/>
    <n v="339.2"/>
    <n v="67.84"/>
    <s v="Pass"/>
    <x v="1"/>
    <n v="94"/>
  </r>
  <r>
    <n v="166"/>
    <s v="Nealon Brockbank"/>
    <s v="Physics"/>
    <s v="B"/>
    <x v="164"/>
    <n v="9.93"/>
    <n v="76.87"/>
    <n v="96.86"/>
    <n v="12.65"/>
    <n v="208.63000000000002"/>
    <n v="41.726000000000006"/>
    <s v="Fail"/>
    <x v="0"/>
    <n v="759"/>
  </r>
  <r>
    <n v="167"/>
    <s v="Cassaundra Gregorowicz"/>
    <s v="Biology"/>
    <s v="C"/>
    <x v="165"/>
    <n v="91.82"/>
    <n v="99.11"/>
    <n v="13.78"/>
    <n v="28.12"/>
    <n v="305.98999999999995"/>
    <n v="61.197999999999993"/>
    <s v="Fail"/>
    <x v="1"/>
    <n v="221"/>
  </r>
  <r>
    <n v="168"/>
    <s v="Herb Gascar"/>
    <s v="Physics"/>
    <s v="B"/>
    <x v="166"/>
    <n v="52.19"/>
    <n v="17.46"/>
    <n v="43.47"/>
    <n v="60.94"/>
    <n v="213.72"/>
    <n v="42.744"/>
    <s v="Fail"/>
    <x v="0"/>
    <n v="728"/>
  </r>
  <r>
    <n v="169"/>
    <s v="Lexy McKeaveney"/>
    <s v="Chemistry"/>
    <s v="A"/>
    <x v="167"/>
    <n v="83.88"/>
    <n v="51.48"/>
    <n v="75.260000000000005"/>
    <n v="27.89"/>
    <n v="315.95999999999998"/>
    <n v="63.191999999999993"/>
    <s v="Fail"/>
    <x v="1"/>
    <n v="182"/>
  </r>
  <r>
    <n v="170"/>
    <s v="Felicia Rzehorz"/>
    <s v="Physics"/>
    <s v="B"/>
    <x v="168"/>
    <n v="72.459999999999994"/>
    <n v="29.75"/>
    <n v="18.82"/>
    <n v="82.84"/>
    <n v="258.62"/>
    <n v="51.724000000000004"/>
    <s v="Fail"/>
    <x v="2"/>
    <n v="481"/>
  </r>
  <r>
    <n v="171"/>
    <s v="Briny Kennham"/>
    <s v="Chemistry"/>
    <s v="A"/>
    <x v="169"/>
    <n v="64.64"/>
    <n v="58.66"/>
    <n v="93.58"/>
    <n v="58.82"/>
    <n v="281.66999999999996"/>
    <n v="56.333999999999989"/>
    <s v="Fail"/>
    <x v="2"/>
    <n v="333"/>
  </r>
  <r>
    <n v="172"/>
    <s v="Stacy Beauman"/>
    <s v="Biology"/>
    <s v="A"/>
    <x v="170"/>
    <n v="87.13"/>
    <n v="21.83"/>
    <n v="97.55"/>
    <n v="92.4"/>
    <n v="307.52"/>
    <n v="61.503999999999998"/>
    <s v="Fail"/>
    <x v="1"/>
    <n v="217"/>
  </r>
  <r>
    <n v="173"/>
    <s v="Rina Lewis"/>
    <s v="Chemistry"/>
    <s v="C"/>
    <x v="171"/>
    <n v="77.59"/>
    <n v="3.17"/>
    <n v="25.77"/>
    <n v="15.4"/>
    <n v="138.68"/>
    <n v="27.736000000000001"/>
    <s v="Fail"/>
    <x v="3"/>
    <n v="966"/>
  </r>
  <r>
    <n v="174"/>
    <s v="Willi Robertacci"/>
    <s v="Math"/>
    <s v="A"/>
    <x v="172"/>
    <n v="29.67"/>
    <n v="54.25"/>
    <n v="40.909999999999997"/>
    <n v="75.31"/>
    <n v="264.56"/>
    <n v="52.911999999999999"/>
    <s v="Fail"/>
    <x v="2"/>
    <n v="445"/>
  </r>
  <r>
    <n v="175"/>
    <s v="Sonnie Tregensoe"/>
    <s v="Biology"/>
    <s v="B"/>
    <x v="173"/>
    <n v="74.19"/>
    <n v="86.09"/>
    <n v="95.62"/>
    <n v="50.38"/>
    <n v="369.89"/>
    <n v="73.977999999999994"/>
    <s v="Pass"/>
    <x v="4"/>
    <n v="30"/>
  </r>
  <r>
    <n v="176"/>
    <s v="Maurise Eite"/>
    <s v="Chemistry"/>
    <s v="C"/>
    <x v="174"/>
    <n v="5.57"/>
    <n v="92.06"/>
    <n v="28.83"/>
    <n v="98.83"/>
    <n v="308.46999999999997"/>
    <n v="61.693999999999996"/>
    <s v="Fail"/>
    <x v="1"/>
    <n v="216"/>
  </r>
  <r>
    <n v="177"/>
    <s v="Kristofor Hancke"/>
    <s v="Chemistry"/>
    <s v="B"/>
    <x v="175"/>
    <n v="4.34"/>
    <n v="26.51"/>
    <n v="63.09"/>
    <n v="92.64"/>
    <n v="204.32999999999998"/>
    <n v="40.866"/>
    <s v="Fail"/>
    <x v="0"/>
    <n v="787"/>
  </r>
  <r>
    <n v="178"/>
    <s v="Kimmy Stevenson"/>
    <s v="Math"/>
    <s v="A"/>
    <x v="176"/>
    <n v="9.02"/>
    <n v="92.48"/>
    <n v="93.15"/>
    <n v="80.510000000000005"/>
    <n v="360.88"/>
    <n v="72.176000000000002"/>
    <s v="Fail"/>
    <x v="4"/>
    <n v="44"/>
  </r>
  <r>
    <n v="179"/>
    <s v="Buck Linturn"/>
    <s v="Physics"/>
    <s v="B"/>
    <x v="177"/>
    <n v="79.489999999999995"/>
    <n v="61.26"/>
    <n v="39.369999999999997"/>
    <n v="10.23"/>
    <n v="233.77999999999997"/>
    <n v="46.755999999999993"/>
    <s v="Fail"/>
    <x v="0"/>
    <n v="621"/>
  </r>
  <r>
    <n v="180"/>
    <s v="Betsey Ottosen"/>
    <s v="Chemistry"/>
    <s v="A"/>
    <x v="178"/>
    <n v="31.27"/>
    <n v="25.06"/>
    <n v="38.409999999999997"/>
    <n v="96.93"/>
    <n v="216.41"/>
    <n v="43.281999999999996"/>
    <s v="Fail"/>
    <x v="0"/>
    <n v="711"/>
  </r>
  <r>
    <n v="181"/>
    <s v="Burl Munro"/>
    <s v="Chemistry"/>
    <s v="A"/>
    <x v="179"/>
    <n v="33.69"/>
    <n v="82.89"/>
    <n v="81.069999999999993"/>
    <n v="45.6"/>
    <n v="276.21000000000004"/>
    <n v="55.242000000000004"/>
    <s v="Fail"/>
    <x v="2"/>
    <n v="373"/>
  </r>
  <r>
    <n v="182"/>
    <s v="Grantham Danilchik"/>
    <s v="Biology"/>
    <s v="C"/>
    <x v="180"/>
    <n v="57.17"/>
    <n v="0.99"/>
    <n v="22.1"/>
    <n v="92.58"/>
    <n v="249.75"/>
    <n v="49.95"/>
    <s v="Fail"/>
    <x v="0"/>
    <n v="535"/>
  </r>
  <r>
    <n v="183"/>
    <s v="Benton Huddle"/>
    <s v="Chemistry"/>
    <s v="C"/>
    <x v="181"/>
    <n v="66.959999999999994"/>
    <n v="83.32"/>
    <n v="69.92"/>
    <n v="39.119999999999997"/>
    <n v="326.67"/>
    <n v="65.334000000000003"/>
    <s v="Pass"/>
    <x v="1"/>
    <n v="145"/>
  </r>
  <r>
    <n v="184"/>
    <s v="Gerhardt Risman"/>
    <s v="Biology"/>
    <s v="A"/>
    <x v="182"/>
    <n v="76.41"/>
    <n v="90.33"/>
    <n v="76.599999999999994"/>
    <n v="11.64"/>
    <n v="297.54999999999995"/>
    <n v="59.509999999999991"/>
    <s v="Fail"/>
    <x v="2"/>
    <n v="256"/>
  </r>
  <r>
    <n v="185"/>
    <s v="Stavro Steanson"/>
    <s v="Chemistry"/>
    <s v="C"/>
    <x v="183"/>
    <n v="75.94"/>
    <n v="90.48"/>
    <n v="87.64"/>
    <n v="25.06"/>
    <n v="295.06"/>
    <n v="59.012"/>
    <s v="Fail"/>
    <x v="2"/>
    <n v="268"/>
  </r>
  <r>
    <n v="186"/>
    <s v="Barri Pitblado"/>
    <s v="Physics"/>
    <s v="A"/>
    <x v="184"/>
    <n v="28.03"/>
    <n v="80.56"/>
    <n v="20.100000000000001"/>
    <n v="39.4"/>
    <n v="168.14000000000001"/>
    <n v="33.628"/>
    <s v="Fail"/>
    <x v="3"/>
    <n v="905"/>
  </r>
  <r>
    <n v="187"/>
    <s v="Fleurette Easen"/>
    <s v="Biology"/>
    <s v="B"/>
    <x v="185"/>
    <n v="31.45"/>
    <n v="15.2"/>
    <n v="76.16"/>
    <n v="54.26"/>
    <n v="266.69"/>
    <n v="53.338000000000001"/>
    <s v="Fail"/>
    <x v="2"/>
    <n v="427"/>
  </r>
  <r>
    <n v="188"/>
    <s v="Alyda Rehorek"/>
    <s v="Math"/>
    <s v="B"/>
    <x v="186"/>
    <n v="55.53"/>
    <n v="17.43"/>
    <n v="79.56"/>
    <n v="9.1300000000000008"/>
    <n v="218.66"/>
    <n v="43.731999999999999"/>
    <s v="Fail"/>
    <x v="0"/>
    <n v="701"/>
  </r>
  <r>
    <n v="189"/>
    <s v="Kira Ennever"/>
    <s v="English"/>
    <s v="B"/>
    <x v="187"/>
    <n v="4.47"/>
    <n v="50.28"/>
    <n v="50.08"/>
    <n v="19.16"/>
    <n v="202.35999999999999"/>
    <n v="40.471999999999994"/>
    <s v="Fail"/>
    <x v="0"/>
    <n v="793"/>
  </r>
  <r>
    <n v="190"/>
    <s v="Sarena Ealam"/>
    <s v="Chemistry"/>
    <s v="C"/>
    <x v="188"/>
    <n v="78.069999999999993"/>
    <n v="4.88"/>
    <n v="69.17"/>
    <n v="62.14"/>
    <n v="302.64"/>
    <n v="60.527999999999999"/>
    <s v="Fail"/>
    <x v="1"/>
    <n v="237"/>
  </r>
  <r>
    <n v="191"/>
    <s v="Odell Hebner"/>
    <s v="Physics"/>
    <s v="C"/>
    <x v="189"/>
    <n v="92.13"/>
    <n v="8.9"/>
    <n v="37.44"/>
    <n v="2.34"/>
    <n v="210.24"/>
    <n v="42.048000000000002"/>
    <s v="Fail"/>
    <x v="0"/>
    <n v="749"/>
  </r>
  <r>
    <n v="192"/>
    <s v="Nicoli Braghini"/>
    <s v="Chemistry"/>
    <s v="B"/>
    <x v="190"/>
    <n v="74.11"/>
    <n v="20.82"/>
    <n v="30.74"/>
    <n v="94.78"/>
    <n v="250.72"/>
    <n v="50.143999999999998"/>
    <s v="Fail"/>
    <x v="2"/>
    <n v="529"/>
  </r>
  <r>
    <n v="193"/>
    <s v="Shaylah Emburey"/>
    <s v="Chemistry"/>
    <s v="A"/>
    <x v="191"/>
    <n v="99.59"/>
    <n v="95.07"/>
    <n v="92.82"/>
    <n v="44.56"/>
    <n v="393.08"/>
    <n v="78.616"/>
    <s v="Pass"/>
    <x v="4"/>
    <n v="10"/>
  </r>
  <r>
    <n v="194"/>
    <s v="Bill Rawcliff"/>
    <s v="Chemistry"/>
    <s v="C"/>
    <x v="192"/>
    <n v="6.2"/>
    <n v="15.44"/>
    <n v="89.36"/>
    <n v="52.22"/>
    <n v="168.59"/>
    <n v="33.718000000000004"/>
    <s v="Fail"/>
    <x v="3"/>
    <n v="903"/>
  </r>
  <r>
    <n v="195"/>
    <s v="Eben D'Oyley"/>
    <s v="Chemistry"/>
    <s v="A"/>
    <x v="193"/>
    <n v="10.94"/>
    <n v="59.79"/>
    <n v="93.13"/>
    <n v="13.75"/>
    <n v="245.10999999999999"/>
    <n v="49.021999999999998"/>
    <s v="Fail"/>
    <x v="0"/>
    <n v="556"/>
  </r>
  <r>
    <n v="196"/>
    <s v="Mason Pren"/>
    <s v="Physics"/>
    <s v="B"/>
    <x v="194"/>
    <n v="85.43"/>
    <n v="38.26"/>
    <n v="51.52"/>
    <n v="50.48"/>
    <n v="234.81"/>
    <n v="46.962000000000003"/>
    <s v="Fail"/>
    <x v="0"/>
    <n v="614"/>
  </r>
  <r>
    <n v="197"/>
    <s v="Ladonna Allmond"/>
    <s v="Chemistry"/>
    <s v="C"/>
    <x v="195"/>
    <n v="35.92"/>
    <n v="44"/>
    <n v="29.74"/>
    <n v="98.94"/>
    <n v="303.32"/>
    <n v="60.664000000000001"/>
    <s v="Fail"/>
    <x v="1"/>
    <n v="233"/>
  </r>
  <r>
    <n v="198"/>
    <s v="Quincey Lauridsen"/>
    <s v="Physics"/>
    <s v="A"/>
    <x v="196"/>
    <n v="62.31"/>
    <n v="66.27"/>
    <n v="32.090000000000003"/>
    <n v="21.2"/>
    <n v="233.54999999999998"/>
    <n v="46.709999999999994"/>
    <s v="Fail"/>
    <x v="0"/>
    <n v="622"/>
  </r>
  <r>
    <n v="199"/>
    <s v="Archer Joe"/>
    <s v="Math"/>
    <s v="B"/>
    <x v="197"/>
    <n v="59.77"/>
    <n v="67.02"/>
    <n v="62.07"/>
    <n v="86.48"/>
    <n v="371.67"/>
    <n v="74.334000000000003"/>
    <s v="Pass"/>
    <x v="4"/>
    <n v="28"/>
  </r>
  <r>
    <n v="200"/>
    <s v="Jacquelynn Liver"/>
    <s v="Chemistry"/>
    <s v="C"/>
    <x v="198"/>
    <n v="90.46"/>
    <n v="67.89"/>
    <n v="48.66"/>
    <n v="11.02"/>
    <n v="220.71"/>
    <n v="44.142000000000003"/>
    <s v="Fail"/>
    <x v="0"/>
    <n v="690"/>
  </r>
  <r>
    <n v="201"/>
    <s v="Legra Bitten"/>
    <s v="Physics"/>
    <s v="A"/>
    <x v="199"/>
    <n v="69.39"/>
    <n v="27.68"/>
    <n v="90.64"/>
    <n v="74.61"/>
    <n v="358.88"/>
    <n v="71.775999999999996"/>
    <s v="Fail"/>
    <x v="4"/>
    <n v="49"/>
  </r>
  <r>
    <n v="202"/>
    <s v="Paige Landrieu"/>
    <s v="Physics"/>
    <s v="B"/>
    <x v="200"/>
    <n v="72.849999999999994"/>
    <n v="27.44"/>
    <n v="24.38"/>
    <n v="94.58"/>
    <n v="279.39"/>
    <n v="55.878"/>
    <s v="Fail"/>
    <x v="2"/>
    <n v="350"/>
  </r>
  <r>
    <n v="203"/>
    <s v="Nathan Wapol"/>
    <s v="English"/>
    <s v="A"/>
    <x v="201"/>
    <n v="86.67"/>
    <n v="52.22"/>
    <n v="66.849999999999994"/>
    <n v="37.130000000000003"/>
    <n v="256.68"/>
    <n v="51.335999999999999"/>
    <s v="Fail"/>
    <x v="2"/>
    <n v="491"/>
  </r>
  <r>
    <n v="204"/>
    <s v="Carlin Pandya"/>
    <s v="Physics"/>
    <s v="A"/>
    <x v="202"/>
    <n v="21.55"/>
    <n v="22.97"/>
    <n v="34.99"/>
    <n v="55.92"/>
    <n v="232.13"/>
    <n v="46.426000000000002"/>
    <s v="Fail"/>
    <x v="0"/>
    <n v="628"/>
  </r>
  <r>
    <n v="205"/>
    <s v="Starr Twiddy"/>
    <s v="Math"/>
    <s v="A"/>
    <x v="203"/>
    <n v="10.67"/>
    <n v="22.67"/>
    <n v="71.069999999999993"/>
    <n v="28.63"/>
    <n v="217.27999999999997"/>
    <n v="43.455999999999996"/>
    <s v="Fail"/>
    <x v="0"/>
    <n v="709"/>
  </r>
  <r>
    <n v="206"/>
    <s v="Normand Verriour"/>
    <s v="Physics"/>
    <s v="A"/>
    <x v="204"/>
    <n v="58.55"/>
    <n v="43.81"/>
    <n v="91.9"/>
    <n v="65.459999999999994"/>
    <n v="278.90999999999997"/>
    <n v="55.781999999999996"/>
    <s v="Fail"/>
    <x v="2"/>
    <n v="355"/>
  </r>
  <r>
    <n v="207"/>
    <s v="Brooke MacAlinden"/>
    <s v="Math"/>
    <s v="B"/>
    <x v="205"/>
    <n v="64.83"/>
    <n v="32.51"/>
    <n v="48.89"/>
    <n v="48.71"/>
    <n v="274.43999999999994"/>
    <n v="54.887999999999991"/>
    <s v="Fail"/>
    <x v="2"/>
    <n v="390"/>
  </r>
  <r>
    <n v="208"/>
    <s v="Ermina Pavel"/>
    <s v="Chemistry"/>
    <s v="B"/>
    <x v="206"/>
    <n v="50.2"/>
    <n v="4"/>
    <n v="7.13"/>
    <n v="30.25"/>
    <n v="139.72999999999999"/>
    <n v="27.945999999999998"/>
    <s v="Fail"/>
    <x v="3"/>
    <n v="964"/>
  </r>
  <r>
    <n v="209"/>
    <s v="Wolf Dorro"/>
    <s v="Chemistry"/>
    <s v="C"/>
    <x v="207"/>
    <n v="7.33"/>
    <n v="67.790000000000006"/>
    <n v="51.48"/>
    <n v="75.260000000000005"/>
    <n v="289.93"/>
    <n v="57.986000000000004"/>
    <s v="Fail"/>
    <x v="2"/>
    <n v="295"/>
  </r>
  <r>
    <n v="210"/>
    <s v="Agathe Litchfield"/>
    <s v="Biology"/>
    <s v="C"/>
    <x v="208"/>
    <n v="16.489999999999998"/>
    <n v="43.31"/>
    <n v="75.17"/>
    <n v="87.64"/>
    <n v="322.15999999999997"/>
    <n v="64.431999999999988"/>
    <s v="Fail"/>
    <x v="1"/>
    <n v="159"/>
  </r>
  <r>
    <n v="211"/>
    <s v="Colene Brozsset"/>
    <s v="Physics"/>
    <s v="A"/>
    <x v="209"/>
    <n v="9.81"/>
    <n v="32.36"/>
    <n v="56.83"/>
    <n v="70.92"/>
    <n v="243.89"/>
    <n v="48.777999999999999"/>
    <s v="Fail"/>
    <x v="0"/>
    <n v="560"/>
  </r>
  <r>
    <n v="212"/>
    <s v="Rowan Molohan"/>
    <s v="Math"/>
    <s v="B"/>
    <x v="210"/>
    <n v="53.23"/>
    <n v="30.32"/>
    <n v="85.11"/>
    <n v="72.510000000000005"/>
    <n v="323.52999999999997"/>
    <n v="64.705999999999989"/>
    <s v="Fail"/>
    <x v="1"/>
    <n v="156"/>
  </r>
  <r>
    <n v="213"/>
    <s v="Ody MacAnelley"/>
    <s v="Physics"/>
    <s v="C"/>
    <x v="211"/>
    <n v="56.37"/>
    <n v="41.5"/>
    <n v="52.32"/>
    <n v="50.25"/>
    <n v="228.6"/>
    <n v="45.72"/>
    <s v="Fail"/>
    <x v="0"/>
    <n v="652"/>
  </r>
  <r>
    <n v="214"/>
    <s v="Rutherford Maber"/>
    <s v="Physics"/>
    <s v="C"/>
    <x v="212"/>
    <n v="27.49"/>
    <n v="64.760000000000005"/>
    <n v="43.75"/>
    <n v="34.54"/>
    <n v="237.04999999999998"/>
    <n v="47.41"/>
    <s v="Fail"/>
    <x v="0"/>
    <n v="602"/>
  </r>
  <r>
    <n v="215"/>
    <s v="Ariel Ballendine"/>
    <s v="English"/>
    <s v="A"/>
    <x v="213"/>
    <n v="31.52"/>
    <n v="19.579999999999998"/>
    <n v="64.53"/>
    <n v="48.09"/>
    <n v="233.27"/>
    <n v="46.654000000000003"/>
    <s v="Fail"/>
    <x v="0"/>
    <n v="625"/>
  </r>
  <r>
    <n v="216"/>
    <s v="Rozalin Hamerton"/>
    <s v="Biology"/>
    <s v="C"/>
    <x v="214"/>
    <n v="28.77"/>
    <n v="77.209999999999994"/>
    <n v="43.87"/>
    <n v="80.349999999999994"/>
    <n v="287.83000000000004"/>
    <n v="57.56600000000001"/>
    <s v="Fail"/>
    <x v="2"/>
    <n v="310"/>
  </r>
  <r>
    <n v="217"/>
    <s v="Kippar Bisseker"/>
    <s v="English"/>
    <s v="B"/>
    <x v="215"/>
    <n v="37.43"/>
    <n v="66.239999999999995"/>
    <n v="54.35"/>
    <n v="78.930000000000007"/>
    <n v="270.77"/>
    <n v="54.153999999999996"/>
    <s v="Fail"/>
    <x v="2"/>
    <n v="409"/>
  </r>
  <r>
    <n v="218"/>
    <s v="Ailina Egalton"/>
    <s v="Biology"/>
    <s v="B"/>
    <x v="216"/>
    <n v="43.02"/>
    <n v="43.52"/>
    <n v="79.13"/>
    <n v="99.98"/>
    <n v="317.06"/>
    <n v="63.411999999999999"/>
    <s v="Pass"/>
    <x v="1"/>
    <n v="176"/>
  </r>
  <r>
    <n v="219"/>
    <s v="Cathrin Likly"/>
    <s v="Physics"/>
    <s v="B"/>
    <x v="217"/>
    <n v="57.26"/>
    <n v="52.84"/>
    <n v="0.31"/>
    <n v="8.7200000000000006"/>
    <n v="183.94"/>
    <n v="36.787999999999997"/>
    <s v="Fail"/>
    <x v="0"/>
    <n v="852"/>
  </r>
  <r>
    <n v="220"/>
    <s v="Sidney Barlas"/>
    <s v="Chemistry"/>
    <s v="B"/>
    <x v="218"/>
    <n v="64.55"/>
    <n v="93.27"/>
    <n v="30.13"/>
    <n v="29.32"/>
    <n v="222.44"/>
    <n v="44.488"/>
    <s v="Fail"/>
    <x v="0"/>
    <n v="683"/>
  </r>
  <r>
    <n v="221"/>
    <s v="Daphne Groundwater"/>
    <s v="Biology"/>
    <s v="B"/>
    <x v="219"/>
    <n v="42.62"/>
    <n v="86.02"/>
    <n v="80.33"/>
    <n v="95.13"/>
    <n v="349.98999999999995"/>
    <n v="69.99799999999999"/>
    <s v="Pass"/>
    <x v="1"/>
    <n v="69"/>
  </r>
  <r>
    <n v="222"/>
    <s v="Catina Iacovides"/>
    <s v="Physics"/>
    <s v="A"/>
    <x v="220"/>
    <n v="87.34"/>
    <n v="81.45"/>
    <n v="70.959999999999994"/>
    <n v="84.9"/>
    <n v="329.38"/>
    <n v="65.876000000000005"/>
    <s v="Fail"/>
    <x v="1"/>
    <n v="134"/>
  </r>
  <r>
    <n v="223"/>
    <s v="Aretha Harbard"/>
    <s v="Chemistry"/>
    <s v="A"/>
    <x v="221"/>
    <n v="47.48"/>
    <n v="18.04"/>
    <n v="25.52"/>
    <n v="62.1"/>
    <n v="185.76"/>
    <n v="37.152000000000001"/>
    <s v="Fail"/>
    <x v="0"/>
    <n v="844"/>
  </r>
  <r>
    <n v="224"/>
    <s v="Yorgos Wardell"/>
    <s v="Math"/>
    <s v="A"/>
    <x v="1"/>
    <n v="14.25"/>
    <n v="12.19"/>
    <n v="41.6"/>
    <n v="49.28"/>
    <n v="176.63"/>
    <n v="35.326000000000001"/>
    <s v="Fail"/>
    <x v="0"/>
    <n v="877"/>
  </r>
  <r>
    <n v="225"/>
    <s v="Wallie Kezor"/>
    <s v="Biology"/>
    <s v="A"/>
    <x v="222"/>
    <n v="51.24"/>
    <n v="57.79"/>
    <n v="35.72"/>
    <n v="41.12"/>
    <n v="260.27"/>
    <n v="52.053999999999995"/>
    <s v="Pass"/>
    <x v="2"/>
    <n v="472"/>
  </r>
  <r>
    <n v="226"/>
    <s v="Arman Dugdale"/>
    <s v="Biology"/>
    <s v="A"/>
    <x v="223"/>
    <n v="48.86"/>
    <n v="11.25"/>
    <n v="42.14"/>
    <n v="75.150000000000006"/>
    <n v="238.71"/>
    <n v="47.742000000000004"/>
    <s v="Fail"/>
    <x v="0"/>
    <n v="594"/>
  </r>
  <r>
    <n v="227"/>
    <s v="Giusto Carty"/>
    <s v="Math"/>
    <s v="B"/>
    <x v="224"/>
    <n v="94.85"/>
    <n v="10.01"/>
    <n v="32.659999999999997"/>
    <n v="3.99"/>
    <n v="162.51"/>
    <n v="32.501999999999995"/>
    <s v="Fail"/>
    <x v="3"/>
    <n v="918"/>
  </r>
  <r>
    <n v="228"/>
    <s v="Arty Esch"/>
    <s v="Physics"/>
    <s v="A"/>
    <x v="225"/>
    <n v="57.24"/>
    <n v="19.940000000000001"/>
    <n v="54.84"/>
    <n v="42.58"/>
    <n v="271.58"/>
    <n v="54.315999999999995"/>
    <s v="Fail"/>
    <x v="2"/>
    <n v="407"/>
  </r>
  <r>
    <n v="229"/>
    <s v="Vin Daber"/>
    <s v="Chemistry"/>
    <s v="A"/>
    <x v="226"/>
    <n v="87.74"/>
    <n v="57.49"/>
    <n v="54.76"/>
    <n v="91.96"/>
    <n v="327.8"/>
    <n v="65.56"/>
    <s v="Pass"/>
    <x v="1"/>
    <n v="140"/>
  </r>
  <r>
    <n v="230"/>
    <s v="Norby Bleackly"/>
    <s v="Chemistry"/>
    <s v="C"/>
    <x v="227"/>
    <n v="32.770000000000003"/>
    <n v="11.95"/>
    <n v="84.07"/>
    <n v="14.53"/>
    <n v="242.88"/>
    <n v="48.576000000000001"/>
    <s v="Fail"/>
    <x v="0"/>
    <n v="571"/>
  </r>
  <r>
    <n v="231"/>
    <s v="Carlina Sandbrook"/>
    <s v="Chemistry"/>
    <s v="B"/>
    <x v="228"/>
    <n v="29.05"/>
    <n v="11.37"/>
    <n v="33.36"/>
    <n v="81.8"/>
    <n v="157.37"/>
    <n v="31.474"/>
    <s v="Fail"/>
    <x v="3"/>
    <n v="932"/>
  </r>
  <r>
    <n v="232"/>
    <s v="Sybila Stalman"/>
    <s v="Physics"/>
    <s v="A"/>
    <x v="229"/>
    <n v="8.1999999999999993"/>
    <n v="96.24"/>
    <n v="14.36"/>
    <n v="74.25"/>
    <n v="222.12"/>
    <n v="44.423999999999999"/>
    <s v="Fail"/>
    <x v="0"/>
    <n v="686"/>
  </r>
  <r>
    <n v="233"/>
    <s v="Odell Hubach"/>
    <s v="Biology"/>
    <s v="C"/>
    <x v="230"/>
    <n v="11.56"/>
    <n v="93.19"/>
    <n v="48.73"/>
    <n v="99.97"/>
    <n v="256.34000000000003"/>
    <n v="51.268000000000008"/>
    <s v="Fail"/>
    <x v="2"/>
    <n v="494"/>
  </r>
  <r>
    <n v="234"/>
    <s v="Harlan Koppelmann"/>
    <s v="Biology"/>
    <s v="A"/>
    <x v="231"/>
    <n v="20.22"/>
    <n v="57.9"/>
    <n v="61.49"/>
    <n v="86.89"/>
    <n v="295.58"/>
    <n v="59.116"/>
    <s v="Fail"/>
    <x v="2"/>
    <n v="266"/>
  </r>
  <r>
    <n v="235"/>
    <s v="Galvin Faughnan"/>
    <s v="Biology"/>
    <s v="B"/>
    <x v="232"/>
    <n v="1.56"/>
    <n v="81.22"/>
    <n v="8.49"/>
    <n v="35.03"/>
    <n v="211.97"/>
    <n v="42.393999999999998"/>
    <s v="Fail"/>
    <x v="0"/>
    <n v="741"/>
  </r>
  <r>
    <n v="236"/>
    <s v="Christi Littleton"/>
    <s v="Chemistry"/>
    <s v="B"/>
    <x v="233"/>
    <n v="57.77"/>
    <n v="81.53"/>
    <n v="44.63"/>
    <n v="14.81"/>
    <n v="297.18"/>
    <n v="59.436"/>
    <s v="Fail"/>
    <x v="2"/>
    <n v="259"/>
  </r>
  <r>
    <n v="237"/>
    <s v="Blithe Pembry"/>
    <s v="Biology"/>
    <s v="B"/>
    <x v="234"/>
    <n v="54.46"/>
    <n v="88.64"/>
    <n v="44.87"/>
    <n v="2.04"/>
    <n v="193.44"/>
    <n v="38.688000000000002"/>
    <s v="Fail"/>
    <x v="0"/>
    <n v="822"/>
  </r>
  <r>
    <n v="238"/>
    <s v="Joannes Slograve"/>
    <s v="Chemistry"/>
    <s v="B"/>
    <x v="235"/>
    <n v="37.39"/>
    <n v="98.7"/>
    <n v="84.92"/>
    <n v="44.57"/>
    <n v="331.14"/>
    <n v="66.227999999999994"/>
    <s v="Pass"/>
    <x v="1"/>
    <n v="129"/>
  </r>
  <r>
    <n v="239"/>
    <s v="Gavra Sudell"/>
    <s v="Biology"/>
    <s v="A"/>
    <x v="236"/>
    <n v="33.07"/>
    <n v="79.7"/>
    <n v="46.25"/>
    <n v="40"/>
    <n v="209.04000000000002"/>
    <n v="41.808000000000007"/>
    <s v="Fail"/>
    <x v="0"/>
    <n v="756"/>
  </r>
  <r>
    <n v="240"/>
    <s v="Kira Missenden"/>
    <s v="Chemistry"/>
    <s v="A"/>
    <x v="237"/>
    <n v="16.05"/>
    <n v="1.54"/>
    <n v="97.21"/>
    <n v="55.71"/>
    <n v="182.01"/>
    <n v="36.402000000000001"/>
    <s v="Fail"/>
    <x v="0"/>
    <n v="860"/>
  </r>
  <r>
    <n v="241"/>
    <s v="Lanae Devigne"/>
    <s v="Math"/>
    <s v="A"/>
    <x v="238"/>
    <n v="13.9"/>
    <n v="87.23"/>
    <n v="90.03"/>
    <n v="91.07"/>
    <n v="342.65"/>
    <n v="68.53"/>
    <s v="Fail"/>
    <x v="1"/>
    <n v="85"/>
  </r>
  <r>
    <n v="242"/>
    <s v="Sayers Drowsfield"/>
    <s v="Chemistry"/>
    <s v="C"/>
    <x v="239"/>
    <n v="1.1499999999999999"/>
    <n v="84.47"/>
    <n v="1.36"/>
    <n v="43.52"/>
    <n v="210.37000000000003"/>
    <n v="42.074000000000005"/>
    <s v="Fail"/>
    <x v="0"/>
    <n v="746"/>
  </r>
  <r>
    <n v="243"/>
    <s v="Elle Armsden"/>
    <s v="Math"/>
    <s v="A"/>
    <x v="240"/>
    <n v="36.53"/>
    <n v="66.59"/>
    <n v="62.83"/>
    <n v="7.21"/>
    <n v="261.25"/>
    <n v="52.25"/>
    <s v="Fail"/>
    <x v="2"/>
    <n v="464"/>
  </r>
  <r>
    <n v="244"/>
    <s v="Konstance Ghilardi"/>
    <s v="Math"/>
    <s v="C"/>
    <x v="241"/>
    <n v="22.46"/>
    <n v="48.14"/>
    <n v="21.69"/>
    <n v="94.24"/>
    <n v="267.42"/>
    <n v="53.484000000000002"/>
    <s v="Fail"/>
    <x v="2"/>
    <n v="422"/>
  </r>
  <r>
    <n v="245"/>
    <s v="Valry Brittain"/>
    <s v="English"/>
    <s v="B"/>
    <x v="242"/>
    <n v="79.16"/>
    <n v="48.58"/>
    <n v="17.73"/>
    <n v="62.5"/>
    <n v="256.64999999999998"/>
    <n v="51.33"/>
    <s v="Fail"/>
    <x v="2"/>
    <n v="492"/>
  </r>
  <r>
    <n v="246"/>
    <s v="Floria Pollastrino"/>
    <s v="Physics"/>
    <s v="A"/>
    <x v="243"/>
    <n v="3.7"/>
    <n v="57.7"/>
    <n v="60.29"/>
    <n v="63.59"/>
    <n v="254.62"/>
    <n v="50.923999999999999"/>
    <s v="Fail"/>
    <x v="2"/>
    <n v="502"/>
  </r>
  <r>
    <n v="247"/>
    <s v="Winnifred Louisot"/>
    <s v="Physics"/>
    <s v="B"/>
    <x v="244"/>
    <n v="13.23"/>
    <n v="2.27"/>
    <n v="65.819999999999993"/>
    <n v="19.14"/>
    <n v="152.46999999999997"/>
    <n v="30.493999999999993"/>
    <s v="Fail"/>
    <x v="3"/>
    <n v="939"/>
  </r>
  <r>
    <n v="248"/>
    <s v="Vaclav Guise"/>
    <s v="Biology"/>
    <s v="A"/>
    <x v="245"/>
    <n v="32.31"/>
    <n v="75.56"/>
    <n v="68.959999999999994"/>
    <n v="87.7"/>
    <n v="325.74"/>
    <n v="65.147999999999996"/>
    <s v="Fail"/>
    <x v="1"/>
    <n v="149"/>
  </r>
  <r>
    <n v="249"/>
    <s v="Kriste Catmull"/>
    <s v="Biology"/>
    <s v="A"/>
    <x v="246"/>
    <n v="26.23"/>
    <n v="89.62"/>
    <n v="69.05"/>
    <n v="74.86"/>
    <n v="359.34000000000003"/>
    <n v="71.868000000000009"/>
    <s v="Fail"/>
    <x v="4"/>
    <n v="48"/>
  </r>
  <r>
    <n v="250"/>
    <s v="Giselle Vasic"/>
    <s v="Chemistry"/>
    <s v="B"/>
    <x v="247"/>
    <n v="90.38"/>
    <n v="73.62"/>
    <n v="42.76"/>
    <n v="38.14"/>
    <n v="317.62"/>
    <n v="63.524000000000001"/>
    <s v="Pass"/>
    <x v="1"/>
    <n v="174"/>
  </r>
  <r>
    <n v="251"/>
    <s v="Sammy Windley"/>
    <s v="Math"/>
    <s v="C"/>
    <x v="248"/>
    <n v="19.579999999999998"/>
    <n v="75.680000000000007"/>
    <n v="71.59"/>
    <n v="73.59"/>
    <n v="243.29000000000002"/>
    <n v="48.658000000000001"/>
    <s v="Fail"/>
    <x v="0"/>
    <n v="564"/>
  </r>
  <r>
    <n v="252"/>
    <s v="Leonid Stansall"/>
    <s v="Biology"/>
    <s v="C"/>
    <x v="249"/>
    <n v="51.07"/>
    <n v="33.590000000000003"/>
    <n v="10.33"/>
    <n v="16.07"/>
    <n v="176.13"/>
    <n v="35.225999999999999"/>
    <s v="Fail"/>
    <x v="0"/>
    <n v="879"/>
  </r>
  <r>
    <n v="253"/>
    <s v="Jakie Dailey"/>
    <s v="Chemistry"/>
    <s v="C"/>
    <x v="250"/>
    <n v="65.23"/>
    <n v="39.68"/>
    <n v="49.91"/>
    <n v="39.68"/>
    <n v="293.7"/>
    <n v="58.739999999999995"/>
    <s v="Pass"/>
    <x v="2"/>
    <n v="275"/>
  </r>
  <r>
    <n v="254"/>
    <s v="Parke Hayworth"/>
    <s v="Chemistry"/>
    <s v="C"/>
    <x v="251"/>
    <n v="79"/>
    <n v="25.17"/>
    <n v="7.74"/>
    <n v="9.8699999999999992"/>
    <n v="145.90000000000003"/>
    <n v="29.180000000000007"/>
    <s v="Fail"/>
    <x v="3"/>
    <n v="950"/>
  </r>
  <r>
    <n v="255"/>
    <s v="Izak Josuweit"/>
    <s v="Biology"/>
    <s v="A"/>
    <x v="252"/>
    <n v="17.62"/>
    <n v="4.28"/>
    <n v="45.17"/>
    <n v="93.47"/>
    <n v="223.70000000000002"/>
    <n v="44.74"/>
    <s v="Fail"/>
    <x v="0"/>
    <n v="676"/>
  </r>
  <r>
    <n v="256"/>
    <s v="Shea Kingswood"/>
    <s v="Physics"/>
    <s v="C"/>
    <x v="253"/>
    <n v="24.55"/>
    <n v="86.24"/>
    <n v="51.03"/>
    <n v="93.62"/>
    <n v="272.64"/>
    <n v="54.527999999999999"/>
    <s v="Fail"/>
    <x v="2"/>
    <n v="398"/>
  </r>
  <r>
    <n v="257"/>
    <s v="Benita Bartolomucci"/>
    <s v="Biology"/>
    <s v="B"/>
    <x v="254"/>
    <n v="87.38"/>
    <n v="87.42"/>
    <n v="6.73"/>
    <n v="55.54"/>
    <n v="335.17"/>
    <n v="67.034000000000006"/>
    <s v="Fail"/>
    <x v="1"/>
    <n v="109"/>
  </r>
  <r>
    <n v="258"/>
    <s v="Anatola Mularkey"/>
    <s v="Biology"/>
    <s v="B"/>
    <x v="255"/>
    <n v="31.21"/>
    <n v="97.48"/>
    <n v="22.44"/>
    <n v="53.03"/>
    <n v="301.70000000000005"/>
    <n v="60.340000000000011"/>
    <s v="Fail"/>
    <x v="1"/>
    <n v="243"/>
  </r>
  <r>
    <n v="259"/>
    <s v="Riva MacFie"/>
    <s v="Physics"/>
    <s v="B"/>
    <x v="256"/>
    <n v="21.4"/>
    <n v="24.15"/>
    <n v="49.98"/>
    <n v="31.46"/>
    <n v="205.44"/>
    <n v="41.088000000000001"/>
    <s v="Fail"/>
    <x v="0"/>
    <n v="776"/>
  </r>
  <r>
    <n v="260"/>
    <s v="Maressa Greatbach"/>
    <s v="Physics"/>
    <s v="C"/>
    <x v="257"/>
    <n v="70.63"/>
    <n v="10.55"/>
    <n v="66.739999999999995"/>
    <n v="16.649999999999999"/>
    <n v="171.96"/>
    <n v="34.392000000000003"/>
    <s v="Fail"/>
    <x v="3"/>
    <n v="896"/>
  </r>
  <r>
    <n v="261"/>
    <s v="Abigail Roscher"/>
    <s v="Biology"/>
    <s v="A"/>
    <x v="258"/>
    <n v="0.04"/>
    <n v="94.73"/>
    <n v="22.82"/>
    <n v="36.49"/>
    <n v="207.82"/>
    <n v="41.564"/>
    <s v="Fail"/>
    <x v="0"/>
    <n v="764"/>
  </r>
  <r>
    <n v="262"/>
    <s v="Quincey Stollwerk"/>
    <s v="Chemistry"/>
    <s v="C"/>
    <x v="259"/>
    <n v="16.350000000000001"/>
    <n v="76.66"/>
    <n v="17.309999999999999"/>
    <n v="33.409999999999997"/>
    <n v="228.4"/>
    <n v="45.68"/>
    <s v="Fail"/>
    <x v="0"/>
    <n v="653"/>
  </r>
  <r>
    <n v="263"/>
    <s v="Raynor Skuse"/>
    <s v="English"/>
    <s v="B"/>
    <x v="260"/>
    <n v="75.84"/>
    <n v="20.46"/>
    <n v="41.73"/>
    <n v="61"/>
    <n v="208.97"/>
    <n v="41.793999999999997"/>
    <s v="Fail"/>
    <x v="0"/>
    <n v="757"/>
  </r>
  <r>
    <n v="264"/>
    <s v="Gabriello Cyson"/>
    <s v="Math"/>
    <s v="C"/>
    <x v="261"/>
    <n v="65.84"/>
    <n v="60.35"/>
    <n v="12.04"/>
    <n v="61.49"/>
    <n v="213.93"/>
    <n v="42.786000000000001"/>
    <s v="Fail"/>
    <x v="0"/>
    <n v="725"/>
  </r>
  <r>
    <n v="265"/>
    <s v="Reilly Tapsell"/>
    <s v="Physics"/>
    <s v="C"/>
    <x v="262"/>
    <n v="89.9"/>
    <n v="10.24"/>
    <n v="61.32"/>
    <n v="28.23"/>
    <n v="264.97000000000003"/>
    <n v="52.994000000000007"/>
    <s v="Fail"/>
    <x v="2"/>
    <n v="441"/>
  </r>
  <r>
    <n v="266"/>
    <s v="Constantine Capenor"/>
    <s v="Chemistry"/>
    <s v="B"/>
    <x v="263"/>
    <n v="88.13"/>
    <n v="55.53"/>
    <n v="46.38"/>
    <n v="12.68"/>
    <n v="224.4"/>
    <n v="44.88"/>
    <s v="Fail"/>
    <x v="0"/>
    <n v="674"/>
  </r>
  <r>
    <n v="267"/>
    <s v="Dode Younge"/>
    <s v="Biology"/>
    <s v="B"/>
    <x v="264"/>
    <n v="96.24"/>
    <n v="57.66"/>
    <n v="79.19"/>
    <n v="57.31"/>
    <n v="333.94"/>
    <n v="66.787999999999997"/>
    <s v="Pass"/>
    <x v="1"/>
    <n v="117"/>
  </r>
  <r>
    <n v="268"/>
    <s v="Josey Pressey"/>
    <s v="Chemistry"/>
    <s v="C"/>
    <x v="265"/>
    <n v="71.94"/>
    <n v="63.07"/>
    <n v="55.24"/>
    <n v="21.57"/>
    <n v="305.08999999999997"/>
    <n v="61.017999999999994"/>
    <s v="Fail"/>
    <x v="1"/>
    <n v="225"/>
  </r>
  <r>
    <n v="269"/>
    <s v="Rex Marle"/>
    <s v="English"/>
    <s v="C"/>
    <x v="266"/>
    <n v="14.96"/>
    <n v="99.1"/>
    <n v="13.66"/>
    <n v="0.57999999999999996"/>
    <n v="216.17000000000002"/>
    <n v="43.234000000000002"/>
    <s v="Fail"/>
    <x v="0"/>
    <n v="714"/>
  </r>
  <r>
    <n v="270"/>
    <s v="Bidget Alenov"/>
    <s v="Math"/>
    <s v="A"/>
    <x v="267"/>
    <n v="76.540000000000006"/>
    <n v="74.38"/>
    <n v="23.94"/>
    <n v="75.150000000000006"/>
    <n v="315.61"/>
    <n v="63.122"/>
    <s v="Fail"/>
    <x v="1"/>
    <n v="185"/>
  </r>
  <r>
    <n v="271"/>
    <s v="Hinda Revan"/>
    <s v="Chemistry"/>
    <s v="B"/>
    <x v="268"/>
    <n v="68.34"/>
    <n v="72.66"/>
    <n v="9.9"/>
    <n v="14.34"/>
    <n v="221.65"/>
    <n v="44.33"/>
    <s v="Fail"/>
    <x v="0"/>
    <n v="687"/>
  </r>
  <r>
    <n v="272"/>
    <s v="Violetta Carnoghan"/>
    <s v="Biology"/>
    <s v="C"/>
    <x v="269"/>
    <n v="23.45"/>
    <n v="38.56"/>
    <n v="81.56"/>
    <n v="73.150000000000006"/>
    <n v="234.02"/>
    <n v="46.804000000000002"/>
    <s v="Fail"/>
    <x v="0"/>
    <n v="618"/>
  </r>
  <r>
    <n v="273"/>
    <s v="Raffaello Jowsey"/>
    <s v="Biology"/>
    <s v="C"/>
    <x v="270"/>
    <n v="67.010000000000005"/>
    <n v="2.5"/>
    <n v="53.59"/>
    <n v="34.6"/>
    <n v="162.72999999999999"/>
    <n v="32.545999999999999"/>
    <s v="Fail"/>
    <x v="3"/>
    <n v="916"/>
  </r>
  <r>
    <n v="274"/>
    <s v="Lu Harmstone"/>
    <s v="Biology"/>
    <s v="B"/>
    <x v="271"/>
    <n v="57.07"/>
    <n v="20.13"/>
    <n v="69.010000000000005"/>
    <n v="66.260000000000005"/>
    <n v="225.52999999999997"/>
    <n v="45.105999999999995"/>
    <s v="Fail"/>
    <x v="0"/>
    <n v="668"/>
  </r>
  <r>
    <n v="275"/>
    <s v="Minta Pina"/>
    <s v="Biology"/>
    <s v="C"/>
    <x v="272"/>
    <n v="23.87"/>
    <n v="28.19"/>
    <n v="27.78"/>
    <n v="94.81"/>
    <n v="225.15"/>
    <n v="45.03"/>
    <s v="Fail"/>
    <x v="0"/>
    <n v="671"/>
  </r>
  <r>
    <n v="276"/>
    <s v="Delcine Millen"/>
    <s v="Chemistry"/>
    <s v="C"/>
    <x v="273"/>
    <n v="44.17"/>
    <n v="29.6"/>
    <n v="64.06"/>
    <n v="48.21"/>
    <n v="208.45000000000002"/>
    <n v="41.690000000000005"/>
    <s v="Fail"/>
    <x v="0"/>
    <n v="760"/>
  </r>
  <r>
    <n v="277"/>
    <s v="Rora Drable"/>
    <s v="English"/>
    <s v="C"/>
    <x v="274"/>
    <n v="77.77"/>
    <n v="71.73"/>
    <n v="85.26"/>
    <n v="79.8"/>
    <n v="330.13"/>
    <n v="66.025999999999996"/>
    <s v="Fail"/>
    <x v="1"/>
    <n v="130"/>
  </r>
  <r>
    <n v="278"/>
    <s v="Mariele Plewman"/>
    <s v="Physics"/>
    <s v="A"/>
    <x v="275"/>
    <n v="93.04"/>
    <n v="35.51"/>
    <n v="13.54"/>
    <n v="16.07"/>
    <n v="162.03"/>
    <n v="32.405999999999999"/>
    <s v="Fail"/>
    <x v="3"/>
    <n v="920"/>
  </r>
  <r>
    <n v="279"/>
    <s v="Kara Ealles"/>
    <s v="Chemistry"/>
    <s v="C"/>
    <x v="276"/>
    <n v="74.11"/>
    <n v="42.79"/>
    <n v="9.57"/>
    <n v="80.48"/>
    <n v="274.79999999999995"/>
    <n v="54.959999999999994"/>
    <s v="Fail"/>
    <x v="2"/>
    <n v="385"/>
  </r>
  <r>
    <n v="280"/>
    <s v="Pablo Montgomery"/>
    <s v="Physics"/>
    <s v="C"/>
    <x v="277"/>
    <n v="46.64"/>
    <n v="72.459999999999994"/>
    <n v="99.68"/>
    <n v="57.58"/>
    <n v="360.65"/>
    <n v="72.13"/>
    <s v="Pass"/>
    <x v="4"/>
    <n v="45"/>
  </r>
  <r>
    <n v="281"/>
    <s v="Edgar Daybell"/>
    <s v="English"/>
    <s v="B"/>
    <x v="278"/>
    <n v="23.83"/>
    <n v="27.58"/>
    <n v="21.8"/>
    <n v="68.709999999999994"/>
    <n v="220.21999999999997"/>
    <n v="44.043999999999997"/>
    <s v="Fail"/>
    <x v="0"/>
    <n v="692"/>
  </r>
  <r>
    <n v="282"/>
    <s v="Kathy Jessop"/>
    <s v="Chemistry"/>
    <s v="C"/>
    <x v="279"/>
    <n v="58.59"/>
    <n v="71.319999999999993"/>
    <n v="64.19"/>
    <n v="75.989999999999995"/>
    <n v="354.06"/>
    <n v="70.811999999999998"/>
    <s v="Pass"/>
    <x v="4"/>
    <n v="60"/>
  </r>
  <r>
    <n v="283"/>
    <s v="Annette Sheddan"/>
    <s v="English"/>
    <s v="A"/>
    <x v="280"/>
    <n v="75.319999999999993"/>
    <n v="82.86"/>
    <n v="94.07"/>
    <n v="50.23"/>
    <n v="360.40000000000003"/>
    <n v="72.080000000000013"/>
    <s v="Pass"/>
    <x v="4"/>
    <n v="46"/>
  </r>
  <r>
    <n v="284"/>
    <s v="Ranee Clail"/>
    <s v="Biology"/>
    <s v="B"/>
    <x v="281"/>
    <n v="69.650000000000006"/>
    <n v="49.69"/>
    <n v="37.67"/>
    <n v="41.29"/>
    <n v="295.69000000000005"/>
    <n v="59.138000000000012"/>
    <s v="Pass"/>
    <x v="2"/>
    <n v="264"/>
  </r>
  <r>
    <n v="285"/>
    <s v="Evanne Scatchard"/>
    <s v="Physics"/>
    <s v="B"/>
    <x v="282"/>
    <n v="65.98"/>
    <n v="82.27"/>
    <n v="24.98"/>
    <n v="75.23"/>
    <n v="299.77999999999997"/>
    <n v="59.955999999999996"/>
    <s v="Fail"/>
    <x v="2"/>
    <n v="249"/>
  </r>
  <r>
    <n v="286"/>
    <s v="Jacynth Geard"/>
    <s v="Physics"/>
    <s v="C"/>
    <x v="283"/>
    <n v="40.43"/>
    <n v="21.79"/>
    <n v="73.650000000000006"/>
    <n v="36.020000000000003"/>
    <n v="259.31"/>
    <n v="51.862000000000002"/>
    <s v="Fail"/>
    <x v="2"/>
    <n v="477"/>
  </r>
  <r>
    <n v="287"/>
    <s v="Zebadiah Trussman"/>
    <s v="English"/>
    <s v="A"/>
    <x v="284"/>
    <n v="13.35"/>
    <n v="97.2"/>
    <n v="82.76"/>
    <n v="6.16"/>
    <n v="231.95000000000002"/>
    <n v="46.39"/>
    <s v="Fail"/>
    <x v="0"/>
    <n v="633"/>
  </r>
  <r>
    <n v="288"/>
    <s v="Wendall Extance"/>
    <s v="Physics"/>
    <s v="B"/>
    <x v="285"/>
    <n v="54.42"/>
    <n v="28.62"/>
    <n v="52.37"/>
    <n v="87.35"/>
    <n v="237.51"/>
    <n v="47.501999999999995"/>
    <s v="Fail"/>
    <x v="0"/>
    <n v="599"/>
  </r>
  <r>
    <n v="289"/>
    <s v="Skye Briscoe"/>
    <s v="Physics"/>
    <s v="A"/>
    <x v="70"/>
    <n v="61"/>
    <n v="79.73"/>
    <n v="71.66"/>
    <n v="12.01"/>
    <n v="250.4"/>
    <n v="50.08"/>
    <s v="Fail"/>
    <x v="2"/>
    <n v="530"/>
  </r>
  <r>
    <n v="290"/>
    <s v="Malva Greenshields"/>
    <s v="Physics"/>
    <s v="B"/>
    <x v="286"/>
    <n v="30.75"/>
    <n v="29.15"/>
    <n v="95.97"/>
    <n v="23.54"/>
    <n v="207.73999999999998"/>
    <n v="41.547999999999995"/>
    <s v="Fail"/>
    <x v="0"/>
    <n v="765"/>
  </r>
  <r>
    <n v="291"/>
    <s v="Gianina Tremble"/>
    <s v="Chemistry"/>
    <s v="A"/>
    <x v="287"/>
    <n v="9.81"/>
    <n v="64.290000000000006"/>
    <n v="52.67"/>
    <n v="19.41"/>
    <n v="149.22"/>
    <n v="29.844000000000001"/>
    <s v="Fail"/>
    <x v="3"/>
    <n v="946"/>
  </r>
  <r>
    <n v="292"/>
    <s v="Consolata Avieson"/>
    <s v="Physics"/>
    <s v="C"/>
    <x v="288"/>
    <n v="15.14"/>
    <n v="90.94"/>
    <n v="18.22"/>
    <n v="16.350000000000001"/>
    <n v="172.54999999999998"/>
    <n v="34.51"/>
    <s v="Fail"/>
    <x v="3"/>
    <n v="891"/>
  </r>
  <r>
    <n v="293"/>
    <s v="Rahal Mackneis"/>
    <s v="Biology"/>
    <s v="A"/>
    <x v="289"/>
    <n v="18.82"/>
    <n v="26.78"/>
    <n v="32.64"/>
    <n v="94.71"/>
    <n v="222.3"/>
    <n v="44.46"/>
    <s v="Fail"/>
    <x v="0"/>
    <n v="684"/>
  </r>
  <r>
    <n v="294"/>
    <s v="Pammie Twinbrow"/>
    <s v="English"/>
    <s v="C"/>
    <x v="290"/>
    <n v="56.19"/>
    <n v="95.65"/>
    <n v="2.36"/>
    <n v="4.05"/>
    <n v="243.45000000000002"/>
    <n v="48.690000000000005"/>
    <s v="Fail"/>
    <x v="0"/>
    <n v="562"/>
  </r>
  <r>
    <n v="295"/>
    <s v="Emili Effnert"/>
    <s v="Math"/>
    <s v="A"/>
    <x v="291"/>
    <n v="93.69"/>
    <n v="88.34"/>
    <n v="66"/>
    <n v="60.43"/>
    <n v="337.54"/>
    <n v="67.50800000000001"/>
    <s v="Fail"/>
    <x v="1"/>
    <n v="101"/>
  </r>
  <r>
    <n v="296"/>
    <s v="Faye De Mattia"/>
    <s v="Biology"/>
    <s v="A"/>
    <x v="292"/>
    <n v="40.6"/>
    <n v="23.88"/>
    <n v="78.290000000000006"/>
    <n v="15.06"/>
    <n v="245.78000000000003"/>
    <n v="49.156000000000006"/>
    <s v="Fail"/>
    <x v="0"/>
    <n v="553"/>
  </r>
  <r>
    <n v="297"/>
    <s v="Winston Northrop"/>
    <s v="Physics"/>
    <s v="B"/>
    <x v="293"/>
    <n v="58.15"/>
    <n v="23.44"/>
    <n v="50.05"/>
    <n v="55.59"/>
    <n v="272.53999999999996"/>
    <n v="54.507999999999996"/>
    <s v="Fail"/>
    <x v="2"/>
    <n v="399"/>
  </r>
  <r>
    <n v="298"/>
    <s v="Tammy Saterthwait"/>
    <s v="Physics"/>
    <s v="A"/>
    <x v="294"/>
    <n v="10.69"/>
    <n v="85.22"/>
    <n v="11.3"/>
    <n v="24.76"/>
    <n v="207.98000000000002"/>
    <n v="41.596000000000004"/>
    <s v="Fail"/>
    <x v="0"/>
    <n v="763"/>
  </r>
  <r>
    <n v="299"/>
    <s v="Ulick Gulberg"/>
    <s v="English"/>
    <s v="A"/>
    <x v="295"/>
    <n v="76.05"/>
    <n v="0.56000000000000005"/>
    <n v="38.659999999999997"/>
    <n v="38.96"/>
    <n v="210.26"/>
    <n v="42.052"/>
    <s v="Fail"/>
    <x v="0"/>
    <n v="748"/>
  </r>
  <r>
    <n v="300"/>
    <s v="Rod Normabell"/>
    <s v="Math"/>
    <s v="B"/>
    <x v="296"/>
    <n v="6.12"/>
    <n v="57"/>
    <n v="79.73"/>
    <n v="46.87"/>
    <n v="210.24"/>
    <n v="42.048000000000002"/>
    <s v="Fail"/>
    <x v="0"/>
    <n v="749"/>
  </r>
  <r>
    <n v="301"/>
    <s v="Ranique Abbey"/>
    <s v="Math"/>
    <s v="A"/>
    <x v="297"/>
    <n v="96.2"/>
    <n v="94.91"/>
    <n v="24.06"/>
    <n v="88.75"/>
    <n v="374.67"/>
    <n v="74.933999999999997"/>
    <s v="Fail"/>
    <x v="4"/>
    <n v="22"/>
  </r>
  <r>
    <n v="302"/>
    <s v="Andrea Abrahmson"/>
    <s v="Chemistry"/>
    <s v="A"/>
    <x v="298"/>
    <n v="62.27"/>
    <n v="71.22"/>
    <n v="91.15"/>
    <n v="23.44"/>
    <n v="260.69"/>
    <n v="52.137999999999998"/>
    <s v="Fail"/>
    <x v="2"/>
    <n v="467"/>
  </r>
  <r>
    <n v="303"/>
    <s v="Nowell MacElharge"/>
    <s v="English"/>
    <s v="B"/>
    <x v="299"/>
    <n v="61.51"/>
    <n v="63.23"/>
    <n v="62.94"/>
    <n v="76.06"/>
    <n v="289.70999999999998"/>
    <n v="57.941999999999993"/>
    <s v="Fail"/>
    <x v="2"/>
    <n v="297"/>
  </r>
  <r>
    <n v="304"/>
    <s v="Peta Borman"/>
    <s v="Physics"/>
    <s v="C"/>
    <x v="300"/>
    <n v="29.12"/>
    <n v="38.64"/>
    <n v="66.36"/>
    <n v="3.92"/>
    <n v="236.54999999999998"/>
    <n v="47.309999999999995"/>
    <s v="Fail"/>
    <x v="0"/>
    <n v="604"/>
  </r>
  <r>
    <n v="305"/>
    <s v="Nichol Aimer"/>
    <s v="Physics"/>
    <s v="B"/>
    <x v="301"/>
    <n v="71.459999999999994"/>
    <n v="48.18"/>
    <n v="84.96"/>
    <n v="59.64"/>
    <n v="283.51"/>
    <n v="56.701999999999998"/>
    <s v="Fail"/>
    <x v="2"/>
    <n v="325"/>
  </r>
  <r>
    <n v="306"/>
    <s v="Flossi Sigfrid"/>
    <s v="Physics"/>
    <s v="B"/>
    <x v="302"/>
    <n v="62.4"/>
    <n v="4.5999999999999996"/>
    <n v="69.42"/>
    <n v="20.55"/>
    <n v="174.23000000000002"/>
    <n v="34.846000000000004"/>
    <s v="Fail"/>
    <x v="3"/>
    <n v="887"/>
  </r>
  <r>
    <n v="307"/>
    <s v="Clemence Drewell"/>
    <s v="Math"/>
    <s v="B"/>
    <x v="242"/>
    <n v="99.42"/>
    <n v="43.03"/>
    <n v="30.81"/>
    <n v="71.17"/>
    <n v="293.11"/>
    <n v="58.622"/>
    <s v="Fail"/>
    <x v="2"/>
    <n v="279"/>
  </r>
  <r>
    <n v="308"/>
    <s v="Eloisa Pellant"/>
    <s v="English"/>
    <s v="B"/>
    <x v="303"/>
    <n v="77.180000000000007"/>
    <n v="27.44"/>
    <n v="92.26"/>
    <n v="44.48"/>
    <n v="265.68"/>
    <n v="53.136000000000003"/>
    <s v="Fail"/>
    <x v="2"/>
    <n v="436"/>
  </r>
  <r>
    <n v="309"/>
    <s v="Brion Bartlomieczak"/>
    <s v="Chemistry"/>
    <s v="B"/>
    <x v="304"/>
    <n v="52.28"/>
    <n v="98.2"/>
    <n v="6.35"/>
    <n v="97.59"/>
    <n v="324.37"/>
    <n v="64.873999999999995"/>
    <s v="Fail"/>
    <x v="1"/>
    <n v="154"/>
  </r>
  <r>
    <n v="310"/>
    <s v="Gussy Edeson"/>
    <s v="Math"/>
    <s v="A"/>
    <x v="305"/>
    <n v="12.28"/>
    <n v="11.69"/>
    <n v="70.37"/>
    <n v="55.54"/>
    <n v="173.32999999999998"/>
    <n v="34.665999999999997"/>
    <s v="Fail"/>
    <x v="3"/>
    <n v="889"/>
  </r>
  <r>
    <n v="311"/>
    <s v="Patten Guillart"/>
    <s v="Physics"/>
    <s v="C"/>
    <x v="306"/>
    <n v="72.849999999999994"/>
    <n v="72.459999999999994"/>
    <n v="57.89"/>
    <n v="22.06"/>
    <n v="319.22999999999996"/>
    <n v="63.845999999999989"/>
    <s v="Fail"/>
    <x v="1"/>
    <n v="170"/>
  </r>
  <r>
    <n v="312"/>
    <s v="Ruthy Kiera"/>
    <s v="Physics"/>
    <s v="A"/>
    <x v="307"/>
    <n v="86.98"/>
    <n v="62.49"/>
    <n v="97.86"/>
    <n v="43.42"/>
    <n v="377.54"/>
    <n v="75.50800000000001"/>
    <s v="Pass"/>
    <x v="4"/>
    <n v="19"/>
  </r>
  <r>
    <n v="313"/>
    <s v="Lurette Van der Daal"/>
    <s v="Math"/>
    <s v="A"/>
    <x v="308"/>
    <n v="73.41"/>
    <n v="80.569999999999993"/>
    <n v="19.39"/>
    <n v="91.25"/>
    <n v="338.69"/>
    <n v="67.738"/>
    <s v="Fail"/>
    <x v="1"/>
    <n v="98"/>
  </r>
  <r>
    <n v="314"/>
    <s v="Lenard Wickett"/>
    <s v="Chemistry"/>
    <s v="C"/>
    <x v="309"/>
    <n v="82.87"/>
    <n v="73.680000000000007"/>
    <n v="89.54"/>
    <n v="19.760000000000002"/>
    <n v="316.2"/>
    <n v="63.239999999999995"/>
    <s v="Fail"/>
    <x v="1"/>
    <n v="180"/>
  </r>
  <r>
    <n v="315"/>
    <s v="Ulysses Sterte"/>
    <s v="Physics"/>
    <s v="C"/>
    <x v="310"/>
    <n v="59.65"/>
    <n v="20.2"/>
    <n v="48.94"/>
    <n v="25.31"/>
    <n v="235.04999999999998"/>
    <n v="47.01"/>
    <s v="Fail"/>
    <x v="0"/>
    <n v="609"/>
  </r>
  <r>
    <n v="316"/>
    <s v="Sumner Shanks"/>
    <s v="Chemistry"/>
    <s v="A"/>
    <x v="311"/>
    <n v="56.66"/>
    <n v="98.74"/>
    <n v="34.659999999999997"/>
    <n v="89.65"/>
    <n v="326.32"/>
    <n v="65.263999999999996"/>
    <s v="Fail"/>
    <x v="1"/>
    <n v="146"/>
  </r>
  <r>
    <n v="317"/>
    <s v="Mae Ellesworthe"/>
    <s v="Chemistry"/>
    <s v="C"/>
    <x v="312"/>
    <n v="55.75"/>
    <n v="8.91"/>
    <n v="96.75"/>
    <n v="31.7"/>
    <n v="220.37"/>
    <n v="44.073999999999998"/>
    <s v="Fail"/>
    <x v="0"/>
    <n v="691"/>
  </r>
  <r>
    <n v="318"/>
    <s v="Kimberlee Vian"/>
    <s v="Biology"/>
    <s v="B"/>
    <x v="313"/>
    <n v="71.89"/>
    <n v="31.74"/>
    <n v="68.760000000000005"/>
    <n v="42.7"/>
    <n v="254.04000000000002"/>
    <n v="50.808000000000007"/>
    <s v="Fail"/>
    <x v="2"/>
    <n v="506"/>
  </r>
  <r>
    <n v="319"/>
    <s v="Cindee Hakeworth"/>
    <s v="Chemistry"/>
    <s v="B"/>
    <x v="314"/>
    <n v="96.1"/>
    <n v="14.13"/>
    <n v="82.18"/>
    <n v="97.27"/>
    <n v="296.12"/>
    <n v="59.224000000000004"/>
    <s v="Fail"/>
    <x v="2"/>
    <n v="261"/>
  </r>
  <r>
    <n v="320"/>
    <s v="Odele Sinclaire"/>
    <s v="Physics"/>
    <s v="B"/>
    <x v="315"/>
    <n v="9.91"/>
    <n v="38.71"/>
    <n v="75.58"/>
    <n v="95.15"/>
    <n v="282.17999999999995"/>
    <n v="56.435999999999993"/>
    <s v="Fail"/>
    <x v="2"/>
    <n v="331"/>
  </r>
  <r>
    <n v="321"/>
    <s v="Isadore Hakes"/>
    <s v="Chemistry"/>
    <s v="A"/>
    <x v="316"/>
    <n v="5.86"/>
    <n v="55.27"/>
    <n v="70.55"/>
    <n v="62.78"/>
    <n v="234.01000000000002"/>
    <n v="46.802000000000007"/>
    <s v="Fail"/>
    <x v="0"/>
    <n v="619"/>
  </r>
  <r>
    <n v="322"/>
    <s v="Susanetta Vesque"/>
    <s v="Physics"/>
    <s v="C"/>
    <x v="317"/>
    <n v="19.739999999999998"/>
    <n v="15.43"/>
    <n v="89.61"/>
    <n v="6.69"/>
    <n v="215.24"/>
    <n v="43.048000000000002"/>
    <s v="Fail"/>
    <x v="0"/>
    <n v="719"/>
  </r>
  <r>
    <n v="323"/>
    <s v="Genevieve Noorwood"/>
    <s v="Physics"/>
    <s v="C"/>
    <x v="318"/>
    <n v="70.73"/>
    <n v="87.32"/>
    <n v="16.41"/>
    <n v="94.5"/>
    <n v="305.72000000000003"/>
    <n v="61.144000000000005"/>
    <s v="Fail"/>
    <x v="1"/>
    <n v="222"/>
  </r>
  <r>
    <n v="324"/>
    <s v="Benyamin Portwaine"/>
    <s v="Math"/>
    <s v="A"/>
    <x v="319"/>
    <n v="30.54"/>
    <n v="41.46"/>
    <n v="74.16"/>
    <n v="80.44"/>
    <n v="243.62"/>
    <n v="48.724000000000004"/>
    <s v="Fail"/>
    <x v="0"/>
    <n v="561"/>
  </r>
  <r>
    <n v="325"/>
    <s v="Rafaela Illsley"/>
    <s v="Biology"/>
    <s v="B"/>
    <x v="320"/>
    <n v="10.18"/>
    <n v="26.33"/>
    <n v="18.239999999999998"/>
    <n v="73.38"/>
    <n v="200.61999999999998"/>
    <n v="40.123999999999995"/>
    <s v="Fail"/>
    <x v="0"/>
    <n v="797"/>
  </r>
  <r>
    <n v="326"/>
    <s v="Sheilah Dowry"/>
    <s v="Physics"/>
    <s v="B"/>
    <x v="321"/>
    <n v="44.21"/>
    <n v="76.53"/>
    <n v="39.03"/>
    <n v="84.38"/>
    <n v="298.65999999999997"/>
    <n v="59.731999999999992"/>
    <s v="Pass"/>
    <x v="2"/>
    <n v="252"/>
  </r>
  <r>
    <n v="327"/>
    <s v="Marya Richmont"/>
    <s v="Chemistry"/>
    <s v="A"/>
    <x v="322"/>
    <n v="28.83"/>
    <n v="84.51"/>
    <n v="38.380000000000003"/>
    <n v="59.43"/>
    <n v="258.69"/>
    <n v="51.738"/>
    <s v="Fail"/>
    <x v="2"/>
    <n v="480"/>
  </r>
  <r>
    <n v="328"/>
    <s v="Fidelio MacRory"/>
    <s v="Math"/>
    <s v="A"/>
    <x v="323"/>
    <n v="81.94"/>
    <n v="73.61"/>
    <n v="62.52"/>
    <n v="78.03"/>
    <n v="380.21000000000004"/>
    <n v="76.042000000000002"/>
    <s v="Pass"/>
    <x v="4"/>
    <n v="16"/>
  </r>
  <r>
    <n v="329"/>
    <s v="Tabbie Upcraft"/>
    <s v="Biology"/>
    <s v="A"/>
    <x v="324"/>
    <n v="47.65"/>
    <n v="98.11"/>
    <n v="64.3"/>
    <n v="64.150000000000006"/>
    <n v="341.53999999999996"/>
    <n v="68.307999999999993"/>
    <s v="Pass"/>
    <x v="1"/>
    <n v="87"/>
  </r>
  <r>
    <n v="330"/>
    <s v="Rhianon Riccetti"/>
    <s v="English"/>
    <s v="A"/>
    <x v="325"/>
    <n v="24.44"/>
    <n v="61.67"/>
    <n v="7.43"/>
    <n v="35.659999999999997"/>
    <n v="227.24"/>
    <n v="45.448"/>
    <s v="Fail"/>
    <x v="0"/>
    <n v="658"/>
  </r>
  <r>
    <n v="331"/>
    <s v="Samaria Tucker"/>
    <s v="Biology"/>
    <s v="C"/>
    <x v="326"/>
    <n v="42.36"/>
    <n v="48.02"/>
    <n v="49.24"/>
    <n v="85.52"/>
    <n v="232.12"/>
    <n v="46.423999999999999"/>
    <s v="Fail"/>
    <x v="0"/>
    <n v="629"/>
  </r>
  <r>
    <n v="332"/>
    <s v="Kristien Soanes"/>
    <s v="Chemistry"/>
    <s v="A"/>
    <x v="327"/>
    <n v="39.9"/>
    <n v="87.28"/>
    <n v="33.67"/>
    <n v="1.28"/>
    <n v="230.01000000000002"/>
    <n v="46.002000000000002"/>
    <s v="Fail"/>
    <x v="0"/>
    <n v="643"/>
  </r>
  <r>
    <n v="333"/>
    <s v="Brewster Duiged"/>
    <s v="Physics"/>
    <s v="C"/>
    <x v="328"/>
    <n v="46.68"/>
    <n v="69.59"/>
    <n v="37.32"/>
    <n v="92.14"/>
    <n v="334.17"/>
    <n v="66.834000000000003"/>
    <s v="Pass"/>
    <x v="1"/>
    <n v="114"/>
  </r>
  <r>
    <n v="334"/>
    <s v="Stormie Charles"/>
    <s v="Chemistry"/>
    <s v="B"/>
    <x v="329"/>
    <n v="54.84"/>
    <n v="33.49"/>
    <n v="23.34"/>
    <n v="6.47"/>
    <n v="141.53"/>
    <n v="28.306000000000001"/>
    <s v="Fail"/>
    <x v="3"/>
    <n v="956"/>
  </r>
  <r>
    <n v="335"/>
    <s v="Clevie Trye"/>
    <s v="Physics"/>
    <s v="A"/>
    <x v="330"/>
    <n v="83.93"/>
    <n v="27.92"/>
    <n v="55.54"/>
    <n v="27.26"/>
    <n v="262.73"/>
    <n v="52.546000000000006"/>
    <s v="Fail"/>
    <x v="2"/>
    <n v="457"/>
  </r>
  <r>
    <n v="336"/>
    <s v="Nicoli Klaves"/>
    <s v="Biology"/>
    <s v="A"/>
    <x v="331"/>
    <n v="64.58"/>
    <n v="5.65"/>
    <n v="51.11"/>
    <n v="86.9"/>
    <n v="261.31000000000006"/>
    <n v="52.262000000000015"/>
    <s v="Fail"/>
    <x v="2"/>
    <n v="463"/>
  </r>
  <r>
    <n v="337"/>
    <s v="Marne Beamson"/>
    <s v="Math"/>
    <s v="B"/>
    <x v="332"/>
    <n v="3.49"/>
    <n v="11.93"/>
    <n v="90.13"/>
    <n v="64.83"/>
    <n v="249.02999999999997"/>
    <n v="49.805999999999997"/>
    <s v="Fail"/>
    <x v="0"/>
    <n v="540"/>
  </r>
  <r>
    <n v="338"/>
    <s v="Garth McClure"/>
    <s v="English"/>
    <s v="B"/>
    <x v="333"/>
    <n v="22.54"/>
    <n v="0.17"/>
    <n v="65.650000000000006"/>
    <n v="25.41"/>
    <n v="185.72"/>
    <n v="37.143999999999998"/>
    <s v="Fail"/>
    <x v="0"/>
    <n v="845"/>
  </r>
  <r>
    <n v="339"/>
    <s v="Quintin Perle"/>
    <s v="Chemistry"/>
    <s v="C"/>
    <x v="334"/>
    <n v="91.69"/>
    <n v="85.93"/>
    <n v="58.38"/>
    <n v="34.85"/>
    <n v="273.96000000000004"/>
    <n v="54.792000000000009"/>
    <s v="Fail"/>
    <x v="2"/>
    <n v="392"/>
  </r>
  <r>
    <n v="340"/>
    <s v="Welch Duer"/>
    <s v="English"/>
    <s v="B"/>
    <x v="335"/>
    <n v="67.260000000000005"/>
    <n v="46.49"/>
    <n v="6.34"/>
    <n v="41.38"/>
    <n v="169.34"/>
    <n v="33.868000000000002"/>
    <s v="Fail"/>
    <x v="3"/>
    <n v="902"/>
  </r>
  <r>
    <n v="341"/>
    <s v="Ronny Pinckard"/>
    <s v="Math"/>
    <s v="A"/>
    <x v="336"/>
    <n v="11.32"/>
    <n v="94.89"/>
    <n v="47.7"/>
    <n v="49.51"/>
    <n v="288.47999999999996"/>
    <n v="57.695999999999991"/>
    <s v="Fail"/>
    <x v="2"/>
    <n v="305"/>
  </r>
  <r>
    <n v="342"/>
    <s v="Monti Stow"/>
    <s v="Math"/>
    <s v="B"/>
    <x v="337"/>
    <n v="63.74"/>
    <n v="82.82"/>
    <n v="64.98"/>
    <n v="37.96"/>
    <n v="320.41999999999996"/>
    <n v="64.083999999999989"/>
    <s v="Pass"/>
    <x v="1"/>
    <n v="168"/>
  </r>
  <r>
    <n v="343"/>
    <s v="Basia Asher"/>
    <s v="Biology"/>
    <s v="A"/>
    <x v="338"/>
    <n v="17.14"/>
    <n v="18.809999999999999"/>
    <n v="65.209999999999994"/>
    <n v="34.770000000000003"/>
    <n v="146.09"/>
    <n v="29.218"/>
    <s v="Fail"/>
    <x v="3"/>
    <n v="947"/>
  </r>
  <r>
    <n v="344"/>
    <s v="Gayle Pieter"/>
    <s v="Chemistry"/>
    <s v="B"/>
    <x v="339"/>
    <n v="53.55"/>
    <n v="53.5"/>
    <n v="87.92"/>
    <n v="51.33"/>
    <n v="310.2"/>
    <n v="62.04"/>
    <s v="Pass"/>
    <x v="1"/>
    <n v="212"/>
  </r>
  <r>
    <n v="345"/>
    <s v="Shirleen Learmount"/>
    <s v="English"/>
    <s v="C"/>
    <x v="340"/>
    <n v="62.99"/>
    <n v="41.82"/>
    <n v="89.34"/>
    <n v="35.049999999999997"/>
    <n v="241.87"/>
    <n v="48.374000000000002"/>
    <s v="Fail"/>
    <x v="0"/>
    <n v="577"/>
  </r>
  <r>
    <n v="346"/>
    <s v="Angelina Cordeux"/>
    <s v="Math"/>
    <s v="A"/>
    <x v="341"/>
    <n v="17.8"/>
    <n v="44.82"/>
    <n v="61.84"/>
    <n v="94.22"/>
    <n v="305.34000000000003"/>
    <n v="61.068000000000005"/>
    <s v="Fail"/>
    <x v="1"/>
    <n v="224"/>
  </r>
  <r>
    <n v="347"/>
    <s v="Georgie Vannoort"/>
    <s v="Biology"/>
    <s v="B"/>
    <x v="342"/>
    <n v="28.05"/>
    <n v="56.85"/>
    <n v="97.37"/>
    <n v="55.36"/>
    <n v="281.38"/>
    <n v="56.275999999999996"/>
    <s v="Fail"/>
    <x v="2"/>
    <n v="337"/>
  </r>
  <r>
    <n v="348"/>
    <s v="Vina Vigus"/>
    <s v="Physics"/>
    <s v="B"/>
    <x v="343"/>
    <n v="41.31"/>
    <n v="19.34"/>
    <n v="3.82"/>
    <n v="30.99"/>
    <n v="109.82999999999998"/>
    <n v="21.965999999999998"/>
    <s v="Fail"/>
    <x v="3"/>
    <n v="988"/>
  </r>
  <r>
    <n v="349"/>
    <s v="Jereme Cowp"/>
    <s v="Biology"/>
    <s v="A"/>
    <x v="344"/>
    <n v="86.75"/>
    <n v="97.69"/>
    <n v="36.57"/>
    <n v="59.86"/>
    <n v="328.28000000000003"/>
    <n v="65.656000000000006"/>
    <s v="Pass"/>
    <x v="1"/>
    <n v="136"/>
  </r>
  <r>
    <n v="350"/>
    <s v="Tansy Lowensohn"/>
    <s v="Physics"/>
    <s v="C"/>
    <x v="345"/>
    <n v="58.56"/>
    <n v="3.4"/>
    <n v="69.55"/>
    <n v="0.62"/>
    <n v="186.45"/>
    <n v="37.29"/>
    <s v="Fail"/>
    <x v="0"/>
    <n v="842"/>
  </r>
  <r>
    <n v="351"/>
    <s v="Roi Oloman"/>
    <s v="Chemistry"/>
    <s v="B"/>
    <x v="346"/>
    <n v="90.77"/>
    <n v="27.33"/>
    <n v="6.2"/>
    <n v="45.09"/>
    <n v="234.81999999999996"/>
    <n v="46.963999999999992"/>
    <s v="Fail"/>
    <x v="0"/>
    <n v="613"/>
  </r>
  <r>
    <n v="352"/>
    <s v="Leela Barrus"/>
    <s v="Physics"/>
    <s v="B"/>
    <x v="347"/>
    <n v="56.69"/>
    <n v="91.33"/>
    <n v="69.69"/>
    <n v="37.630000000000003"/>
    <n v="340.59"/>
    <n v="68.117999999999995"/>
    <s v="Pass"/>
    <x v="1"/>
    <n v="89"/>
  </r>
  <r>
    <n v="353"/>
    <s v="Ruthie Vinson"/>
    <s v="Physics"/>
    <s v="A"/>
    <x v="348"/>
    <n v="14.25"/>
    <n v="61.2"/>
    <n v="57.35"/>
    <n v="94.3"/>
    <n v="311.63"/>
    <n v="62.326000000000001"/>
    <s v="Fail"/>
    <x v="1"/>
    <n v="202"/>
  </r>
  <r>
    <n v="354"/>
    <s v="Carey Gosnay"/>
    <s v="Physics"/>
    <s v="B"/>
    <x v="349"/>
    <n v="88.34"/>
    <n v="75.48"/>
    <n v="31.38"/>
    <n v="45.14"/>
    <n v="281.76"/>
    <n v="56.351999999999997"/>
    <s v="Fail"/>
    <x v="2"/>
    <n v="332"/>
  </r>
  <r>
    <n v="355"/>
    <s v="Kalina Conibear"/>
    <s v="Math"/>
    <s v="B"/>
    <x v="350"/>
    <n v="84.24"/>
    <n v="75.05"/>
    <n v="0.88"/>
    <n v="93.17"/>
    <n v="346.45"/>
    <n v="69.289999999999992"/>
    <s v="Fail"/>
    <x v="1"/>
    <n v="79"/>
  </r>
  <r>
    <n v="356"/>
    <s v="Madelon Maddyson"/>
    <s v="Physics"/>
    <s v="A"/>
    <x v="351"/>
    <n v="68.61"/>
    <n v="85.15"/>
    <n v="46.09"/>
    <n v="23.81"/>
    <n v="317.87"/>
    <n v="63.573999999999998"/>
    <s v="Fail"/>
    <x v="1"/>
    <n v="172"/>
  </r>
  <r>
    <n v="357"/>
    <s v="Elbertine Feander"/>
    <s v="Chemistry"/>
    <s v="B"/>
    <x v="352"/>
    <n v="6.82"/>
    <n v="13.99"/>
    <n v="1.8"/>
    <n v="84.28"/>
    <n v="175.29999999999998"/>
    <n v="35.059999999999995"/>
    <s v="Fail"/>
    <x v="0"/>
    <n v="881"/>
  </r>
  <r>
    <n v="358"/>
    <s v="Karlee Curran"/>
    <s v="English"/>
    <s v="B"/>
    <x v="353"/>
    <n v="32.909999999999997"/>
    <n v="72.62"/>
    <n v="22.83"/>
    <n v="30.27"/>
    <n v="231.04"/>
    <n v="46.207999999999998"/>
    <s v="Fail"/>
    <x v="0"/>
    <n v="638"/>
  </r>
  <r>
    <n v="359"/>
    <s v="Dorice Latore"/>
    <s v="Math"/>
    <s v="B"/>
    <x v="354"/>
    <n v="22.76"/>
    <n v="2.2599999999999998"/>
    <n v="4.45"/>
    <n v="45.27"/>
    <n v="112.47999999999999"/>
    <n v="22.495999999999999"/>
    <s v="Fail"/>
    <x v="3"/>
    <n v="987"/>
  </r>
  <r>
    <n v="360"/>
    <s v="Janene Crookall"/>
    <s v="Physics"/>
    <s v="B"/>
    <x v="355"/>
    <n v="90.04"/>
    <n v="34.17"/>
    <n v="65.680000000000007"/>
    <n v="95.86"/>
    <n v="354.55"/>
    <n v="70.91"/>
    <s v="Fail"/>
    <x v="4"/>
    <n v="58"/>
  </r>
  <r>
    <n v="361"/>
    <s v="Georgie Oubridge"/>
    <s v="Physics"/>
    <s v="C"/>
    <x v="356"/>
    <n v="37.07"/>
    <n v="15.05"/>
    <n v="95.12"/>
    <n v="68.63"/>
    <n v="224.76999999999998"/>
    <n v="44.953999999999994"/>
    <s v="Fail"/>
    <x v="0"/>
    <n v="673"/>
  </r>
  <r>
    <n v="362"/>
    <s v="Sheelah Curmi"/>
    <s v="Chemistry"/>
    <s v="C"/>
    <x v="357"/>
    <n v="76.95"/>
    <n v="86.84"/>
    <n v="90.39"/>
    <n v="26.42"/>
    <n v="294.60000000000002"/>
    <n v="58.92"/>
    <s v="Fail"/>
    <x v="2"/>
    <n v="269"/>
  </r>
  <r>
    <n v="363"/>
    <s v="Guillemette Dourin"/>
    <s v="English"/>
    <s v="B"/>
    <x v="358"/>
    <n v="20.350000000000001"/>
    <n v="86.34"/>
    <n v="45.73"/>
    <n v="49.61"/>
    <n v="240.14"/>
    <n v="48.027999999999999"/>
    <s v="Fail"/>
    <x v="0"/>
    <n v="589"/>
  </r>
  <r>
    <n v="364"/>
    <s v="Myranda Rattry"/>
    <s v="Chemistry"/>
    <s v="C"/>
    <x v="359"/>
    <n v="84.19"/>
    <n v="68.02"/>
    <n v="33.83"/>
    <n v="56.83"/>
    <n v="320.57999999999993"/>
    <n v="64.115999999999985"/>
    <s v="Fail"/>
    <x v="1"/>
    <n v="166"/>
  </r>
  <r>
    <n v="365"/>
    <s v="Kylila Elphinstone"/>
    <s v="Physics"/>
    <s v="C"/>
    <x v="243"/>
    <n v="49.9"/>
    <n v="15.3"/>
    <n v="88.37"/>
    <n v="95.73"/>
    <n v="318.64000000000004"/>
    <n v="63.728000000000009"/>
    <s v="Fail"/>
    <x v="1"/>
    <n v="171"/>
  </r>
  <r>
    <n v="366"/>
    <s v="Ansell Rallinshaw"/>
    <s v="Biology"/>
    <s v="C"/>
    <x v="360"/>
    <n v="85.01"/>
    <n v="49.45"/>
    <n v="63.2"/>
    <n v="79.38"/>
    <n v="284.62"/>
    <n v="56.923999999999999"/>
    <s v="Fail"/>
    <x v="2"/>
    <n v="320"/>
  </r>
  <r>
    <n v="367"/>
    <s v="Iggie Daborn"/>
    <s v="Chemistry"/>
    <s v="A"/>
    <x v="361"/>
    <n v="91.01"/>
    <n v="0.24"/>
    <n v="18.02"/>
    <n v="46.37"/>
    <n v="208.13000000000002"/>
    <n v="41.626000000000005"/>
    <s v="Fail"/>
    <x v="0"/>
    <n v="761"/>
  </r>
  <r>
    <n v="368"/>
    <s v="Townie Carnachen"/>
    <s v="English"/>
    <s v="C"/>
    <x v="362"/>
    <n v="27.77"/>
    <n v="86.26"/>
    <n v="15.5"/>
    <n v="5.0199999999999996"/>
    <n v="206.78"/>
    <n v="41.356000000000002"/>
    <s v="Fail"/>
    <x v="0"/>
    <n v="770"/>
  </r>
  <r>
    <n v="369"/>
    <s v="Amil Bratchell"/>
    <s v="Chemistry"/>
    <s v="C"/>
    <x v="363"/>
    <n v="36.200000000000003"/>
    <n v="67.11"/>
    <n v="71.05"/>
    <n v="80.900000000000006"/>
    <n v="343.77"/>
    <n v="68.753999999999991"/>
    <s v="Pass"/>
    <x v="1"/>
    <n v="83"/>
  </r>
  <r>
    <n v="370"/>
    <s v="Kermie Gorelli"/>
    <s v="Chemistry"/>
    <s v="A"/>
    <x v="364"/>
    <n v="37.67"/>
    <n v="85.89"/>
    <n v="2.4500000000000002"/>
    <n v="48.15"/>
    <n v="246.51"/>
    <n v="49.302"/>
    <s v="Fail"/>
    <x v="0"/>
    <n v="552"/>
  </r>
  <r>
    <n v="371"/>
    <s v="Jeno Stanyer"/>
    <s v="Biology"/>
    <s v="C"/>
    <x v="365"/>
    <n v="28.44"/>
    <n v="95.16"/>
    <n v="88.94"/>
    <n v="67.52"/>
    <n v="331.53999999999996"/>
    <n v="66.307999999999993"/>
    <s v="Fail"/>
    <x v="1"/>
    <n v="126"/>
  </r>
  <r>
    <n v="372"/>
    <s v="Alexandrina Stoker"/>
    <s v="Biology"/>
    <s v="B"/>
    <x v="366"/>
    <n v="96.41"/>
    <n v="63.27"/>
    <n v="16.88"/>
    <n v="65.33"/>
    <n v="320.08"/>
    <n v="64.015999999999991"/>
    <s v="Fail"/>
    <x v="1"/>
    <n v="169"/>
  </r>
  <r>
    <n v="373"/>
    <s v="Tudor Eva"/>
    <s v="Math"/>
    <s v="B"/>
    <x v="367"/>
    <n v="37.39"/>
    <n v="21.37"/>
    <n v="57.88"/>
    <n v="98.5"/>
    <n v="237.04"/>
    <n v="47.408000000000001"/>
    <s v="Fail"/>
    <x v="0"/>
    <n v="603"/>
  </r>
  <r>
    <n v="374"/>
    <s v="Rod Duligall"/>
    <s v="Math"/>
    <s v="C"/>
    <x v="368"/>
    <n v="10.32"/>
    <n v="9.82"/>
    <n v="3.58"/>
    <n v="50.59"/>
    <n v="114.72"/>
    <n v="22.943999999999999"/>
    <s v="Fail"/>
    <x v="3"/>
    <n v="985"/>
  </r>
  <r>
    <n v="375"/>
    <s v="Melodie Garrad"/>
    <s v="English"/>
    <s v="B"/>
    <x v="369"/>
    <n v="52.02"/>
    <n v="54.47"/>
    <n v="96.87"/>
    <n v="66.349999999999994"/>
    <n v="315.73"/>
    <n v="63.146000000000001"/>
    <s v="Pass"/>
    <x v="1"/>
    <n v="183"/>
  </r>
  <r>
    <n v="376"/>
    <s v="Si Gepheart"/>
    <s v="Biology"/>
    <s v="B"/>
    <x v="370"/>
    <n v="52.88"/>
    <n v="1.51"/>
    <n v="50.77"/>
    <n v="63.32"/>
    <n v="177.17"/>
    <n v="35.433999999999997"/>
    <s v="Fail"/>
    <x v="0"/>
    <n v="875"/>
  </r>
  <r>
    <n v="377"/>
    <s v="Maible Farnell"/>
    <s v="Physics"/>
    <s v="B"/>
    <x v="371"/>
    <n v="14.78"/>
    <n v="24.37"/>
    <n v="49.74"/>
    <n v="6.73"/>
    <n v="132.23999999999998"/>
    <n v="26.447999999999997"/>
    <s v="Fail"/>
    <x v="3"/>
    <n v="972"/>
  </r>
  <r>
    <n v="378"/>
    <s v="Michal Dmych"/>
    <s v="Biology"/>
    <s v="A"/>
    <x v="372"/>
    <n v="61.26"/>
    <n v="33.07"/>
    <n v="83.1"/>
    <n v="59.49"/>
    <n v="292.07"/>
    <n v="58.414000000000001"/>
    <s v="Fail"/>
    <x v="2"/>
    <n v="283"/>
  </r>
  <r>
    <n v="379"/>
    <s v="Currey Nuccii"/>
    <s v="Math"/>
    <s v="B"/>
    <x v="373"/>
    <n v="99.42"/>
    <n v="1.73"/>
    <n v="49.19"/>
    <n v="83.39"/>
    <n v="276.51"/>
    <n v="55.302"/>
    <s v="Fail"/>
    <x v="2"/>
    <n v="371"/>
  </r>
  <r>
    <n v="380"/>
    <s v="Daffy Torres"/>
    <s v="Physics"/>
    <s v="A"/>
    <x v="374"/>
    <n v="30.04"/>
    <n v="58.09"/>
    <n v="25.98"/>
    <n v="78.92"/>
    <n v="213.79000000000002"/>
    <n v="42.758000000000003"/>
    <s v="Fail"/>
    <x v="0"/>
    <n v="726"/>
  </r>
  <r>
    <n v="381"/>
    <s v="Bentlee Earingey"/>
    <s v="English"/>
    <s v="B"/>
    <x v="375"/>
    <n v="76.760000000000005"/>
    <n v="39.200000000000003"/>
    <n v="27.14"/>
    <n v="59.48"/>
    <n v="210.29999999999998"/>
    <n v="42.059999999999995"/>
    <s v="Fail"/>
    <x v="0"/>
    <n v="747"/>
  </r>
  <r>
    <n v="382"/>
    <s v="Napoleon McNeilly"/>
    <s v="Math"/>
    <s v="C"/>
    <x v="376"/>
    <n v="64.989999999999995"/>
    <n v="1.1299999999999999"/>
    <n v="69.73"/>
    <n v="32.44"/>
    <n v="215.27999999999997"/>
    <n v="43.055999999999997"/>
    <s v="Fail"/>
    <x v="0"/>
    <n v="718"/>
  </r>
  <r>
    <n v="383"/>
    <s v="Carmelita Quiddihy"/>
    <s v="Biology"/>
    <s v="A"/>
    <x v="377"/>
    <n v="66.37"/>
    <n v="80.400000000000006"/>
    <n v="2.52"/>
    <n v="71.91"/>
    <n v="260.61"/>
    <n v="52.122"/>
    <s v="Fail"/>
    <x v="2"/>
    <n v="468"/>
  </r>
  <r>
    <n v="384"/>
    <s v="Lissi Bullion"/>
    <s v="Biology"/>
    <s v="C"/>
    <x v="378"/>
    <n v="19.23"/>
    <n v="86.44"/>
    <n v="86.91"/>
    <n v="26.71"/>
    <n v="303.63999999999993"/>
    <n v="60.727999999999987"/>
    <s v="Fail"/>
    <x v="1"/>
    <n v="231"/>
  </r>
  <r>
    <n v="385"/>
    <s v="Maurene Macia"/>
    <s v="Math"/>
    <s v="B"/>
    <x v="379"/>
    <n v="74.98"/>
    <n v="13.82"/>
    <n v="64.28"/>
    <n v="4.99"/>
    <n v="204.63000000000002"/>
    <n v="40.926000000000002"/>
    <s v="Fail"/>
    <x v="0"/>
    <n v="784"/>
  </r>
  <r>
    <n v="386"/>
    <s v="Johanna Richie"/>
    <s v="Physics"/>
    <s v="A"/>
    <x v="380"/>
    <n v="37.75"/>
    <n v="63.07"/>
    <n v="39.71"/>
    <n v="82.87"/>
    <n v="250.94"/>
    <n v="50.188000000000002"/>
    <s v="Fail"/>
    <x v="2"/>
    <n v="526"/>
  </r>
  <r>
    <n v="387"/>
    <s v="Holden Pigford"/>
    <s v="Biology"/>
    <s v="B"/>
    <x v="381"/>
    <n v="80.48"/>
    <n v="29.96"/>
    <n v="57.2"/>
    <n v="8.91"/>
    <n v="241.17000000000004"/>
    <n v="48.234000000000009"/>
    <s v="Fail"/>
    <x v="0"/>
    <n v="581"/>
  </r>
  <r>
    <n v="388"/>
    <s v="Kit Franseco"/>
    <s v="Physics"/>
    <s v="C"/>
    <x v="382"/>
    <n v="58"/>
    <n v="83.18"/>
    <n v="14.72"/>
    <n v="51.9"/>
    <n v="272.3"/>
    <n v="54.46"/>
    <s v="Fail"/>
    <x v="2"/>
    <n v="401"/>
  </r>
  <r>
    <n v="389"/>
    <s v="Zacharias Nelissen"/>
    <s v="Math"/>
    <s v="A"/>
    <x v="383"/>
    <n v="84.17"/>
    <n v="81.38"/>
    <n v="99.18"/>
    <n v="55.76"/>
    <n v="362.45"/>
    <n v="72.489999999999995"/>
    <s v="Pass"/>
    <x v="4"/>
    <n v="42"/>
  </r>
  <r>
    <n v="390"/>
    <s v="Dion Simoneau"/>
    <s v="Biology"/>
    <s v="B"/>
    <x v="384"/>
    <n v="61.2"/>
    <n v="48.9"/>
    <n v="3.95"/>
    <n v="50.15"/>
    <n v="205.6"/>
    <n v="41.12"/>
    <s v="Fail"/>
    <x v="0"/>
    <n v="774"/>
  </r>
  <r>
    <n v="391"/>
    <s v="Jenine Syddon"/>
    <s v="Physics"/>
    <s v="B"/>
    <x v="385"/>
    <n v="61.12"/>
    <n v="74.27"/>
    <n v="37.32"/>
    <n v="56.2"/>
    <n v="250.79999999999995"/>
    <n v="50.159999999999989"/>
    <s v="Fail"/>
    <x v="2"/>
    <n v="527"/>
  </r>
  <r>
    <n v="392"/>
    <s v="Brandea Drakeford"/>
    <s v="Physics"/>
    <s v="C"/>
    <x v="386"/>
    <n v="85.19"/>
    <n v="24.12"/>
    <n v="38.01"/>
    <n v="56.68"/>
    <n v="290.14999999999998"/>
    <n v="58.029999999999994"/>
    <s v="Fail"/>
    <x v="2"/>
    <n v="294"/>
  </r>
  <r>
    <n v="393"/>
    <s v="Marney Astupenas"/>
    <s v="Biology"/>
    <s v="B"/>
    <x v="387"/>
    <n v="56.38"/>
    <n v="37.24"/>
    <n v="50.91"/>
    <n v="73.819999999999993"/>
    <n v="290.26"/>
    <n v="58.052"/>
    <s v="Pass"/>
    <x v="2"/>
    <n v="292"/>
  </r>
  <r>
    <n v="394"/>
    <s v="Jeniffer Chaplain"/>
    <s v="English"/>
    <s v="B"/>
    <x v="388"/>
    <n v="56.91"/>
    <n v="91.4"/>
    <n v="36.47"/>
    <n v="58.32"/>
    <n v="268.60000000000002"/>
    <n v="53.720000000000006"/>
    <s v="Fail"/>
    <x v="2"/>
    <n v="416"/>
  </r>
  <r>
    <n v="395"/>
    <s v="Kain Aukland"/>
    <s v="Math"/>
    <s v="C"/>
    <x v="389"/>
    <n v="79.510000000000005"/>
    <n v="71.52"/>
    <n v="30.19"/>
    <n v="51.85"/>
    <n v="311.11"/>
    <n v="62.222000000000001"/>
    <s v="Fail"/>
    <x v="1"/>
    <n v="204"/>
  </r>
  <r>
    <n v="396"/>
    <s v="Cordelie Mackison"/>
    <s v="Math"/>
    <s v="C"/>
    <x v="390"/>
    <n v="48.12"/>
    <n v="51.6"/>
    <n v="90.98"/>
    <n v="25.88"/>
    <n v="276.75"/>
    <n v="55.35"/>
    <s v="Fail"/>
    <x v="2"/>
    <n v="370"/>
  </r>
  <r>
    <n v="397"/>
    <s v="Leonard Growden"/>
    <s v="Chemistry"/>
    <s v="A"/>
    <x v="391"/>
    <n v="71.05"/>
    <n v="47.69"/>
    <n v="17.71"/>
    <n v="25.85"/>
    <n v="174.7"/>
    <n v="34.94"/>
    <s v="Fail"/>
    <x v="3"/>
    <n v="886"/>
  </r>
  <r>
    <n v="398"/>
    <s v="Karena Geraldini"/>
    <s v="Physics"/>
    <s v="B"/>
    <x v="392"/>
    <n v="37.97"/>
    <n v="54.24"/>
    <n v="84.16"/>
    <n v="62.15"/>
    <n v="272.06"/>
    <n v="54.411999999999999"/>
    <s v="Fail"/>
    <x v="2"/>
    <n v="404"/>
  </r>
  <r>
    <n v="399"/>
    <s v="Locke Mellenby"/>
    <s v="English"/>
    <s v="B"/>
    <x v="393"/>
    <n v="50.04"/>
    <n v="79.13"/>
    <n v="98.83"/>
    <n v="3.08"/>
    <n v="307.20999999999998"/>
    <n v="61.441999999999993"/>
    <s v="Fail"/>
    <x v="1"/>
    <n v="220"/>
  </r>
  <r>
    <n v="400"/>
    <s v="Betsey Corkish"/>
    <s v="Physics"/>
    <s v="A"/>
    <x v="394"/>
    <n v="82.9"/>
    <n v="58.47"/>
    <n v="69.16"/>
    <n v="75.84"/>
    <n v="312.17"/>
    <n v="62.434000000000005"/>
    <s v="Fail"/>
    <x v="1"/>
    <n v="201"/>
  </r>
  <r>
    <n v="401"/>
    <s v="Randi Garaway"/>
    <s v="Physics"/>
    <s v="C"/>
    <x v="395"/>
    <n v="64.69"/>
    <n v="81.36"/>
    <n v="65.05"/>
    <n v="97.81"/>
    <n v="400.38"/>
    <n v="80.075999999999993"/>
    <s v="Pass"/>
    <x v="5"/>
    <n v="8"/>
  </r>
  <r>
    <n v="402"/>
    <s v="Theresita Pobjay"/>
    <s v="English"/>
    <s v="C"/>
    <x v="396"/>
    <n v="36.93"/>
    <n v="11.92"/>
    <n v="84.17"/>
    <n v="3.39"/>
    <n v="151.12"/>
    <n v="30.224"/>
    <s v="Fail"/>
    <x v="3"/>
    <n v="942"/>
  </r>
  <r>
    <n v="403"/>
    <s v="Tatiania Ferrey"/>
    <s v="Chemistry"/>
    <s v="C"/>
    <x v="397"/>
    <n v="23.94"/>
    <n v="73.87"/>
    <n v="11.77"/>
    <n v="46.57"/>
    <n v="238.89000000000001"/>
    <n v="47.778000000000006"/>
    <s v="Fail"/>
    <x v="0"/>
    <n v="593"/>
  </r>
  <r>
    <n v="404"/>
    <s v="Caz Collett"/>
    <s v="Math"/>
    <s v="C"/>
    <x v="398"/>
    <n v="47.72"/>
    <n v="65.08"/>
    <n v="85.01"/>
    <n v="48.13"/>
    <n v="315.42"/>
    <n v="63.084000000000003"/>
    <s v="Pass"/>
    <x v="1"/>
    <n v="188"/>
  </r>
  <r>
    <n v="405"/>
    <s v="Oswell Batson"/>
    <s v="English"/>
    <s v="A"/>
    <x v="399"/>
    <n v="22.74"/>
    <n v="45.48"/>
    <n v="81.31"/>
    <n v="72.66"/>
    <n v="248.39"/>
    <n v="49.677999999999997"/>
    <s v="Fail"/>
    <x v="0"/>
    <n v="543"/>
  </r>
  <r>
    <n v="406"/>
    <s v="Orren De Bell"/>
    <s v="Biology"/>
    <s v="B"/>
    <x v="242"/>
    <n v="73.06"/>
    <n v="56.56"/>
    <n v="29.47"/>
    <n v="4.63"/>
    <n v="212.4"/>
    <n v="42.480000000000004"/>
    <s v="Fail"/>
    <x v="0"/>
    <n v="738"/>
  </r>
  <r>
    <n v="407"/>
    <s v="Kat Mulholland"/>
    <s v="Physics"/>
    <s v="C"/>
    <x v="400"/>
    <n v="25.94"/>
    <n v="69.760000000000005"/>
    <n v="2.2200000000000002"/>
    <n v="76.55"/>
    <n v="255.5"/>
    <n v="51.1"/>
    <s v="Fail"/>
    <x v="2"/>
    <n v="498"/>
  </r>
  <r>
    <n v="408"/>
    <s v="Abrahan Michurin"/>
    <s v="Math"/>
    <s v="A"/>
    <x v="401"/>
    <n v="15.28"/>
    <n v="50.37"/>
    <n v="91"/>
    <n v="18.04"/>
    <n v="269.79000000000002"/>
    <n v="53.958000000000006"/>
    <s v="Fail"/>
    <x v="2"/>
    <n v="413"/>
  </r>
  <r>
    <n v="409"/>
    <s v="Karine Livick"/>
    <s v="Biology"/>
    <s v="C"/>
    <x v="402"/>
    <n v="35.909999999999997"/>
    <n v="53.02"/>
    <n v="68.42"/>
    <n v="55.52"/>
    <n v="234.20000000000002"/>
    <n v="46.84"/>
    <s v="Fail"/>
    <x v="0"/>
    <n v="616"/>
  </r>
  <r>
    <n v="410"/>
    <s v="Vito Blount"/>
    <s v="Biology"/>
    <s v="A"/>
    <x v="403"/>
    <n v="22.76"/>
    <n v="50.24"/>
    <n v="22.7"/>
    <n v="83.02"/>
    <n v="185.4"/>
    <n v="37.08"/>
    <s v="Fail"/>
    <x v="0"/>
    <n v="846"/>
  </r>
  <r>
    <n v="411"/>
    <s v="Tillie Elia"/>
    <s v="Physics"/>
    <s v="C"/>
    <x v="404"/>
    <n v="17.510000000000002"/>
    <n v="56.68"/>
    <n v="54.3"/>
    <n v="2.5499999999999998"/>
    <n v="150.67000000000002"/>
    <n v="30.134000000000004"/>
    <s v="Fail"/>
    <x v="3"/>
    <n v="944"/>
  </r>
  <r>
    <n v="412"/>
    <s v="Wenona Cappel"/>
    <s v="Math"/>
    <s v="C"/>
    <x v="405"/>
    <n v="54.87"/>
    <n v="78.75"/>
    <n v="92.19"/>
    <n v="31.48"/>
    <n v="259.25"/>
    <n v="51.85"/>
    <s v="Fail"/>
    <x v="2"/>
    <n v="478"/>
  </r>
  <r>
    <n v="413"/>
    <s v="Rosmunda Ingleton"/>
    <s v="English"/>
    <s v="C"/>
    <x v="406"/>
    <n v="66.78"/>
    <n v="1.29"/>
    <n v="29.25"/>
    <n v="68.12"/>
    <n v="207"/>
    <n v="41.4"/>
    <s v="Fail"/>
    <x v="0"/>
    <n v="769"/>
  </r>
  <r>
    <n v="414"/>
    <s v="Barnard Surmon"/>
    <s v="Physics"/>
    <s v="C"/>
    <x v="407"/>
    <n v="29.47"/>
    <n v="94.47"/>
    <n v="44.18"/>
    <n v="28.53"/>
    <n v="289.11"/>
    <n v="57.822000000000003"/>
    <s v="Fail"/>
    <x v="2"/>
    <n v="300"/>
  </r>
  <r>
    <n v="415"/>
    <s v="Ruy Meale"/>
    <s v="English"/>
    <s v="B"/>
    <x v="408"/>
    <n v="57.7"/>
    <n v="69.790000000000006"/>
    <n v="17.63"/>
    <n v="67.11"/>
    <n v="232"/>
    <n v="46.4"/>
    <s v="Fail"/>
    <x v="0"/>
    <n v="632"/>
  </r>
  <r>
    <n v="416"/>
    <s v="Oliy Downse"/>
    <s v="Biology"/>
    <s v="B"/>
    <x v="409"/>
    <n v="55.32"/>
    <n v="14.93"/>
    <n v="87.79"/>
    <n v="76.900000000000006"/>
    <n v="334.65"/>
    <n v="66.929999999999993"/>
    <s v="Fail"/>
    <x v="1"/>
    <n v="110"/>
  </r>
  <r>
    <n v="417"/>
    <s v="Arden Ferneley"/>
    <s v="Physics"/>
    <s v="A"/>
    <x v="61"/>
    <n v="48.23"/>
    <n v="24.31"/>
    <n v="51.16"/>
    <n v="11.17"/>
    <n v="140.69999999999996"/>
    <n v="28.139999999999993"/>
    <s v="Fail"/>
    <x v="3"/>
    <n v="961"/>
  </r>
  <r>
    <n v="418"/>
    <s v="Ahmad Dockray"/>
    <s v="Physics"/>
    <s v="C"/>
    <x v="410"/>
    <n v="23.91"/>
    <n v="62.28"/>
    <n v="78.67"/>
    <n v="62.52"/>
    <n v="281.02999999999997"/>
    <n v="56.205999999999996"/>
    <s v="Fail"/>
    <x v="2"/>
    <n v="339"/>
  </r>
  <r>
    <n v="419"/>
    <s v="Teddy Aucutt"/>
    <s v="Physics"/>
    <s v="A"/>
    <x v="411"/>
    <n v="14.57"/>
    <n v="2.61"/>
    <n v="83.44"/>
    <n v="98.23"/>
    <n v="263.32"/>
    <n v="52.664000000000001"/>
    <s v="Fail"/>
    <x v="2"/>
    <n v="455"/>
  </r>
  <r>
    <n v="420"/>
    <s v="Olivia Sothcott"/>
    <s v="Physics"/>
    <s v="B"/>
    <x v="412"/>
    <n v="61.81"/>
    <n v="15.55"/>
    <n v="71.44"/>
    <n v="55.76"/>
    <n v="291.48"/>
    <n v="58.296000000000006"/>
    <s v="Fail"/>
    <x v="2"/>
    <n v="287"/>
  </r>
  <r>
    <n v="421"/>
    <s v="Ninette McGookin"/>
    <s v="Physics"/>
    <s v="B"/>
    <x v="22"/>
    <n v="49.32"/>
    <n v="49.75"/>
    <n v="14.99"/>
    <n v="54.76"/>
    <n v="170.26"/>
    <n v="34.052"/>
    <s v="Fail"/>
    <x v="3"/>
    <n v="901"/>
  </r>
  <r>
    <n v="422"/>
    <s v="Ingelbert Schwerin"/>
    <s v="Biology"/>
    <s v="C"/>
    <x v="413"/>
    <n v="23.42"/>
    <n v="68.22"/>
    <n v="78.97"/>
    <n v="37.479999999999997"/>
    <n v="255.57"/>
    <n v="51.113999999999997"/>
    <s v="Fail"/>
    <x v="2"/>
    <n v="497"/>
  </r>
  <r>
    <n v="423"/>
    <s v="Dory Dungate"/>
    <s v="Biology"/>
    <s v="A"/>
    <x v="414"/>
    <n v="36.57"/>
    <n v="77.239999999999995"/>
    <n v="84.68"/>
    <n v="75.92"/>
    <n v="365.89000000000004"/>
    <n v="73.178000000000011"/>
    <s v="Pass"/>
    <x v="4"/>
    <n v="37"/>
  </r>
  <r>
    <n v="424"/>
    <s v="Emmalynne Dary"/>
    <s v="Physics"/>
    <s v="A"/>
    <x v="415"/>
    <n v="36.659999999999997"/>
    <n v="96.37"/>
    <n v="76.510000000000005"/>
    <n v="19.89"/>
    <n v="277.64"/>
    <n v="55.527999999999999"/>
    <s v="Fail"/>
    <x v="2"/>
    <n v="366"/>
  </r>
  <r>
    <n v="425"/>
    <s v="Dawn Whitehead"/>
    <s v="Chemistry"/>
    <s v="B"/>
    <x v="416"/>
    <n v="23.17"/>
    <n v="92.21"/>
    <n v="88.55"/>
    <n v="77.180000000000007"/>
    <n v="314.88"/>
    <n v="62.975999999999999"/>
    <s v="Fail"/>
    <x v="1"/>
    <n v="190"/>
  </r>
  <r>
    <n v="426"/>
    <s v="Emalia Irce"/>
    <s v="English"/>
    <s v="A"/>
    <x v="417"/>
    <n v="52.15"/>
    <n v="5.68"/>
    <n v="61.13"/>
    <n v="4.72"/>
    <n v="182.93"/>
    <n v="36.585999999999999"/>
    <s v="Fail"/>
    <x v="0"/>
    <n v="857"/>
  </r>
  <r>
    <n v="427"/>
    <s v="Web Tarr"/>
    <s v="Biology"/>
    <s v="B"/>
    <x v="418"/>
    <n v="44.28"/>
    <n v="61.12"/>
    <n v="11.56"/>
    <n v="40.869999999999997"/>
    <n v="167"/>
    <n v="33.4"/>
    <s v="Fail"/>
    <x v="3"/>
    <n v="907"/>
  </r>
  <r>
    <n v="428"/>
    <s v="Kris Seares"/>
    <s v="English"/>
    <s v="A"/>
    <x v="351"/>
    <n v="72.22"/>
    <n v="79.81"/>
    <n v="70.5"/>
    <n v="0.99"/>
    <n v="317.73"/>
    <n v="63.546000000000006"/>
    <s v="Fail"/>
    <x v="1"/>
    <n v="173"/>
  </r>
  <r>
    <n v="429"/>
    <s v="Lamond Potteridge"/>
    <s v="English"/>
    <s v="B"/>
    <x v="419"/>
    <n v="82.32"/>
    <n v="17.899999999999999"/>
    <n v="57.83"/>
    <n v="74.75"/>
    <n v="313.98"/>
    <n v="62.796000000000006"/>
    <s v="Fail"/>
    <x v="1"/>
    <n v="192"/>
  </r>
  <r>
    <n v="430"/>
    <s v="Hannie Bransby"/>
    <s v="English"/>
    <s v="A"/>
    <x v="420"/>
    <n v="36.33"/>
    <n v="72.08"/>
    <n v="3.42"/>
    <n v="87.47"/>
    <n v="295.65999999999997"/>
    <n v="59.131999999999991"/>
    <s v="Fail"/>
    <x v="2"/>
    <n v="265"/>
  </r>
  <r>
    <n v="431"/>
    <s v="Ruthie Skett"/>
    <s v="English"/>
    <s v="B"/>
    <x v="421"/>
    <n v="64.8"/>
    <n v="44.89"/>
    <n v="79.97"/>
    <n v="22.9"/>
    <n v="242.47"/>
    <n v="48.494"/>
    <s v="Fail"/>
    <x v="0"/>
    <n v="575"/>
  </r>
  <r>
    <n v="432"/>
    <s v="Sibley Rosettini"/>
    <s v="Math"/>
    <s v="A"/>
    <x v="422"/>
    <n v="80.8"/>
    <n v="42.22"/>
    <n v="14.22"/>
    <n v="11.98"/>
    <n v="227.12999999999997"/>
    <n v="45.425999999999995"/>
    <s v="Fail"/>
    <x v="0"/>
    <n v="659"/>
  </r>
  <r>
    <n v="433"/>
    <s v="Carola Baudon"/>
    <s v="Chemistry"/>
    <s v="C"/>
    <x v="423"/>
    <n v="70.8"/>
    <n v="39.1"/>
    <n v="53.39"/>
    <n v="46.1"/>
    <n v="294.11"/>
    <n v="58.822000000000003"/>
    <s v="Pass"/>
    <x v="2"/>
    <n v="271"/>
  </r>
  <r>
    <n v="434"/>
    <s v="Livy McCree"/>
    <s v="Chemistry"/>
    <s v="A"/>
    <x v="424"/>
    <n v="71.41"/>
    <n v="37.130000000000003"/>
    <n v="93.32"/>
    <n v="42.03"/>
    <n v="334.57999999999993"/>
    <n v="66.915999999999983"/>
    <s v="Pass"/>
    <x v="1"/>
    <n v="111"/>
  </r>
  <r>
    <n v="435"/>
    <s v="Glynn Scutter"/>
    <s v="Math"/>
    <s v="C"/>
    <x v="425"/>
    <n v="56.43"/>
    <n v="92.08"/>
    <n v="25.17"/>
    <n v="2.13"/>
    <n v="234.95999999999998"/>
    <n v="46.991999999999997"/>
    <s v="Fail"/>
    <x v="0"/>
    <n v="612"/>
  </r>
  <r>
    <n v="436"/>
    <s v="Zea Gatheridge"/>
    <s v="Math"/>
    <s v="B"/>
    <x v="426"/>
    <n v="90.26"/>
    <n v="17.97"/>
    <n v="94.82"/>
    <n v="0.41"/>
    <n v="266.8"/>
    <n v="53.36"/>
    <s v="Fail"/>
    <x v="2"/>
    <n v="426"/>
  </r>
  <r>
    <n v="437"/>
    <s v="Daisie Heersema"/>
    <s v="Chemistry"/>
    <s v="C"/>
    <x v="427"/>
    <n v="67.88"/>
    <n v="18.829999999999998"/>
    <n v="90.07"/>
    <n v="8.6199999999999992"/>
    <n v="252.82999999999998"/>
    <n v="50.565999999999995"/>
    <s v="Fail"/>
    <x v="2"/>
    <n v="514"/>
  </r>
  <r>
    <n v="438"/>
    <s v="Taffy Dominichetti"/>
    <s v="English"/>
    <s v="B"/>
    <x v="428"/>
    <n v="4.6100000000000003"/>
    <n v="59.42"/>
    <n v="16.11"/>
    <n v="51.89"/>
    <n v="139.93"/>
    <n v="27.986000000000001"/>
    <s v="Fail"/>
    <x v="3"/>
    <n v="963"/>
  </r>
  <r>
    <n v="439"/>
    <s v="Doralia Epton"/>
    <s v="Math"/>
    <s v="B"/>
    <x v="429"/>
    <n v="60.52"/>
    <n v="40.630000000000003"/>
    <n v="10.73"/>
    <n v="96.48"/>
    <n v="263.89999999999998"/>
    <n v="52.779999999999994"/>
    <s v="Fail"/>
    <x v="2"/>
    <n v="449"/>
  </r>
  <r>
    <n v="440"/>
    <s v="Paulina Derell"/>
    <s v="Math"/>
    <s v="A"/>
    <x v="430"/>
    <n v="30.28"/>
    <n v="85.7"/>
    <n v="79.23"/>
    <n v="94.69"/>
    <n v="347"/>
    <n v="69.400000000000006"/>
    <s v="Fail"/>
    <x v="1"/>
    <n v="76"/>
  </r>
  <r>
    <n v="441"/>
    <s v="Jordan Meckiff"/>
    <s v="Math"/>
    <s v="B"/>
    <x v="431"/>
    <n v="18.62"/>
    <n v="40.01"/>
    <n v="88.31"/>
    <n v="81.430000000000007"/>
    <n v="322.64999999999998"/>
    <n v="64.53"/>
    <s v="Fail"/>
    <x v="1"/>
    <n v="158"/>
  </r>
  <r>
    <n v="442"/>
    <s v="Ezri Torry"/>
    <s v="English"/>
    <s v="C"/>
    <x v="432"/>
    <n v="17.7"/>
    <n v="89.98"/>
    <n v="19.22"/>
    <n v="45.56"/>
    <n v="190.58"/>
    <n v="38.116"/>
    <s v="Fail"/>
    <x v="0"/>
    <n v="830"/>
  </r>
  <r>
    <n v="443"/>
    <s v="Ravid Yitzovicz"/>
    <s v="Biology"/>
    <s v="A"/>
    <x v="433"/>
    <n v="50.41"/>
    <n v="20.14"/>
    <n v="83.31"/>
    <n v="75.98"/>
    <n v="281.42"/>
    <n v="56.284000000000006"/>
    <s v="Fail"/>
    <x v="2"/>
    <n v="336"/>
  </r>
  <r>
    <n v="444"/>
    <s v="Norbert Umpleby"/>
    <s v="Biology"/>
    <s v="B"/>
    <x v="434"/>
    <n v="56.91"/>
    <n v="94.08"/>
    <n v="47.17"/>
    <n v="27.15"/>
    <n v="315.99"/>
    <n v="63.198"/>
    <s v="Fail"/>
    <x v="1"/>
    <n v="181"/>
  </r>
  <r>
    <n v="445"/>
    <s v="Gustave Hacard"/>
    <s v="Physics"/>
    <s v="A"/>
    <x v="435"/>
    <n v="97.25"/>
    <n v="72.34"/>
    <n v="74.75"/>
    <n v="62.06"/>
    <n v="401.64000000000004"/>
    <n v="80.328000000000003"/>
    <s v="Pass"/>
    <x v="5"/>
    <n v="6"/>
  </r>
  <r>
    <n v="446"/>
    <s v="Gallagher Shutle"/>
    <s v="Biology"/>
    <s v="B"/>
    <x v="436"/>
    <n v="92.48"/>
    <n v="14.35"/>
    <n v="28.08"/>
    <n v="53.2"/>
    <n v="235.78999999999996"/>
    <n v="47.157999999999994"/>
    <s v="Fail"/>
    <x v="0"/>
    <n v="607"/>
  </r>
  <r>
    <n v="447"/>
    <s v="Colan Bamlett"/>
    <s v="English"/>
    <s v="C"/>
    <x v="437"/>
    <n v="38.79"/>
    <n v="98.79"/>
    <n v="22.15"/>
    <n v="77.95"/>
    <n v="297.78000000000003"/>
    <n v="59.556000000000004"/>
    <s v="Fail"/>
    <x v="2"/>
    <n v="255"/>
  </r>
  <r>
    <n v="448"/>
    <s v="Bogey Clague"/>
    <s v="English"/>
    <s v="B"/>
    <x v="438"/>
    <n v="56.99"/>
    <n v="61.84"/>
    <n v="18.62"/>
    <n v="51.27"/>
    <n v="194.04000000000002"/>
    <n v="38.808000000000007"/>
    <s v="Fail"/>
    <x v="0"/>
    <n v="820"/>
  </r>
  <r>
    <n v="449"/>
    <s v="Pamela Culham"/>
    <s v="English"/>
    <s v="A"/>
    <x v="439"/>
    <n v="65.27"/>
    <n v="97.91"/>
    <n v="54.94"/>
    <n v="33.04"/>
    <n v="312.45999999999998"/>
    <n v="62.491999999999997"/>
    <s v="Fail"/>
    <x v="1"/>
    <n v="199"/>
  </r>
  <r>
    <n v="450"/>
    <s v="Idette Libby"/>
    <s v="English"/>
    <s v="C"/>
    <x v="440"/>
    <n v="30.14"/>
    <n v="2.94"/>
    <n v="90.86"/>
    <n v="59.24"/>
    <n v="267.2"/>
    <n v="53.44"/>
    <s v="Fail"/>
    <x v="2"/>
    <n v="423"/>
  </r>
  <r>
    <n v="451"/>
    <s v="Floyd Millimoe"/>
    <s v="English"/>
    <s v="C"/>
    <x v="441"/>
    <n v="30.87"/>
    <n v="97.47"/>
    <n v="39.64"/>
    <n v="44.23"/>
    <n v="240.22"/>
    <n v="48.043999999999997"/>
    <s v="Fail"/>
    <x v="0"/>
    <n v="587"/>
  </r>
  <r>
    <n v="452"/>
    <s v="Abbi Lyngsted"/>
    <s v="Math"/>
    <s v="C"/>
    <x v="442"/>
    <n v="99.45"/>
    <n v="60.76"/>
    <n v="15.69"/>
    <n v="42.2"/>
    <n v="302.02"/>
    <n v="60.403999999999996"/>
    <s v="Fail"/>
    <x v="1"/>
    <n v="241"/>
  </r>
  <r>
    <n v="453"/>
    <s v="Winnifred Sambell"/>
    <s v="Biology"/>
    <s v="B"/>
    <x v="443"/>
    <n v="57.38"/>
    <n v="40.31"/>
    <n v="0.64"/>
    <n v="83.49"/>
    <n v="183.69"/>
    <n v="36.738"/>
    <s v="Fail"/>
    <x v="0"/>
    <n v="854"/>
  </r>
  <r>
    <n v="454"/>
    <s v="Gard Eatock"/>
    <s v="Biology"/>
    <s v="C"/>
    <x v="444"/>
    <n v="98.65"/>
    <n v="31.64"/>
    <n v="4.8499999999999996"/>
    <n v="57.73"/>
    <n v="232.06"/>
    <n v="46.411999999999999"/>
    <s v="Fail"/>
    <x v="0"/>
    <n v="631"/>
  </r>
  <r>
    <n v="455"/>
    <s v="Sammie Abella"/>
    <s v="Biology"/>
    <s v="A"/>
    <x v="445"/>
    <n v="26.34"/>
    <n v="44.28"/>
    <n v="92.96"/>
    <n v="79.8"/>
    <n v="281"/>
    <n v="56.2"/>
    <s v="Fail"/>
    <x v="2"/>
    <n v="340"/>
  </r>
  <r>
    <n v="456"/>
    <s v="Tallou Farfalameev"/>
    <s v="Biology"/>
    <s v="C"/>
    <x v="446"/>
    <n v="2.59"/>
    <n v="48.9"/>
    <n v="41.89"/>
    <n v="10.119999999999999"/>
    <n v="107.96000000000001"/>
    <n v="21.592000000000002"/>
    <s v="Fail"/>
    <x v="3"/>
    <n v="992"/>
  </r>
  <r>
    <n v="457"/>
    <s v="Melita Basilio"/>
    <s v="English"/>
    <s v="C"/>
    <x v="447"/>
    <n v="52.32"/>
    <n v="99.99"/>
    <n v="77.819999999999993"/>
    <n v="2.69"/>
    <n v="279.39"/>
    <n v="55.878"/>
    <s v="Fail"/>
    <x v="2"/>
    <n v="350"/>
  </r>
  <r>
    <n v="458"/>
    <s v="Harmon Noweak"/>
    <s v="English"/>
    <s v="A"/>
    <x v="448"/>
    <n v="68"/>
    <n v="47.52"/>
    <n v="93.32"/>
    <n v="55.39"/>
    <n v="357.7"/>
    <n v="71.539999999999992"/>
    <s v="Pass"/>
    <x v="4"/>
    <n v="51"/>
  </r>
  <r>
    <n v="459"/>
    <s v="Paule Red"/>
    <s v="Chemistry"/>
    <s v="B"/>
    <x v="449"/>
    <n v="77.77"/>
    <n v="41.59"/>
    <n v="20.94"/>
    <n v="83.95"/>
    <n v="274.5"/>
    <n v="54.9"/>
    <s v="Fail"/>
    <x v="2"/>
    <n v="388"/>
  </r>
  <r>
    <n v="460"/>
    <s v="Marilee Angeli"/>
    <s v="Physics"/>
    <s v="A"/>
    <x v="450"/>
    <n v="8.48"/>
    <n v="45.01"/>
    <n v="55.26"/>
    <n v="17.14"/>
    <n v="191.15999999999997"/>
    <n v="38.231999999999992"/>
    <s v="Fail"/>
    <x v="0"/>
    <n v="829"/>
  </r>
  <r>
    <n v="461"/>
    <s v="Roanne Espie"/>
    <s v="Chemistry"/>
    <s v="C"/>
    <x v="451"/>
    <n v="8.08"/>
    <n v="87.15"/>
    <n v="15.06"/>
    <n v="59.19"/>
    <n v="240.68"/>
    <n v="48.136000000000003"/>
    <s v="Fail"/>
    <x v="0"/>
    <n v="584"/>
  </r>
  <r>
    <n v="462"/>
    <s v="Paule Mooney"/>
    <s v="Physics"/>
    <s v="C"/>
    <x v="452"/>
    <n v="10.14"/>
    <n v="44.49"/>
    <n v="60.03"/>
    <n v="55.76"/>
    <n v="178.39"/>
    <n v="35.677999999999997"/>
    <s v="Fail"/>
    <x v="0"/>
    <n v="872"/>
  </r>
  <r>
    <n v="463"/>
    <s v="Broddy Fevers"/>
    <s v="Chemistry"/>
    <s v="A"/>
    <x v="453"/>
    <n v="55.15"/>
    <n v="53.57"/>
    <n v="48.93"/>
    <n v="3.75"/>
    <n v="198.19"/>
    <n v="39.637999999999998"/>
    <s v="Fail"/>
    <x v="0"/>
    <n v="806"/>
  </r>
  <r>
    <n v="464"/>
    <s v="Nefen Loughman"/>
    <s v="Chemistry"/>
    <s v="B"/>
    <x v="454"/>
    <n v="57.48"/>
    <n v="78.73"/>
    <n v="83.7"/>
    <n v="22.77"/>
    <n v="316.90999999999997"/>
    <n v="63.381999999999991"/>
    <s v="Fail"/>
    <x v="1"/>
    <n v="178"/>
  </r>
  <r>
    <n v="465"/>
    <s v="Josefa Heephy"/>
    <s v="Math"/>
    <s v="A"/>
    <x v="455"/>
    <n v="96.83"/>
    <n v="45.24"/>
    <n v="87.91"/>
    <n v="84.04"/>
    <n v="346.74000000000007"/>
    <n v="69.348000000000013"/>
    <s v="Fail"/>
    <x v="1"/>
    <n v="77"/>
  </r>
  <r>
    <n v="466"/>
    <s v="Sheree Upward"/>
    <s v="Math"/>
    <s v="B"/>
    <x v="456"/>
    <n v="83.21"/>
    <n v="97.94"/>
    <n v="20.78"/>
    <n v="89.23"/>
    <n v="356.94000000000005"/>
    <n v="71.388000000000005"/>
    <s v="Fail"/>
    <x v="4"/>
    <n v="56"/>
  </r>
  <r>
    <n v="467"/>
    <s v="Lynnea Hillborne"/>
    <s v="English"/>
    <s v="B"/>
    <x v="457"/>
    <n v="55.63"/>
    <n v="73.87"/>
    <n v="84.51"/>
    <n v="1.44"/>
    <n v="235"/>
    <n v="47"/>
    <s v="Fail"/>
    <x v="0"/>
    <n v="611"/>
  </r>
  <r>
    <n v="468"/>
    <s v="Normie Whapples"/>
    <s v="Chemistry"/>
    <s v="B"/>
    <x v="458"/>
    <n v="82.88"/>
    <n v="65.099999999999994"/>
    <n v="94.11"/>
    <n v="24.91"/>
    <n v="294.38"/>
    <n v="58.875999999999998"/>
    <s v="Fail"/>
    <x v="2"/>
    <n v="270"/>
  </r>
  <r>
    <n v="469"/>
    <s v="Stearne Chimienti"/>
    <s v="Math"/>
    <s v="C"/>
    <x v="459"/>
    <n v="18.41"/>
    <n v="6.03"/>
    <n v="90.98"/>
    <n v="65.03"/>
    <n v="199.97"/>
    <n v="39.994"/>
    <s v="Fail"/>
    <x v="0"/>
    <n v="800"/>
  </r>
  <r>
    <n v="470"/>
    <s v="Warden Havile"/>
    <s v="Math"/>
    <s v="A"/>
    <x v="460"/>
    <n v="36.630000000000003"/>
    <n v="57.28"/>
    <n v="78.78"/>
    <n v="62.83"/>
    <n v="282.87"/>
    <n v="56.573999999999998"/>
    <s v="Pass"/>
    <x v="2"/>
    <n v="329"/>
  </r>
  <r>
    <n v="471"/>
    <s v="Pamelina Saterweyte"/>
    <s v="Physics"/>
    <s v="A"/>
    <x v="461"/>
    <n v="29.21"/>
    <n v="99.8"/>
    <n v="55.34"/>
    <n v="20.329999999999998"/>
    <n v="250.36"/>
    <n v="50.072000000000003"/>
    <s v="Fail"/>
    <x v="2"/>
    <n v="531"/>
  </r>
  <r>
    <n v="472"/>
    <s v="Korney Slane"/>
    <s v="Physics"/>
    <s v="A"/>
    <x v="462"/>
    <n v="59.83"/>
    <n v="69.53"/>
    <n v="11.58"/>
    <n v="32.659999999999997"/>
    <n v="251.33"/>
    <n v="50.266000000000005"/>
    <s v="Fail"/>
    <x v="2"/>
    <n v="523"/>
  </r>
  <r>
    <n v="473"/>
    <s v="Saba Massimo"/>
    <s v="Chemistry"/>
    <s v="C"/>
    <x v="463"/>
    <n v="12.97"/>
    <n v="42.68"/>
    <n v="98.95"/>
    <n v="10.5"/>
    <n v="211.95999999999998"/>
    <n v="42.391999999999996"/>
    <s v="Fail"/>
    <x v="0"/>
    <n v="742"/>
  </r>
  <r>
    <n v="474"/>
    <s v="Codie Bluett"/>
    <s v="Chemistry"/>
    <s v="A"/>
    <x v="464"/>
    <n v="61.37"/>
    <n v="5.83"/>
    <n v="30.61"/>
    <n v="3.63"/>
    <n v="143.32999999999998"/>
    <n v="28.665999999999997"/>
    <s v="Fail"/>
    <x v="3"/>
    <n v="955"/>
  </r>
  <r>
    <n v="475"/>
    <s v="Giuditta Netherwood"/>
    <s v="Physics"/>
    <s v="A"/>
    <x v="465"/>
    <n v="20.59"/>
    <n v="84.01"/>
    <n v="38.24"/>
    <n v="83.38"/>
    <n v="287.75"/>
    <n v="57.55"/>
    <s v="Fail"/>
    <x v="2"/>
    <n v="311"/>
  </r>
  <r>
    <n v="476"/>
    <s v="Annemarie Grigsby"/>
    <s v="Chemistry"/>
    <s v="C"/>
    <x v="466"/>
    <n v="34.65"/>
    <n v="55.4"/>
    <n v="95.48"/>
    <n v="56.25"/>
    <n v="338.52"/>
    <n v="67.703999999999994"/>
    <s v="Fail"/>
    <x v="1"/>
    <n v="99"/>
  </r>
  <r>
    <n v="477"/>
    <s v="Robinet Benck"/>
    <s v="English"/>
    <s v="C"/>
    <x v="467"/>
    <n v="77.91"/>
    <n v="50.74"/>
    <n v="61.81"/>
    <n v="55.51"/>
    <n v="283.14"/>
    <n v="56.628"/>
    <s v="Pass"/>
    <x v="2"/>
    <n v="328"/>
  </r>
  <r>
    <n v="478"/>
    <s v="Pris Huck"/>
    <s v="Physics"/>
    <s v="A"/>
    <x v="468"/>
    <n v="85.32"/>
    <n v="38.06"/>
    <n v="15.31"/>
    <n v="2.34"/>
    <n v="165.88"/>
    <n v="33.176000000000002"/>
    <s v="Fail"/>
    <x v="3"/>
    <n v="911"/>
  </r>
  <r>
    <n v="479"/>
    <s v="Marlee Kinane"/>
    <s v="Physics"/>
    <s v="A"/>
    <x v="469"/>
    <n v="74.77"/>
    <n v="12.52"/>
    <n v="33.770000000000003"/>
    <n v="83.3"/>
    <n v="272.8"/>
    <n v="54.56"/>
    <s v="Fail"/>
    <x v="2"/>
    <n v="396"/>
  </r>
  <r>
    <n v="480"/>
    <s v="Malissia Caldecutt"/>
    <s v="Biology"/>
    <s v="C"/>
    <x v="470"/>
    <n v="66.069999999999993"/>
    <n v="23.17"/>
    <n v="96.11"/>
    <n v="11.5"/>
    <n v="243.39999999999998"/>
    <n v="48.679999999999993"/>
    <s v="Fail"/>
    <x v="0"/>
    <n v="563"/>
  </r>
  <r>
    <n v="481"/>
    <s v="Etty Laugherane"/>
    <s v="Chemistry"/>
    <s v="B"/>
    <x v="471"/>
    <n v="51.91"/>
    <n v="30.2"/>
    <n v="21.99"/>
    <n v="42.67"/>
    <n v="218.97000000000003"/>
    <n v="43.794000000000004"/>
    <s v="Fail"/>
    <x v="0"/>
    <n v="699"/>
  </r>
  <r>
    <n v="482"/>
    <s v="Susanetta Wharmby"/>
    <s v="Chemistry"/>
    <s v="B"/>
    <x v="472"/>
    <n v="66.16"/>
    <n v="38.22"/>
    <n v="67.53"/>
    <n v="21.03"/>
    <n v="291.47000000000003"/>
    <n v="58.294000000000004"/>
    <s v="Fail"/>
    <x v="2"/>
    <n v="288"/>
  </r>
  <r>
    <n v="483"/>
    <s v="Broderick Coggon"/>
    <s v="Math"/>
    <s v="B"/>
    <x v="473"/>
    <n v="89.83"/>
    <n v="35.369999999999997"/>
    <n v="53.36"/>
    <n v="77.06"/>
    <n v="282.75"/>
    <n v="56.55"/>
    <s v="Fail"/>
    <x v="2"/>
    <n v="330"/>
  </r>
  <r>
    <n v="484"/>
    <s v="Gerardo Keirle"/>
    <s v="Biology"/>
    <s v="A"/>
    <x v="283"/>
    <n v="97.01"/>
    <n v="39.01"/>
    <n v="63.23"/>
    <n v="87.9"/>
    <n v="374.57000000000005"/>
    <n v="74.914000000000016"/>
    <s v="Pass"/>
    <x v="4"/>
    <n v="23"/>
  </r>
  <r>
    <n v="485"/>
    <s v="Gauthier Brooksby"/>
    <s v="English"/>
    <s v="A"/>
    <x v="474"/>
    <n v="9.81"/>
    <n v="81.61"/>
    <n v="32.42"/>
    <n v="60.45"/>
    <n v="232.51999999999998"/>
    <n v="46.503999999999998"/>
    <s v="Fail"/>
    <x v="0"/>
    <n v="627"/>
  </r>
  <r>
    <n v="486"/>
    <s v="Sheeree Hammonds"/>
    <s v="Biology"/>
    <s v="B"/>
    <x v="475"/>
    <n v="12.77"/>
    <n v="68.239999999999995"/>
    <n v="18.11"/>
    <n v="98.84"/>
    <n v="274.5"/>
    <n v="54.9"/>
    <s v="Fail"/>
    <x v="2"/>
    <n v="388"/>
  </r>
  <r>
    <n v="487"/>
    <s v="Bruis Atley"/>
    <s v="Math"/>
    <s v="A"/>
    <x v="476"/>
    <n v="73.41"/>
    <n v="21.88"/>
    <n v="5.36"/>
    <n v="65.37"/>
    <n v="200.20000000000002"/>
    <n v="40.040000000000006"/>
    <s v="Fail"/>
    <x v="0"/>
    <n v="799"/>
  </r>
  <r>
    <n v="488"/>
    <s v="Paulie Stow"/>
    <s v="Math"/>
    <s v="C"/>
    <x v="477"/>
    <n v="11.78"/>
    <n v="12.36"/>
    <n v="95.27"/>
    <n v="57.4"/>
    <n v="187.92"/>
    <n v="37.583999999999996"/>
    <s v="Fail"/>
    <x v="0"/>
    <n v="835"/>
  </r>
  <r>
    <n v="489"/>
    <s v="Carrissa Durden"/>
    <s v="English"/>
    <s v="B"/>
    <x v="478"/>
    <n v="16.920000000000002"/>
    <n v="75.459999999999994"/>
    <n v="83.47"/>
    <n v="67.52"/>
    <n v="332.71999999999997"/>
    <n v="66.543999999999997"/>
    <s v="Fail"/>
    <x v="1"/>
    <n v="122"/>
  </r>
  <r>
    <n v="490"/>
    <s v="Idaline Arthey"/>
    <s v="English"/>
    <s v="B"/>
    <x v="479"/>
    <n v="67.58"/>
    <n v="49.86"/>
    <n v="39.03"/>
    <n v="47.41"/>
    <n v="230.75"/>
    <n v="46.15"/>
    <s v="Fail"/>
    <x v="0"/>
    <n v="640"/>
  </r>
  <r>
    <n v="491"/>
    <s v="Lynn Digger"/>
    <s v="Physics"/>
    <s v="B"/>
    <x v="480"/>
    <n v="62.87"/>
    <n v="6.12"/>
    <n v="61.09"/>
    <n v="38.56"/>
    <n v="254.68"/>
    <n v="50.936"/>
    <s v="Fail"/>
    <x v="2"/>
    <n v="501"/>
  </r>
  <r>
    <n v="492"/>
    <s v="Alexis Pennetti"/>
    <s v="Biology"/>
    <s v="C"/>
    <x v="481"/>
    <n v="60.1"/>
    <n v="2.42"/>
    <n v="70.55"/>
    <n v="64.44"/>
    <n v="218.1"/>
    <n v="43.62"/>
    <s v="Fail"/>
    <x v="0"/>
    <n v="705"/>
  </r>
  <r>
    <n v="493"/>
    <s v="Helsa Edwardson"/>
    <s v="Math"/>
    <s v="A"/>
    <x v="482"/>
    <n v="65.67"/>
    <n v="7.88"/>
    <n v="40.31"/>
    <n v="54.94"/>
    <n v="249.97"/>
    <n v="49.994"/>
    <s v="Fail"/>
    <x v="0"/>
    <n v="533"/>
  </r>
  <r>
    <n v="494"/>
    <s v="Amanda Cussen"/>
    <s v="Physics"/>
    <s v="B"/>
    <x v="483"/>
    <n v="87.2"/>
    <n v="97.86"/>
    <n v="72.319999999999993"/>
    <n v="43.56"/>
    <n v="333.95"/>
    <n v="66.789999999999992"/>
    <s v="Fail"/>
    <x v="1"/>
    <n v="116"/>
  </r>
  <r>
    <n v="495"/>
    <s v="Rianon Antonognoli"/>
    <s v="Physics"/>
    <s v="A"/>
    <x v="484"/>
    <n v="22.69"/>
    <n v="70.2"/>
    <n v="84.57"/>
    <n v="88.28"/>
    <n v="345.99"/>
    <n v="69.198000000000008"/>
    <s v="Fail"/>
    <x v="1"/>
    <n v="80"/>
  </r>
  <r>
    <n v="496"/>
    <s v="Gaelan Lohmeyer"/>
    <s v="Biology"/>
    <s v="A"/>
    <x v="485"/>
    <n v="48.59"/>
    <n v="55.11"/>
    <n v="53.02"/>
    <n v="77.510000000000005"/>
    <n v="297.25000000000006"/>
    <n v="59.45000000000001"/>
    <s v="Pass"/>
    <x v="2"/>
    <n v="257"/>
  </r>
  <r>
    <n v="497"/>
    <s v="Agathe Deere"/>
    <s v="Math"/>
    <s v="B"/>
    <x v="486"/>
    <n v="56.79"/>
    <n v="45.57"/>
    <n v="52.58"/>
    <n v="14.52"/>
    <n v="240.09"/>
    <n v="48.018000000000001"/>
    <s v="Fail"/>
    <x v="0"/>
    <n v="590"/>
  </r>
  <r>
    <n v="498"/>
    <s v="Sigmund Tyas"/>
    <s v="Physics"/>
    <s v="B"/>
    <x v="487"/>
    <n v="94.02"/>
    <n v="98.73"/>
    <n v="62.8"/>
    <n v="89.86"/>
    <n v="423.64000000000004"/>
    <n v="84.728000000000009"/>
    <s v="Pass"/>
    <x v="5"/>
    <n v="2"/>
  </r>
  <r>
    <n v="499"/>
    <s v="Emmanuel Barette"/>
    <s v="English"/>
    <s v="C"/>
    <x v="488"/>
    <n v="7.16"/>
    <n v="38.93"/>
    <n v="50.19"/>
    <n v="53.39"/>
    <n v="182.2"/>
    <n v="36.44"/>
    <s v="Fail"/>
    <x v="0"/>
    <n v="859"/>
  </r>
  <r>
    <n v="500"/>
    <s v="Candida Skitral"/>
    <s v="Physics"/>
    <s v="A"/>
    <x v="489"/>
    <n v="71.8"/>
    <n v="33.32"/>
    <n v="75.33"/>
    <n v="28.87"/>
    <n v="252.95"/>
    <n v="50.589999999999996"/>
    <s v="Fail"/>
    <x v="2"/>
    <n v="512"/>
  </r>
  <r>
    <n v="501"/>
    <s v="Vanny Leeder"/>
    <s v="Biology"/>
    <s v="B"/>
    <x v="490"/>
    <n v="48.32"/>
    <n v="72.97"/>
    <n v="25.82"/>
    <n v="14.63"/>
    <n v="244.54999999999998"/>
    <n v="48.91"/>
    <s v="Fail"/>
    <x v="0"/>
    <n v="558"/>
  </r>
  <r>
    <n v="502"/>
    <s v="Normie Lyddyard"/>
    <s v="English"/>
    <s v="B"/>
    <x v="491"/>
    <n v="3.41"/>
    <n v="17.04"/>
    <n v="17.84"/>
    <n v="11.54"/>
    <n v="108.26999999999998"/>
    <n v="21.653999999999996"/>
    <s v="Fail"/>
    <x v="3"/>
    <n v="991"/>
  </r>
  <r>
    <n v="503"/>
    <s v="Mauricio Maylor"/>
    <s v="Chemistry"/>
    <s v="C"/>
    <x v="492"/>
    <n v="61.05"/>
    <n v="20.34"/>
    <n v="82.56"/>
    <n v="97.17"/>
    <n v="273"/>
    <n v="54.6"/>
    <s v="Fail"/>
    <x v="2"/>
    <n v="394"/>
  </r>
  <r>
    <n v="504"/>
    <s v="Velvet McComiskie"/>
    <s v="English"/>
    <s v="C"/>
    <x v="493"/>
    <n v="33.31"/>
    <n v="5"/>
    <n v="95.19"/>
    <n v="8.5500000000000007"/>
    <n v="235.83"/>
    <n v="47.166000000000004"/>
    <s v="Fail"/>
    <x v="0"/>
    <n v="606"/>
  </r>
  <r>
    <n v="505"/>
    <s v="Laurent Kohter"/>
    <s v="Physics"/>
    <s v="C"/>
    <x v="494"/>
    <n v="43.79"/>
    <n v="90.88"/>
    <n v="2.17"/>
    <n v="81.11"/>
    <n v="233.87"/>
    <n v="46.774000000000001"/>
    <s v="Fail"/>
    <x v="0"/>
    <n v="620"/>
  </r>
  <r>
    <n v="506"/>
    <s v="Dulcy Sans"/>
    <s v="Physics"/>
    <s v="A"/>
    <x v="495"/>
    <n v="75.48"/>
    <n v="59.8"/>
    <n v="77.010000000000005"/>
    <n v="95.02"/>
    <n v="400.49"/>
    <n v="80.097999999999999"/>
    <s v="Pass"/>
    <x v="5"/>
    <n v="7"/>
  </r>
  <r>
    <n v="507"/>
    <s v="Antoine Antuk"/>
    <s v="Biology"/>
    <s v="A"/>
    <x v="496"/>
    <n v="0.32"/>
    <n v="25.98"/>
    <n v="35.36"/>
    <n v="11.3"/>
    <n v="162.52000000000001"/>
    <n v="32.504000000000005"/>
    <s v="Fail"/>
    <x v="3"/>
    <n v="917"/>
  </r>
  <r>
    <n v="508"/>
    <s v="Patrizius Fairhead"/>
    <s v="English"/>
    <s v="C"/>
    <x v="497"/>
    <n v="3.95"/>
    <n v="30.41"/>
    <n v="77.44"/>
    <n v="87.37"/>
    <n v="251.73000000000002"/>
    <n v="50.346000000000004"/>
    <s v="Fail"/>
    <x v="2"/>
    <n v="521"/>
  </r>
  <r>
    <n v="509"/>
    <s v="Bryn Mosconi"/>
    <s v="Physics"/>
    <s v="A"/>
    <x v="498"/>
    <n v="16.850000000000001"/>
    <n v="60.89"/>
    <n v="7.63"/>
    <n v="67.83"/>
    <n v="222.28999999999996"/>
    <n v="44.457999999999991"/>
    <s v="Fail"/>
    <x v="0"/>
    <n v="685"/>
  </r>
  <r>
    <n v="510"/>
    <s v="Ambrose Hryniewicz"/>
    <s v="Physics"/>
    <s v="B"/>
    <x v="499"/>
    <n v="58.27"/>
    <n v="2.72"/>
    <n v="8.7100000000000009"/>
    <n v="67.709999999999994"/>
    <n v="166.10000000000002"/>
    <n v="33.220000000000006"/>
    <s v="Fail"/>
    <x v="3"/>
    <n v="910"/>
  </r>
  <r>
    <n v="511"/>
    <s v="Neils McJury"/>
    <s v="Physics"/>
    <s v="C"/>
    <x v="500"/>
    <n v="65.86"/>
    <n v="4"/>
    <n v="33.92"/>
    <n v="39.35"/>
    <n v="187.91"/>
    <n v="37.582000000000001"/>
    <s v="Fail"/>
    <x v="0"/>
    <n v="836"/>
  </r>
  <r>
    <n v="512"/>
    <s v="Shelton Mariette"/>
    <s v="Math"/>
    <s v="A"/>
    <x v="501"/>
    <n v="21.07"/>
    <n v="80.53"/>
    <n v="66.25"/>
    <n v="64.44"/>
    <n v="296.07"/>
    <n v="59.213999999999999"/>
    <s v="Fail"/>
    <x v="2"/>
    <n v="262"/>
  </r>
  <r>
    <n v="513"/>
    <s v="Darcee Fronczak"/>
    <s v="Physics"/>
    <s v="B"/>
    <x v="502"/>
    <n v="99.34"/>
    <n v="40.29"/>
    <n v="9.82"/>
    <n v="32.31"/>
    <n v="275.65999999999997"/>
    <n v="55.131999999999991"/>
    <s v="Fail"/>
    <x v="2"/>
    <n v="379"/>
  </r>
  <r>
    <n v="514"/>
    <s v="Dode McHarry"/>
    <s v="Physics"/>
    <s v="A"/>
    <x v="503"/>
    <n v="28.64"/>
    <n v="93.51"/>
    <n v="35.14"/>
    <n v="55.09"/>
    <n v="279.66999999999996"/>
    <n v="55.93399999999999"/>
    <s v="Fail"/>
    <x v="2"/>
    <n v="349"/>
  </r>
  <r>
    <n v="515"/>
    <s v="Babs Gatrell"/>
    <s v="Physics"/>
    <s v="C"/>
    <x v="504"/>
    <n v="55.69"/>
    <n v="52.65"/>
    <n v="10.36"/>
    <n v="36.17"/>
    <n v="197.18"/>
    <n v="39.436"/>
    <s v="Fail"/>
    <x v="0"/>
    <n v="808"/>
  </r>
  <r>
    <n v="516"/>
    <s v="Kyle Fairebrother"/>
    <s v="English"/>
    <s v="C"/>
    <x v="505"/>
    <n v="62.73"/>
    <n v="51.87"/>
    <n v="11.21"/>
    <n v="26.49"/>
    <n v="152.52000000000001"/>
    <n v="30.504000000000001"/>
    <s v="Fail"/>
    <x v="3"/>
    <n v="938"/>
  </r>
  <r>
    <n v="517"/>
    <s v="Jacenta Forber"/>
    <s v="English"/>
    <s v="B"/>
    <x v="506"/>
    <n v="18"/>
    <n v="78.400000000000006"/>
    <n v="90.4"/>
    <n v="88.02"/>
    <n v="340.15000000000003"/>
    <n v="68.03"/>
    <s v="Fail"/>
    <x v="1"/>
    <n v="91"/>
  </r>
  <r>
    <n v="518"/>
    <s v="Arlene Kermott"/>
    <s v="Chemistry"/>
    <s v="C"/>
    <x v="507"/>
    <n v="89.36"/>
    <n v="45.13"/>
    <n v="56.77"/>
    <n v="99.22"/>
    <n v="357.53999999999996"/>
    <n v="71.507999999999996"/>
    <s v="Pass"/>
    <x v="4"/>
    <n v="53"/>
  </r>
  <r>
    <n v="519"/>
    <s v="Ilka Bolver"/>
    <s v="Chemistry"/>
    <s v="A"/>
    <x v="508"/>
    <n v="35.840000000000003"/>
    <n v="50.28"/>
    <n v="5.87"/>
    <n v="72.37"/>
    <n v="212.05"/>
    <n v="42.410000000000004"/>
    <s v="Fail"/>
    <x v="0"/>
    <n v="739"/>
  </r>
  <r>
    <n v="520"/>
    <s v="Marget Lyddiatt"/>
    <s v="Math"/>
    <s v="A"/>
    <x v="509"/>
    <n v="47.78"/>
    <n v="5.84"/>
    <n v="9.8000000000000007"/>
    <n v="75.11"/>
    <n v="155.86000000000001"/>
    <n v="31.172000000000004"/>
    <s v="Fail"/>
    <x v="3"/>
    <n v="934"/>
  </r>
  <r>
    <n v="521"/>
    <s v="Mariele Fedorchenko"/>
    <s v="English"/>
    <s v="C"/>
    <x v="510"/>
    <n v="86"/>
    <n v="12.45"/>
    <n v="74.48"/>
    <n v="97.44"/>
    <n v="302.73"/>
    <n v="60.546000000000006"/>
    <s v="Fail"/>
    <x v="1"/>
    <n v="236"/>
  </r>
  <r>
    <n v="522"/>
    <s v="Marris Shorto"/>
    <s v="Chemistry"/>
    <s v="C"/>
    <x v="511"/>
    <n v="90.07"/>
    <n v="31.51"/>
    <n v="2.66"/>
    <n v="47.13"/>
    <n v="198.26999999999998"/>
    <n v="39.653999999999996"/>
    <s v="Fail"/>
    <x v="0"/>
    <n v="805"/>
  </r>
  <r>
    <n v="523"/>
    <s v="Jabez Gravenall"/>
    <s v="Physics"/>
    <s v="A"/>
    <x v="512"/>
    <n v="2.9"/>
    <n v="14.3"/>
    <n v="20.6"/>
    <n v="21.12"/>
    <n v="140.64000000000001"/>
    <n v="28.128000000000004"/>
    <s v="Fail"/>
    <x v="3"/>
    <n v="962"/>
  </r>
  <r>
    <n v="524"/>
    <s v="Giles Labusquiere"/>
    <s v="English"/>
    <s v="B"/>
    <x v="513"/>
    <n v="91.86"/>
    <n v="78.989999999999995"/>
    <n v="14.33"/>
    <n v="2.08"/>
    <n v="266.64"/>
    <n v="53.327999999999996"/>
    <s v="Fail"/>
    <x v="2"/>
    <n v="429"/>
  </r>
  <r>
    <n v="525"/>
    <s v="Elka Bernardoux"/>
    <s v="Biology"/>
    <s v="C"/>
    <x v="514"/>
    <n v="53.13"/>
    <n v="48.91"/>
    <n v="96.43"/>
    <n v="11.47"/>
    <n v="246.51000000000002"/>
    <n v="49.302000000000007"/>
    <s v="Fail"/>
    <x v="0"/>
    <n v="551"/>
  </r>
  <r>
    <n v="526"/>
    <s v="Skelly Imlen"/>
    <s v="Math"/>
    <s v="B"/>
    <x v="515"/>
    <n v="25.69"/>
    <n v="70.39"/>
    <n v="59.98"/>
    <n v="4.22"/>
    <n v="254"/>
    <n v="50.8"/>
    <s v="Fail"/>
    <x v="2"/>
    <n v="507"/>
  </r>
  <r>
    <n v="527"/>
    <s v="Justino Jerrams"/>
    <s v="Chemistry"/>
    <s v="B"/>
    <x v="516"/>
    <n v="80.37"/>
    <n v="53.22"/>
    <n v="86.28"/>
    <n v="23.81"/>
    <n v="283.53000000000003"/>
    <n v="56.706000000000003"/>
    <s v="Fail"/>
    <x v="2"/>
    <n v="324"/>
  </r>
  <r>
    <n v="528"/>
    <s v="Thaddus Eyres"/>
    <s v="Biology"/>
    <s v="A"/>
    <x v="517"/>
    <n v="57.7"/>
    <n v="50.09"/>
    <n v="6.32"/>
    <n v="36.69"/>
    <n v="248.59"/>
    <n v="49.718000000000004"/>
    <s v="Fail"/>
    <x v="0"/>
    <n v="541"/>
  </r>
  <r>
    <n v="529"/>
    <s v="Jean Cazalet"/>
    <s v="Biology"/>
    <s v="C"/>
    <x v="518"/>
    <n v="52.5"/>
    <n v="4.43"/>
    <n v="20.440000000000001"/>
    <n v="10.83"/>
    <n v="184.07000000000002"/>
    <n v="36.814000000000007"/>
    <s v="Fail"/>
    <x v="0"/>
    <n v="851"/>
  </r>
  <r>
    <n v="530"/>
    <s v="Denney Etherson"/>
    <s v="Biology"/>
    <s v="C"/>
    <x v="519"/>
    <n v="58.96"/>
    <n v="53.82"/>
    <n v="89.54"/>
    <n v="26.83"/>
    <n v="291.69"/>
    <n v="58.338000000000001"/>
    <s v="Fail"/>
    <x v="2"/>
    <n v="284"/>
  </r>
  <r>
    <n v="531"/>
    <s v="Annabella MacLachlan"/>
    <s v="Biology"/>
    <s v="C"/>
    <x v="520"/>
    <n v="76.790000000000006"/>
    <n v="15.14"/>
    <n v="58.48"/>
    <n v="90.91"/>
    <n v="265.74"/>
    <n v="53.148000000000003"/>
    <s v="Fail"/>
    <x v="2"/>
    <n v="435"/>
  </r>
  <r>
    <n v="532"/>
    <s v="Valma Garlinge"/>
    <s v="English"/>
    <s v="C"/>
    <x v="521"/>
    <n v="82.18"/>
    <n v="22.18"/>
    <n v="36.58"/>
    <n v="20.69"/>
    <n v="211.89"/>
    <n v="42.378"/>
    <s v="Fail"/>
    <x v="0"/>
    <n v="743"/>
  </r>
  <r>
    <n v="533"/>
    <s v="Adelina Bampkin"/>
    <s v="English"/>
    <s v="C"/>
    <x v="522"/>
    <n v="27.85"/>
    <n v="45.6"/>
    <n v="5.95"/>
    <n v="57.55"/>
    <n v="151"/>
    <n v="30.2"/>
    <s v="Fail"/>
    <x v="3"/>
    <n v="943"/>
  </r>
  <r>
    <n v="534"/>
    <s v="Isaac Ioannou"/>
    <s v="Math"/>
    <s v="C"/>
    <x v="523"/>
    <n v="21.85"/>
    <n v="8.65"/>
    <n v="10.19"/>
    <n v="68.55"/>
    <n v="205.26"/>
    <n v="41.052"/>
    <s v="Fail"/>
    <x v="0"/>
    <n v="779"/>
  </r>
  <r>
    <n v="535"/>
    <s v="Augy Fitzroy"/>
    <s v="Physics"/>
    <s v="A"/>
    <x v="524"/>
    <n v="66.13"/>
    <n v="42.31"/>
    <n v="93.9"/>
    <n v="70.709999999999994"/>
    <n v="369.43"/>
    <n v="73.885999999999996"/>
    <s v="Pass"/>
    <x v="4"/>
    <n v="32"/>
  </r>
  <r>
    <n v="536"/>
    <s v="Binky Mateev"/>
    <s v="Math"/>
    <s v="A"/>
    <x v="525"/>
    <n v="32.21"/>
    <n v="64.2"/>
    <n v="40.630000000000003"/>
    <n v="81.430000000000007"/>
    <n v="253.57999999999998"/>
    <n v="50.715999999999994"/>
    <s v="Fail"/>
    <x v="2"/>
    <n v="510"/>
  </r>
  <r>
    <n v="537"/>
    <s v="Joshuah Scandrick"/>
    <s v="Biology"/>
    <s v="B"/>
    <x v="526"/>
    <n v="34.47"/>
    <n v="23.37"/>
    <n v="94.14"/>
    <n v="40.83"/>
    <n v="199.11"/>
    <n v="39.822000000000003"/>
    <s v="Fail"/>
    <x v="0"/>
    <n v="802"/>
  </r>
  <r>
    <n v="538"/>
    <s v="Gene Worrill"/>
    <s v="Physics"/>
    <s v="C"/>
    <x v="527"/>
    <n v="21.63"/>
    <n v="24.58"/>
    <n v="64.849999999999994"/>
    <n v="44.33"/>
    <n v="206.26999999999998"/>
    <n v="41.253999999999998"/>
    <s v="Fail"/>
    <x v="0"/>
    <n v="771"/>
  </r>
  <r>
    <n v="539"/>
    <s v="Phyllys Tratton"/>
    <s v="English"/>
    <s v="A"/>
    <x v="528"/>
    <n v="50.82"/>
    <n v="52.18"/>
    <n v="92.23"/>
    <n v="39.049999999999997"/>
    <n v="270.51"/>
    <n v="54.101999999999997"/>
    <s v="Pass"/>
    <x v="2"/>
    <n v="411"/>
  </r>
  <r>
    <n v="540"/>
    <s v="Gareth Cassius"/>
    <s v="Math"/>
    <s v="C"/>
    <x v="529"/>
    <n v="72.53"/>
    <n v="19.63"/>
    <n v="12.41"/>
    <n v="51.92"/>
    <n v="157.19"/>
    <n v="31.437999999999999"/>
    <s v="Fail"/>
    <x v="3"/>
    <n v="933"/>
  </r>
  <r>
    <n v="541"/>
    <s v="Joey Bauduin"/>
    <s v="Math"/>
    <s v="A"/>
    <x v="530"/>
    <n v="58.74"/>
    <n v="45.58"/>
    <n v="63.84"/>
    <n v="43.96"/>
    <n v="287.87"/>
    <n v="57.573999999999998"/>
    <s v="Pass"/>
    <x v="2"/>
    <n v="309"/>
  </r>
  <r>
    <n v="542"/>
    <s v="Ola Idel"/>
    <s v="English"/>
    <s v="A"/>
    <x v="531"/>
    <n v="23.38"/>
    <n v="1.57"/>
    <n v="3.09"/>
    <n v="98.56"/>
    <n v="204.08999999999997"/>
    <n v="40.817999999999998"/>
    <s v="Fail"/>
    <x v="0"/>
    <n v="790"/>
  </r>
  <r>
    <n v="543"/>
    <s v="Ogdon Addison"/>
    <s v="Chemistry"/>
    <s v="B"/>
    <x v="532"/>
    <n v="37.42"/>
    <n v="17.59"/>
    <n v="87.96"/>
    <n v="93.39"/>
    <n v="251.92000000000002"/>
    <n v="50.384"/>
    <s v="Fail"/>
    <x v="2"/>
    <n v="520"/>
  </r>
  <r>
    <n v="544"/>
    <s v="Marylou McCourt"/>
    <s v="Physics"/>
    <s v="B"/>
    <x v="533"/>
    <n v="82.36"/>
    <n v="28.9"/>
    <n v="26.75"/>
    <n v="73.989999999999995"/>
    <n v="307.3"/>
    <n v="61.46"/>
    <s v="Fail"/>
    <x v="1"/>
    <n v="218"/>
  </r>
  <r>
    <n v="545"/>
    <s v="Portia Riches"/>
    <s v="Biology"/>
    <s v="A"/>
    <x v="534"/>
    <n v="33.28"/>
    <n v="59.32"/>
    <n v="19.850000000000001"/>
    <n v="62.12"/>
    <n v="186.79"/>
    <n v="37.357999999999997"/>
    <s v="Fail"/>
    <x v="0"/>
    <n v="840"/>
  </r>
  <r>
    <n v="546"/>
    <s v="Suki McCormack"/>
    <s v="Physics"/>
    <s v="A"/>
    <x v="535"/>
    <n v="36.049999999999997"/>
    <n v="69.97"/>
    <n v="29.83"/>
    <n v="59.79"/>
    <n v="229.37999999999997"/>
    <n v="45.875999999999991"/>
    <s v="Fail"/>
    <x v="0"/>
    <n v="647"/>
  </r>
  <r>
    <n v="547"/>
    <s v="Wallis Wetwood"/>
    <s v="Chemistry"/>
    <s v="A"/>
    <x v="536"/>
    <n v="40.68"/>
    <n v="43.98"/>
    <n v="10.95"/>
    <n v="29.18"/>
    <n v="172.33999999999997"/>
    <n v="34.467999999999996"/>
    <s v="Fail"/>
    <x v="3"/>
    <n v="893"/>
  </r>
  <r>
    <n v="548"/>
    <s v="Mikol Dunsford"/>
    <s v="Math"/>
    <s v="B"/>
    <x v="537"/>
    <n v="18.22"/>
    <n v="28.95"/>
    <n v="53.61"/>
    <n v="86.38"/>
    <n v="242.79"/>
    <n v="48.558"/>
    <s v="Fail"/>
    <x v="0"/>
    <n v="574"/>
  </r>
  <r>
    <n v="549"/>
    <s v="Claribel Faull"/>
    <s v="English"/>
    <s v="B"/>
    <x v="538"/>
    <n v="25.03"/>
    <n v="37.880000000000003"/>
    <n v="40.21"/>
    <n v="18.670000000000002"/>
    <n v="140.79000000000002"/>
    <n v="28.158000000000005"/>
    <s v="Fail"/>
    <x v="3"/>
    <n v="960"/>
  </r>
  <r>
    <n v="550"/>
    <s v="Corenda Doche"/>
    <s v="Math"/>
    <s v="A"/>
    <x v="539"/>
    <n v="84.57"/>
    <n v="22.38"/>
    <n v="68.540000000000006"/>
    <n v="79.58"/>
    <n v="348.86"/>
    <n v="69.772000000000006"/>
    <s v="Fail"/>
    <x v="1"/>
    <n v="71"/>
  </r>
  <r>
    <n v="551"/>
    <s v="Rusty Coulbeck"/>
    <s v="Math"/>
    <s v="C"/>
    <x v="540"/>
    <n v="45.45"/>
    <n v="70.53"/>
    <n v="31.4"/>
    <n v="95.94"/>
    <n v="337.81"/>
    <n v="67.561999999999998"/>
    <s v="Fail"/>
    <x v="1"/>
    <n v="100"/>
  </r>
  <r>
    <n v="552"/>
    <s v="Nisse Gethin"/>
    <s v="English"/>
    <s v="B"/>
    <x v="541"/>
    <n v="16.760000000000002"/>
    <n v="81.93"/>
    <n v="3.67"/>
    <n v="64.69"/>
    <n v="231.22"/>
    <n v="46.244"/>
    <s v="Fail"/>
    <x v="0"/>
    <n v="636"/>
  </r>
  <r>
    <n v="553"/>
    <s v="Rodd Wilcot"/>
    <s v="English"/>
    <s v="C"/>
    <x v="542"/>
    <n v="18.84"/>
    <n v="5.78"/>
    <n v="92.5"/>
    <n v="41.01"/>
    <n v="231.93"/>
    <n v="46.386000000000003"/>
    <s v="Fail"/>
    <x v="0"/>
    <n v="634"/>
  </r>
  <r>
    <n v="554"/>
    <s v="Debor Eckels"/>
    <s v="English"/>
    <s v="A"/>
    <x v="543"/>
    <n v="92.29"/>
    <n v="63.82"/>
    <n v="70.5"/>
    <n v="65.97"/>
    <n v="326.21000000000004"/>
    <n v="65.242000000000004"/>
    <s v="Fail"/>
    <x v="1"/>
    <n v="147"/>
  </r>
  <r>
    <n v="555"/>
    <s v="Matthus Gath"/>
    <s v="Biology"/>
    <s v="B"/>
    <x v="544"/>
    <n v="64.540000000000006"/>
    <n v="15.83"/>
    <n v="70.510000000000005"/>
    <n v="67.040000000000006"/>
    <n v="310.60000000000008"/>
    <n v="62.120000000000019"/>
    <s v="Fail"/>
    <x v="1"/>
    <n v="209"/>
  </r>
  <r>
    <n v="556"/>
    <s v="Paolina Shepstone"/>
    <s v="Physics"/>
    <s v="C"/>
    <x v="545"/>
    <n v="66.02"/>
    <n v="98.79"/>
    <n v="57.48"/>
    <n v="69.66"/>
    <n v="341.9"/>
    <n v="68.38"/>
    <s v="Pass"/>
    <x v="1"/>
    <n v="86"/>
  </r>
  <r>
    <n v="557"/>
    <s v="Chrissy Mantz"/>
    <s v="Chemistry"/>
    <s v="A"/>
    <x v="546"/>
    <n v="51.8"/>
    <n v="10.69"/>
    <n v="83.22"/>
    <n v="45.18"/>
    <n v="233.14"/>
    <n v="46.628"/>
    <s v="Fail"/>
    <x v="0"/>
    <n v="626"/>
  </r>
  <r>
    <n v="558"/>
    <s v="Marchelle Evesque"/>
    <s v="Biology"/>
    <s v="A"/>
    <x v="547"/>
    <n v="27.83"/>
    <n v="15.55"/>
    <n v="93.22"/>
    <n v="53.94"/>
    <n v="280.25"/>
    <n v="56.05"/>
    <s v="Fail"/>
    <x v="2"/>
    <n v="345"/>
  </r>
  <r>
    <n v="559"/>
    <s v="Archer Phittiplace"/>
    <s v="Math"/>
    <s v="C"/>
    <x v="548"/>
    <n v="68.59"/>
    <n v="18.72"/>
    <n v="85.24"/>
    <n v="7.47"/>
    <n v="228.89000000000001"/>
    <n v="45.778000000000006"/>
    <s v="Fail"/>
    <x v="0"/>
    <n v="650"/>
  </r>
  <r>
    <n v="560"/>
    <s v="Sindee Messier"/>
    <s v="Biology"/>
    <s v="B"/>
    <x v="549"/>
    <n v="54.7"/>
    <n v="14.38"/>
    <n v="87.11"/>
    <n v="76.010000000000005"/>
    <n v="241.70999999999998"/>
    <n v="48.341999999999999"/>
    <s v="Fail"/>
    <x v="0"/>
    <n v="580"/>
  </r>
  <r>
    <n v="561"/>
    <s v="Athena Fontelles"/>
    <s v="Physics"/>
    <s v="A"/>
    <x v="550"/>
    <n v="98.95"/>
    <n v="61.21"/>
    <n v="9.4499999999999993"/>
    <n v="80.03"/>
    <n v="267.51"/>
    <n v="53.501999999999995"/>
    <s v="Fail"/>
    <x v="2"/>
    <n v="421"/>
  </r>
  <r>
    <n v="562"/>
    <s v="Patrick Duquesnay"/>
    <s v="Chemistry"/>
    <s v="A"/>
    <x v="551"/>
    <n v="27.58"/>
    <n v="86.73"/>
    <n v="63.17"/>
    <n v="37.119999999999997"/>
    <n v="310.41000000000003"/>
    <n v="62.082000000000008"/>
    <s v="Fail"/>
    <x v="1"/>
    <n v="210"/>
  </r>
  <r>
    <n v="563"/>
    <s v="Viviana Carrier"/>
    <s v="Math"/>
    <s v="A"/>
    <x v="552"/>
    <n v="68.84"/>
    <n v="16.21"/>
    <n v="24.07"/>
    <n v="20.94"/>
    <n v="135.85999999999999"/>
    <n v="27.171999999999997"/>
    <s v="Fail"/>
    <x v="3"/>
    <n v="970"/>
  </r>
  <r>
    <n v="564"/>
    <s v="Ynes Adamsky"/>
    <s v="Physics"/>
    <s v="A"/>
    <x v="553"/>
    <n v="22.95"/>
    <n v="92.77"/>
    <n v="63.52"/>
    <n v="63.23"/>
    <n v="333.55"/>
    <n v="66.710000000000008"/>
    <s v="Fail"/>
    <x v="1"/>
    <n v="119"/>
  </r>
  <r>
    <n v="565"/>
    <s v="Ranice Alejandri"/>
    <s v="Physics"/>
    <s v="A"/>
    <x v="554"/>
    <n v="58.6"/>
    <n v="55.96"/>
    <n v="96.04"/>
    <n v="84.39"/>
    <n v="368.59"/>
    <n v="73.717999999999989"/>
    <s v="Pass"/>
    <x v="4"/>
    <n v="33"/>
  </r>
  <r>
    <n v="566"/>
    <s v="Terry Burrass"/>
    <s v="Chemistry"/>
    <s v="C"/>
    <x v="555"/>
    <n v="22.16"/>
    <n v="82.58"/>
    <n v="25.08"/>
    <n v="87.72"/>
    <n v="226.51000000000002"/>
    <n v="45.302000000000007"/>
    <s v="Fail"/>
    <x v="0"/>
    <n v="663"/>
  </r>
  <r>
    <n v="567"/>
    <s v="Ethyl Maudett"/>
    <s v="English"/>
    <s v="A"/>
    <x v="556"/>
    <n v="57.77"/>
    <n v="66.349999999999994"/>
    <n v="23.84"/>
    <n v="26.48"/>
    <n v="175.04999999999998"/>
    <n v="35.01"/>
    <s v="Fail"/>
    <x v="0"/>
    <n v="883"/>
  </r>
  <r>
    <n v="568"/>
    <s v="Aimil Minshall"/>
    <s v="Math"/>
    <s v="C"/>
    <x v="557"/>
    <n v="29.31"/>
    <n v="63.04"/>
    <n v="38.44"/>
    <n v="79.510000000000005"/>
    <n v="213.75"/>
    <n v="42.75"/>
    <s v="Fail"/>
    <x v="0"/>
    <n v="727"/>
  </r>
  <r>
    <n v="569"/>
    <s v="Wallache Condit"/>
    <s v="Biology"/>
    <s v="A"/>
    <x v="558"/>
    <n v="49.18"/>
    <n v="12.21"/>
    <n v="96.84"/>
    <n v="17.63"/>
    <n v="252.36"/>
    <n v="50.472000000000001"/>
    <s v="Fail"/>
    <x v="2"/>
    <n v="517"/>
  </r>
  <r>
    <n v="570"/>
    <s v="Charil McArdle"/>
    <s v="English"/>
    <s v="C"/>
    <x v="559"/>
    <n v="9.1999999999999993"/>
    <n v="30.16"/>
    <n v="6.65"/>
    <n v="77.97"/>
    <n v="192.21"/>
    <n v="38.442"/>
    <s v="Fail"/>
    <x v="0"/>
    <n v="825"/>
  </r>
  <r>
    <n v="571"/>
    <s v="Sonja Skull"/>
    <s v="Chemistry"/>
    <s v="B"/>
    <x v="560"/>
    <n v="23.95"/>
    <n v="41.08"/>
    <n v="28.08"/>
    <n v="11.33"/>
    <n v="162.04"/>
    <n v="32.408000000000001"/>
    <s v="Fail"/>
    <x v="3"/>
    <n v="919"/>
  </r>
  <r>
    <n v="572"/>
    <s v="Auberta Casol"/>
    <s v="English"/>
    <s v="C"/>
    <x v="561"/>
    <n v="41.28"/>
    <n v="45.92"/>
    <n v="39.44"/>
    <n v="2.0499999999999998"/>
    <n v="218.15000000000003"/>
    <n v="43.63000000000001"/>
    <s v="Fail"/>
    <x v="0"/>
    <n v="703"/>
  </r>
  <r>
    <n v="573"/>
    <s v="Dominica Bronger"/>
    <s v="Physics"/>
    <s v="C"/>
    <x v="562"/>
    <n v="53.82"/>
    <n v="7.02"/>
    <n v="92.2"/>
    <n v="39.729999999999997"/>
    <n v="265.67"/>
    <n v="53.134"/>
    <s v="Fail"/>
    <x v="2"/>
    <n v="437"/>
  </r>
  <r>
    <n v="574"/>
    <s v="Kaleb Betts"/>
    <s v="Physics"/>
    <s v="A"/>
    <x v="563"/>
    <n v="17.57"/>
    <n v="12.32"/>
    <n v="55.93"/>
    <n v="12.18"/>
    <n v="195.12"/>
    <n v="39.024000000000001"/>
    <s v="Fail"/>
    <x v="0"/>
    <n v="816"/>
  </r>
  <r>
    <n v="575"/>
    <s v="Alfredo Van der Beken"/>
    <s v="English"/>
    <s v="C"/>
    <x v="564"/>
    <n v="42.18"/>
    <n v="44.46"/>
    <n v="86.52"/>
    <n v="98.07"/>
    <n v="366.93"/>
    <n v="73.385999999999996"/>
    <s v="Pass"/>
    <x v="4"/>
    <n v="36"/>
  </r>
  <r>
    <n v="576"/>
    <s v="Wendel Lytell"/>
    <s v="Chemistry"/>
    <s v="C"/>
    <x v="565"/>
    <n v="37.49"/>
    <n v="88.09"/>
    <n v="44.41"/>
    <n v="8.67"/>
    <n v="219.76"/>
    <n v="43.951999999999998"/>
    <s v="Fail"/>
    <x v="0"/>
    <n v="696"/>
  </r>
  <r>
    <n v="577"/>
    <s v="Lettie Dealey"/>
    <s v="Chemistry"/>
    <s v="C"/>
    <x v="566"/>
    <n v="31.14"/>
    <n v="49.2"/>
    <n v="53.09"/>
    <n v="25.77"/>
    <n v="193.52"/>
    <n v="38.704000000000001"/>
    <s v="Fail"/>
    <x v="0"/>
    <n v="821"/>
  </r>
  <r>
    <n v="578"/>
    <s v="Jennica Cregan"/>
    <s v="Chemistry"/>
    <s v="B"/>
    <x v="567"/>
    <n v="84.72"/>
    <n v="3.08"/>
    <n v="46.92"/>
    <n v="70.88"/>
    <n v="285.69"/>
    <n v="57.137999999999998"/>
    <s v="Fail"/>
    <x v="2"/>
    <n v="318"/>
  </r>
  <r>
    <n v="579"/>
    <s v="Coreen Delagnes"/>
    <s v="Biology"/>
    <s v="A"/>
    <x v="568"/>
    <n v="55.68"/>
    <n v="95.18"/>
    <n v="44.74"/>
    <n v="57.57"/>
    <n v="351.9"/>
    <n v="70.38"/>
    <s v="Pass"/>
    <x v="4"/>
    <n v="66"/>
  </r>
  <r>
    <n v="580"/>
    <s v="Gerhardt O' Clovan"/>
    <s v="Chemistry"/>
    <s v="C"/>
    <x v="569"/>
    <n v="6.28"/>
    <n v="43.31"/>
    <n v="62.39"/>
    <n v="49.36"/>
    <n v="230.34000000000003"/>
    <n v="46.068000000000005"/>
    <s v="Fail"/>
    <x v="0"/>
    <n v="641"/>
  </r>
  <r>
    <n v="581"/>
    <s v="Kissee Koubu"/>
    <s v="English"/>
    <s v="A"/>
    <x v="570"/>
    <n v="43.95"/>
    <n v="22.39"/>
    <n v="36.770000000000003"/>
    <n v="43.11"/>
    <n v="220.15000000000003"/>
    <n v="44.030000000000008"/>
    <s v="Fail"/>
    <x v="0"/>
    <n v="693"/>
  </r>
  <r>
    <n v="582"/>
    <s v="Maximilian Vivians"/>
    <s v="English"/>
    <s v="B"/>
    <x v="571"/>
    <n v="96.68"/>
    <n v="16.93"/>
    <n v="71.319999999999993"/>
    <n v="83.78"/>
    <n v="328.18"/>
    <n v="65.635999999999996"/>
    <s v="Fail"/>
    <x v="1"/>
    <n v="137"/>
  </r>
  <r>
    <n v="583"/>
    <s v="Cinderella De Witt"/>
    <s v="Math"/>
    <s v="C"/>
    <x v="572"/>
    <n v="8.99"/>
    <n v="28.99"/>
    <n v="81.849999999999994"/>
    <n v="18.66"/>
    <n v="228.69"/>
    <n v="45.738"/>
    <s v="Fail"/>
    <x v="0"/>
    <n v="651"/>
  </r>
  <r>
    <n v="584"/>
    <s v="Shell Saylor"/>
    <s v="Chemistry"/>
    <s v="B"/>
    <x v="573"/>
    <n v="26.58"/>
    <n v="91.77"/>
    <n v="59.78"/>
    <n v="43.62"/>
    <n v="251.29"/>
    <n v="50.257999999999996"/>
    <s v="Fail"/>
    <x v="2"/>
    <n v="524"/>
  </r>
  <r>
    <n v="585"/>
    <s v="Herbie Foldes"/>
    <s v="English"/>
    <s v="B"/>
    <x v="574"/>
    <n v="34.9"/>
    <n v="54.77"/>
    <n v="77.23"/>
    <n v="38.869999999999997"/>
    <n v="305.61"/>
    <n v="61.122"/>
    <s v="Fail"/>
    <x v="1"/>
    <n v="223"/>
  </r>
  <r>
    <n v="586"/>
    <s v="Cyrill Jamieson"/>
    <s v="Math"/>
    <s v="C"/>
    <x v="575"/>
    <n v="53.89"/>
    <n v="15.34"/>
    <n v="80.819999999999993"/>
    <n v="97.56"/>
    <n v="327.54999999999995"/>
    <n v="65.509999999999991"/>
    <s v="Fail"/>
    <x v="1"/>
    <n v="142"/>
  </r>
  <r>
    <n v="587"/>
    <s v="Nickey Ashbe"/>
    <s v="Biology"/>
    <s v="B"/>
    <x v="576"/>
    <n v="86.48"/>
    <n v="2.59"/>
    <n v="6.85"/>
    <n v="19.21"/>
    <n v="136.36000000000001"/>
    <n v="27.272000000000002"/>
    <s v="Fail"/>
    <x v="3"/>
    <n v="969"/>
  </r>
  <r>
    <n v="588"/>
    <s v="Aline Noli"/>
    <s v="Math"/>
    <s v="C"/>
    <x v="577"/>
    <n v="61.58"/>
    <n v="64.47"/>
    <n v="96.96"/>
    <n v="36.32"/>
    <n v="289.02"/>
    <n v="57.803999999999995"/>
    <s v="Fail"/>
    <x v="2"/>
    <n v="301"/>
  </r>
  <r>
    <n v="589"/>
    <s v="Terence Slimme"/>
    <s v="Chemistry"/>
    <s v="A"/>
    <x v="578"/>
    <n v="58.84"/>
    <n v="61.07"/>
    <n v="13.23"/>
    <n v="21.39"/>
    <n v="173.57"/>
    <n v="34.713999999999999"/>
    <s v="Fail"/>
    <x v="3"/>
    <n v="888"/>
  </r>
  <r>
    <n v="590"/>
    <s v="Carilyn Paice"/>
    <s v="Math"/>
    <s v="A"/>
    <x v="579"/>
    <n v="51.45"/>
    <n v="25.8"/>
    <n v="30.8"/>
    <n v="4.0999999999999996"/>
    <n v="125.82"/>
    <n v="25.163999999999998"/>
    <s v="Fail"/>
    <x v="3"/>
    <n v="978"/>
  </r>
  <r>
    <n v="591"/>
    <s v="Eleanore Boulstridge"/>
    <s v="Biology"/>
    <s v="B"/>
    <x v="580"/>
    <n v="12.03"/>
    <n v="24.63"/>
    <n v="12.75"/>
    <n v="32.21"/>
    <n v="131.43"/>
    <n v="26.286000000000001"/>
    <s v="Fail"/>
    <x v="3"/>
    <n v="974"/>
  </r>
  <r>
    <n v="592"/>
    <s v="Donnajean Fairrie"/>
    <s v="English"/>
    <s v="C"/>
    <x v="581"/>
    <n v="5.6"/>
    <n v="5.98"/>
    <n v="40.46"/>
    <n v="47.86"/>
    <n v="154.13999999999999"/>
    <n v="30.827999999999996"/>
    <s v="Fail"/>
    <x v="3"/>
    <n v="937"/>
  </r>
  <r>
    <n v="593"/>
    <s v="Jenelle Osipenko"/>
    <s v="English"/>
    <s v="C"/>
    <x v="582"/>
    <n v="61.85"/>
    <n v="83.71"/>
    <n v="98.22"/>
    <n v="70.12"/>
    <n v="407.55999999999995"/>
    <n v="81.511999999999986"/>
    <s v="Pass"/>
    <x v="5"/>
    <n v="4"/>
  </r>
  <r>
    <n v="594"/>
    <s v="Toddie Stichall"/>
    <s v="English"/>
    <s v="A"/>
    <x v="583"/>
    <n v="43.88"/>
    <n v="92.61"/>
    <n v="16.48"/>
    <n v="23.69"/>
    <n v="257.56"/>
    <n v="51.512"/>
    <s v="Fail"/>
    <x v="2"/>
    <n v="487"/>
  </r>
  <r>
    <n v="595"/>
    <s v="Susette Delagua"/>
    <s v="Chemistry"/>
    <s v="C"/>
    <x v="584"/>
    <n v="62.24"/>
    <n v="78.16"/>
    <n v="97.8"/>
    <n v="58.15"/>
    <n v="305.01"/>
    <n v="61.001999999999995"/>
    <s v="Fail"/>
    <x v="1"/>
    <n v="226"/>
  </r>
  <r>
    <n v="596"/>
    <s v="Odille Ginsie"/>
    <s v="Biology"/>
    <s v="C"/>
    <x v="585"/>
    <n v="78.06"/>
    <n v="4.2"/>
    <n v="19.34"/>
    <n v="64.040000000000006"/>
    <n v="247.56"/>
    <n v="49.512"/>
    <s v="Fail"/>
    <x v="0"/>
    <n v="549"/>
  </r>
  <r>
    <n v="597"/>
    <s v="Randee Knightly"/>
    <s v="Physics"/>
    <s v="A"/>
    <x v="586"/>
    <n v="51.2"/>
    <n v="98.13"/>
    <n v="85.25"/>
    <n v="90.15"/>
    <n v="328.07000000000005"/>
    <n v="65.614000000000004"/>
    <s v="Fail"/>
    <x v="1"/>
    <n v="138"/>
  </r>
  <r>
    <n v="598"/>
    <s v="Karlik Dargavel"/>
    <s v="Biology"/>
    <s v="B"/>
    <x v="587"/>
    <n v="39.17"/>
    <n v="73"/>
    <n v="77.08"/>
    <n v="26.19"/>
    <n v="286.76"/>
    <n v="57.351999999999997"/>
    <s v="Fail"/>
    <x v="2"/>
    <n v="315"/>
  </r>
  <r>
    <n v="599"/>
    <s v="Cornie Aidler"/>
    <s v="Chemistry"/>
    <s v="C"/>
    <x v="588"/>
    <n v="62.61"/>
    <n v="77.989999999999995"/>
    <n v="98.47"/>
    <n v="73.900000000000006"/>
    <n v="324.57"/>
    <n v="64.914000000000001"/>
    <s v="Fail"/>
    <x v="1"/>
    <n v="153"/>
  </r>
  <r>
    <n v="600"/>
    <s v="Dianne Bowra"/>
    <s v="Physics"/>
    <s v="C"/>
    <x v="589"/>
    <n v="25.31"/>
    <n v="93.41"/>
    <n v="58.53"/>
    <n v="84.1"/>
    <n v="281.62"/>
    <n v="56.323999999999998"/>
    <s v="Fail"/>
    <x v="2"/>
    <n v="334"/>
  </r>
  <r>
    <n v="601"/>
    <s v="Jefferson Seabrocke"/>
    <s v="Physics"/>
    <s v="C"/>
    <x v="590"/>
    <n v="65.680000000000007"/>
    <n v="44.21"/>
    <n v="46.24"/>
    <n v="43.24"/>
    <n v="256.71000000000004"/>
    <n v="51.342000000000006"/>
    <s v="Pass"/>
    <x v="2"/>
    <n v="490"/>
  </r>
  <r>
    <n v="602"/>
    <s v="Karlis Wheeler"/>
    <s v="Math"/>
    <s v="A"/>
    <x v="591"/>
    <n v="36.17"/>
    <n v="68.67"/>
    <n v="40.950000000000003"/>
    <n v="1.75"/>
    <n v="205.40999999999997"/>
    <n v="41.081999999999994"/>
    <s v="Fail"/>
    <x v="0"/>
    <n v="777"/>
  </r>
  <r>
    <n v="603"/>
    <s v="Mariam Appleford"/>
    <s v="Physics"/>
    <s v="A"/>
    <x v="592"/>
    <n v="93.02"/>
    <n v="42.24"/>
    <n v="22.45"/>
    <n v="25.58"/>
    <n v="262.03999999999996"/>
    <n v="52.407999999999994"/>
    <s v="Fail"/>
    <x v="2"/>
    <n v="460"/>
  </r>
  <r>
    <n v="604"/>
    <s v="Noland Train"/>
    <s v="Physics"/>
    <s v="C"/>
    <x v="593"/>
    <n v="16.86"/>
    <n v="12.54"/>
    <n v="18.559999999999999"/>
    <n v="91.56"/>
    <n v="161.82"/>
    <n v="32.363999999999997"/>
    <s v="Fail"/>
    <x v="3"/>
    <n v="921"/>
  </r>
  <r>
    <n v="605"/>
    <s v="Lane Braithwaite"/>
    <s v="Chemistry"/>
    <s v="A"/>
    <x v="594"/>
    <n v="12.75"/>
    <n v="99.89"/>
    <n v="69.87"/>
    <n v="69.64"/>
    <n v="289.54000000000002"/>
    <n v="57.908000000000001"/>
    <s v="Fail"/>
    <x v="2"/>
    <n v="298"/>
  </r>
  <r>
    <n v="606"/>
    <s v="Christine Canas"/>
    <s v="Biology"/>
    <s v="A"/>
    <x v="595"/>
    <n v="93.73"/>
    <n v="70.73"/>
    <n v="93.79"/>
    <n v="66.83"/>
    <n v="352.41"/>
    <n v="70.481999999999999"/>
    <s v="Fail"/>
    <x v="4"/>
    <n v="64"/>
  </r>
  <r>
    <n v="607"/>
    <s v="Bobby O'Dowd"/>
    <s v="Biology"/>
    <s v="C"/>
    <x v="596"/>
    <n v="34.229999999999997"/>
    <n v="44.39"/>
    <n v="11.68"/>
    <n v="61.25"/>
    <n v="183.53"/>
    <n v="36.706000000000003"/>
    <s v="Fail"/>
    <x v="0"/>
    <n v="856"/>
  </r>
  <r>
    <n v="608"/>
    <s v="Karina Zucker"/>
    <s v="English"/>
    <s v="C"/>
    <x v="597"/>
    <n v="13.78"/>
    <n v="78.8"/>
    <n v="92.48"/>
    <n v="86.14"/>
    <n v="275.74"/>
    <n v="55.148000000000003"/>
    <s v="Fail"/>
    <x v="2"/>
    <n v="377"/>
  </r>
  <r>
    <n v="609"/>
    <s v="Llewellyn Duffett"/>
    <s v="Biology"/>
    <s v="B"/>
    <x v="598"/>
    <n v="44.67"/>
    <n v="48.21"/>
    <n v="67.16"/>
    <n v="21.9"/>
    <n v="204.45000000000002"/>
    <n v="40.89"/>
    <s v="Fail"/>
    <x v="0"/>
    <n v="786"/>
  </r>
  <r>
    <n v="610"/>
    <s v="Esmeralda Foxwell"/>
    <s v="Physics"/>
    <s v="C"/>
    <x v="599"/>
    <n v="86.04"/>
    <n v="95.21"/>
    <n v="13.56"/>
    <n v="15.45"/>
    <n v="287.88"/>
    <n v="57.576000000000001"/>
    <s v="Fail"/>
    <x v="2"/>
    <n v="308"/>
  </r>
  <r>
    <n v="611"/>
    <s v="Vitoria Squeers"/>
    <s v="Physics"/>
    <s v="B"/>
    <x v="600"/>
    <n v="44.64"/>
    <n v="57.32"/>
    <n v="87.53"/>
    <n v="87.88"/>
    <n v="333.5"/>
    <n v="66.7"/>
    <s v="Pass"/>
    <x v="1"/>
    <n v="120"/>
  </r>
  <r>
    <n v="612"/>
    <s v="Gardy Courteney"/>
    <s v="Biology"/>
    <s v="B"/>
    <x v="601"/>
    <n v="17.23"/>
    <n v="46"/>
    <n v="96.73"/>
    <n v="2.48"/>
    <n v="203.66"/>
    <n v="40.731999999999999"/>
    <s v="Fail"/>
    <x v="0"/>
    <n v="792"/>
  </r>
  <r>
    <n v="613"/>
    <s v="Marney McGourty"/>
    <s v="Physics"/>
    <s v="C"/>
    <x v="602"/>
    <n v="59.31"/>
    <n v="45.52"/>
    <n v="98.64"/>
    <n v="15.63"/>
    <n v="256.34000000000003"/>
    <n v="51.268000000000008"/>
    <s v="Fail"/>
    <x v="2"/>
    <n v="494"/>
  </r>
  <r>
    <n v="614"/>
    <s v="Dotti Gopsall"/>
    <s v="Chemistry"/>
    <s v="B"/>
    <x v="603"/>
    <n v="72.959999999999994"/>
    <n v="39.89"/>
    <n v="34.229999999999997"/>
    <n v="69.09"/>
    <n v="250.19"/>
    <n v="50.037999999999997"/>
    <s v="Fail"/>
    <x v="2"/>
    <n v="532"/>
  </r>
  <r>
    <n v="615"/>
    <s v="Del Dilleston"/>
    <s v="English"/>
    <s v="A"/>
    <x v="604"/>
    <n v="57.71"/>
    <n v="95.4"/>
    <n v="84.35"/>
    <n v="84.8"/>
    <n v="336.92"/>
    <n v="67.384"/>
    <s v="Fail"/>
    <x v="1"/>
    <n v="104"/>
  </r>
  <r>
    <n v="616"/>
    <s v="Dale Taffley"/>
    <s v="Math"/>
    <s v="C"/>
    <x v="605"/>
    <n v="73.569999999999993"/>
    <n v="37.57"/>
    <n v="57.51"/>
    <n v="84.95"/>
    <n v="284.43"/>
    <n v="56.886000000000003"/>
    <s v="Fail"/>
    <x v="2"/>
    <n v="321"/>
  </r>
  <r>
    <n v="617"/>
    <s v="Connie Tagg"/>
    <s v="English"/>
    <s v="B"/>
    <x v="606"/>
    <n v="81.78"/>
    <n v="85.32"/>
    <n v="9.26"/>
    <n v="84.95"/>
    <n v="274.60999999999996"/>
    <n v="54.92199999999999"/>
    <s v="Fail"/>
    <x v="2"/>
    <n v="387"/>
  </r>
  <r>
    <n v="618"/>
    <s v="Jermaine Shinner"/>
    <s v="Math"/>
    <s v="B"/>
    <x v="607"/>
    <n v="10.4"/>
    <n v="24.14"/>
    <n v="70.569999999999993"/>
    <n v="23.03"/>
    <n v="181.23999999999998"/>
    <n v="36.247999999999998"/>
    <s v="Fail"/>
    <x v="0"/>
    <n v="863"/>
  </r>
  <r>
    <n v="619"/>
    <s v="Sampson Papachristophorou"/>
    <s v="Math"/>
    <s v="A"/>
    <x v="608"/>
    <n v="76.69"/>
    <n v="40.03"/>
    <n v="82.53"/>
    <n v="53.56"/>
    <n v="320.7"/>
    <n v="64.14"/>
    <s v="Pass"/>
    <x v="1"/>
    <n v="165"/>
  </r>
  <r>
    <n v="620"/>
    <s v="Oswald Ordidge"/>
    <s v="Chemistry"/>
    <s v="A"/>
    <x v="609"/>
    <n v="3.31"/>
    <n v="43.87"/>
    <n v="24.74"/>
    <n v="42.9"/>
    <n v="207.14000000000001"/>
    <n v="41.428000000000004"/>
    <s v="Fail"/>
    <x v="0"/>
    <n v="768"/>
  </r>
  <r>
    <n v="621"/>
    <s v="Alvan Yedy"/>
    <s v="Chemistry"/>
    <s v="B"/>
    <x v="610"/>
    <n v="58.87"/>
    <n v="95.79"/>
    <n v="71.709999999999994"/>
    <n v="90.96"/>
    <n v="382.98999999999995"/>
    <n v="76.597999999999985"/>
    <s v="Pass"/>
    <x v="4"/>
    <n v="13"/>
  </r>
  <r>
    <n v="622"/>
    <s v="Nadean Barbera"/>
    <s v="Math"/>
    <s v="A"/>
    <x v="611"/>
    <n v="60.76"/>
    <n v="10.76"/>
    <n v="87.03"/>
    <n v="96.65"/>
    <n v="263.19000000000005"/>
    <n v="52.638000000000012"/>
    <s v="Fail"/>
    <x v="2"/>
    <n v="456"/>
  </r>
  <r>
    <n v="623"/>
    <s v="Staci Issacov"/>
    <s v="English"/>
    <s v="B"/>
    <x v="612"/>
    <n v="48.48"/>
    <n v="62.71"/>
    <n v="81.569999999999993"/>
    <n v="51.94"/>
    <n v="257.98"/>
    <n v="51.596000000000004"/>
    <s v="Fail"/>
    <x v="2"/>
    <n v="483"/>
  </r>
  <r>
    <n v="624"/>
    <s v="Cyndie Scholtis"/>
    <s v="Physics"/>
    <s v="B"/>
    <x v="613"/>
    <n v="91.28"/>
    <n v="58.52"/>
    <n v="61.99"/>
    <n v="64.02"/>
    <n v="372"/>
    <n v="74.400000000000006"/>
    <s v="Pass"/>
    <x v="4"/>
    <n v="26"/>
  </r>
  <r>
    <n v="625"/>
    <s v="Izabel Peracco"/>
    <s v="Chemistry"/>
    <s v="C"/>
    <x v="614"/>
    <n v="30.9"/>
    <n v="25.83"/>
    <n v="99.66"/>
    <n v="12.58"/>
    <n v="213.25000000000003"/>
    <n v="42.650000000000006"/>
    <s v="Fail"/>
    <x v="0"/>
    <n v="729"/>
  </r>
  <r>
    <n v="626"/>
    <s v="Kimmy Alsford"/>
    <s v="Chemistry"/>
    <s v="B"/>
    <x v="615"/>
    <n v="48.41"/>
    <n v="91.79"/>
    <n v="69.650000000000006"/>
    <n v="35.200000000000003"/>
    <n v="272.89000000000004"/>
    <n v="54.57800000000001"/>
    <s v="Fail"/>
    <x v="2"/>
    <n v="395"/>
  </r>
  <r>
    <n v="627"/>
    <s v="Keefe Munehay"/>
    <s v="Biology"/>
    <s v="B"/>
    <x v="616"/>
    <n v="79.91"/>
    <n v="94.45"/>
    <n v="97.63"/>
    <n v="81.05"/>
    <n v="361.88"/>
    <n v="72.376000000000005"/>
    <s v="Fail"/>
    <x v="4"/>
    <n v="43"/>
  </r>
  <r>
    <n v="628"/>
    <s v="Zonda Wiggins"/>
    <s v="Chemistry"/>
    <s v="B"/>
    <x v="617"/>
    <n v="95.31"/>
    <n v="85.23"/>
    <n v="67.599999999999994"/>
    <n v="75.61"/>
    <n v="382.6"/>
    <n v="76.52000000000001"/>
    <s v="Pass"/>
    <x v="4"/>
    <n v="15"/>
  </r>
  <r>
    <n v="629"/>
    <s v="Cynthie Paxman"/>
    <s v="Math"/>
    <s v="B"/>
    <x v="618"/>
    <n v="10.77"/>
    <n v="77.739999999999995"/>
    <n v="63.04"/>
    <n v="22.19"/>
    <n v="204.06"/>
    <n v="40.811999999999998"/>
    <s v="Fail"/>
    <x v="0"/>
    <n v="791"/>
  </r>
  <r>
    <n v="630"/>
    <s v="Anastasia Swindells"/>
    <s v="Biology"/>
    <s v="A"/>
    <x v="619"/>
    <n v="43.37"/>
    <n v="50.76"/>
    <n v="43.64"/>
    <n v="88.46"/>
    <n v="298.30999999999995"/>
    <n v="59.661999999999992"/>
    <s v="Pass"/>
    <x v="2"/>
    <n v="254"/>
  </r>
  <r>
    <n v="631"/>
    <s v="Tiff Divall"/>
    <s v="Physics"/>
    <s v="B"/>
    <x v="620"/>
    <n v="83.54"/>
    <n v="52.68"/>
    <n v="23.36"/>
    <n v="39.18"/>
    <n v="212.68"/>
    <n v="42.536000000000001"/>
    <s v="Fail"/>
    <x v="0"/>
    <n v="734"/>
  </r>
  <r>
    <n v="632"/>
    <s v="Lorry Scudamore"/>
    <s v="Math"/>
    <s v="B"/>
    <x v="621"/>
    <n v="42.28"/>
    <n v="37.83"/>
    <n v="8.8699999999999992"/>
    <n v="43.74"/>
    <n v="175.02"/>
    <n v="35.004000000000005"/>
    <s v="Fail"/>
    <x v="0"/>
    <n v="884"/>
  </r>
  <r>
    <n v="633"/>
    <s v="Janessa Willoughey"/>
    <s v="English"/>
    <s v="B"/>
    <x v="622"/>
    <n v="7.2"/>
    <n v="86.18"/>
    <n v="87.4"/>
    <n v="75"/>
    <n v="289.34000000000003"/>
    <n v="57.868000000000009"/>
    <s v="Fail"/>
    <x v="2"/>
    <n v="299"/>
  </r>
  <r>
    <n v="634"/>
    <s v="Dian Viner"/>
    <s v="Physics"/>
    <s v="A"/>
    <x v="623"/>
    <n v="31.63"/>
    <n v="0.8"/>
    <n v="73.599999999999994"/>
    <n v="10.199999999999999"/>
    <n v="165.73999999999998"/>
    <n v="33.147999999999996"/>
    <s v="Fail"/>
    <x v="3"/>
    <n v="913"/>
  </r>
  <r>
    <n v="635"/>
    <s v="Willie Wemm"/>
    <s v="English"/>
    <s v="C"/>
    <x v="624"/>
    <n v="57.76"/>
    <n v="61.07"/>
    <n v="44.89"/>
    <n v="37.119999999999997"/>
    <n v="237.23000000000002"/>
    <n v="47.446000000000005"/>
    <s v="Pass"/>
    <x v="0"/>
    <n v="600"/>
  </r>
  <r>
    <n v="636"/>
    <s v="Borg Hasker"/>
    <s v="Physics"/>
    <s v="C"/>
    <x v="625"/>
    <n v="50.15"/>
    <n v="15.26"/>
    <n v="50.46"/>
    <n v="22.76"/>
    <n v="205.17999999999998"/>
    <n v="41.035999999999994"/>
    <s v="Fail"/>
    <x v="0"/>
    <n v="780"/>
  </r>
  <r>
    <n v="637"/>
    <s v="Matty Palphreyman"/>
    <s v="Physics"/>
    <s v="B"/>
    <x v="626"/>
    <n v="39.979999999999997"/>
    <n v="46.83"/>
    <n v="23.91"/>
    <n v="47.09"/>
    <n v="225.60000000000002"/>
    <n v="45.120000000000005"/>
    <s v="Fail"/>
    <x v="0"/>
    <n v="666"/>
  </r>
  <r>
    <n v="638"/>
    <s v="Nara Fenelon"/>
    <s v="Biology"/>
    <s v="A"/>
    <x v="627"/>
    <n v="34.03"/>
    <n v="69.790000000000006"/>
    <n v="12.98"/>
    <n v="75.98"/>
    <n v="230.96999999999997"/>
    <n v="46.193999999999996"/>
    <s v="Fail"/>
    <x v="0"/>
    <n v="639"/>
  </r>
  <r>
    <n v="639"/>
    <s v="Angelia Creak"/>
    <s v="Physics"/>
    <s v="B"/>
    <x v="628"/>
    <n v="84.17"/>
    <n v="13.05"/>
    <n v="87.32"/>
    <n v="55.61"/>
    <n v="285.36"/>
    <n v="57.072000000000003"/>
    <s v="Fail"/>
    <x v="2"/>
    <n v="319"/>
  </r>
  <r>
    <n v="640"/>
    <s v="Grantley Beed"/>
    <s v="Biology"/>
    <s v="B"/>
    <x v="629"/>
    <n v="16.61"/>
    <n v="84.24"/>
    <n v="45.28"/>
    <n v="93.61"/>
    <n v="247.99"/>
    <n v="49.597999999999999"/>
    <s v="Fail"/>
    <x v="0"/>
    <n v="545"/>
  </r>
  <r>
    <n v="641"/>
    <s v="Cornell Clere"/>
    <s v="English"/>
    <s v="B"/>
    <x v="630"/>
    <n v="52.46"/>
    <n v="0.77"/>
    <n v="15.15"/>
    <n v="38.17"/>
    <n v="119.63000000000001"/>
    <n v="23.926000000000002"/>
    <s v="Fail"/>
    <x v="3"/>
    <n v="981"/>
  </r>
  <r>
    <n v="642"/>
    <s v="Anthony Yeend"/>
    <s v="English"/>
    <s v="A"/>
    <x v="631"/>
    <n v="91.8"/>
    <n v="92.01"/>
    <n v="84.37"/>
    <n v="84.3"/>
    <n v="432"/>
    <n v="86.4"/>
    <s v="Pass"/>
    <x v="5"/>
    <n v="1"/>
  </r>
  <r>
    <n v="643"/>
    <s v="Alexandro Paulot"/>
    <s v="Biology"/>
    <s v="C"/>
    <x v="632"/>
    <n v="61.26"/>
    <n v="75.14"/>
    <n v="7.73"/>
    <n v="97.4"/>
    <n v="327.29000000000002"/>
    <n v="65.457999999999998"/>
    <s v="Fail"/>
    <x v="1"/>
    <n v="144"/>
  </r>
  <r>
    <n v="644"/>
    <s v="Elias Tombleson"/>
    <s v="Chemistry"/>
    <s v="B"/>
    <x v="633"/>
    <n v="4"/>
    <n v="8.9600000000000009"/>
    <n v="6.28"/>
    <n v="92.73"/>
    <n v="166.60000000000002"/>
    <n v="33.320000000000007"/>
    <s v="Fail"/>
    <x v="3"/>
    <n v="908"/>
  </r>
  <r>
    <n v="645"/>
    <s v="Arlan Benzing"/>
    <s v="Physics"/>
    <s v="C"/>
    <x v="634"/>
    <n v="27.37"/>
    <n v="96.19"/>
    <n v="48.52"/>
    <n v="85.32"/>
    <n v="338.87"/>
    <n v="67.774000000000001"/>
    <s v="Fail"/>
    <x v="1"/>
    <n v="96"/>
  </r>
  <r>
    <n v="646"/>
    <s v="Dukie Grabb"/>
    <s v="Math"/>
    <s v="A"/>
    <x v="635"/>
    <n v="13.88"/>
    <n v="96.88"/>
    <n v="76.41"/>
    <n v="49.67"/>
    <n v="264.58999999999997"/>
    <n v="52.917999999999992"/>
    <s v="Fail"/>
    <x v="2"/>
    <n v="443"/>
  </r>
  <r>
    <n v="647"/>
    <s v="Ash Prettyjohn"/>
    <s v="Physics"/>
    <s v="A"/>
    <x v="636"/>
    <n v="43.19"/>
    <n v="94.68"/>
    <n v="13.06"/>
    <n v="90.78"/>
    <n v="331.28999999999996"/>
    <n v="66.257999999999996"/>
    <s v="Fail"/>
    <x v="1"/>
    <n v="128"/>
  </r>
  <r>
    <n v="648"/>
    <s v="Emylee Attoe"/>
    <s v="English"/>
    <s v="B"/>
    <x v="637"/>
    <n v="61.38"/>
    <n v="72.27"/>
    <n v="65.03"/>
    <n v="80.94"/>
    <n v="378.88000000000005"/>
    <n v="75.77600000000001"/>
    <s v="Pass"/>
    <x v="4"/>
    <n v="18"/>
  </r>
  <r>
    <n v="649"/>
    <s v="Dew Di Nisco"/>
    <s v="Biology"/>
    <s v="B"/>
    <x v="638"/>
    <n v="15.8"/>
    <n v="54.2"/>
    <n v="69.72"/>
    <n v="90.97"/>
    <n v="245.54"/>
    <n v="49.107999999999997"/>
    <s v="Fail"/>
    <x v="0"/>
    <n v="554"/>
  </r>
  <r>
    <n v="650"/>
    <s v="Farlie Hanhardt"/>
    <s v="Math"/>
    <s v="B"/>
    <x v="639"/>
    <n v="60.98"/>
    <n v="12.59"/>
    <n v="23.15"/>
    <n v="72.89"/>
    <n v="191.79000000000002"/>
    <n v="38.358000000000004"/>
    <s v="Fail"/>
    <x v="0"/>
    <n v="827"/>
  </r>
  <r>
    <n v="651"/>
    <s v="Edin Moy"/>
    <s v="Chemistry"/>
    <s v="A"/>
    <x v="640"/>
    <n v="4.34"/>
    <n v="71.69"/>
    <n v="52.43"/>
    <n v="71.489999999999995"/>
    <n v="278.82"/>
    <n v="55.763999999999996"/>
    <s v="Fail"/>
    <x v="2"/>
    <n v="357"/>
  </r>
  <r>
    <n v="652"/>
    <s v="Antonio Divver"/>
    <s v="Biology"/>
    <s v="A"/>
    <x v="641"/>
    <n v="88.29"/>
    <n v="2.66"/>
    <n v="86.81"/>
    <n v="24.99"/>
    <n v="271.94"/>
    <n v="54.387999999999998"/>
    <s v="Fail"/>
    <x v="2"/>
    <n v="406"/>
  </r>
  <r>
    <n v="653"/>
    <s v="Leigh Mattiacci"/>
    <s v="English"/>
    <s v="B"/>
    <x v="642"/>
    <n v="84.61"/>
    <n v="94.11"/>
    <n v="9.06"/>
    <n v="93.61"/>
    <n v="338.70000000000005"/>
    <n v="67.740000000000009"/>
    <s v="Fail"/>
    <x v="1"/>
    <n v="97"/>
  </r>
  <r>
    <n v="654"/>
    <s v="Amil Amort"/>
    <s v="Chemistry"/>
    <s v="C"/>
    <x v="576"/>
    <n v="81.47"/>
    <n v="48.52"/>
    <n v="1.1499999999999999"/>
    <n v="18.63"/>
    <n v="171"/>
    <n v="34.200000000000003"/>
    <s v="Fail"/>
    <x v="3"/>
    <n v="900"/>
  </r>
  <r>
    <n v="655"/>
    <s v="Daniele Walklott"/>
    <s v="English"/>
    <s v="C"/>
    <x v="643"/>
    <n v="50.52"/>
    <n v="53.27"/>
    <n v="72.22"/>
    <n v="86.73"/>
    <n v="288.96000000000004"/>
    <n v="57.792000000000009"/>
    <s v="Fail"/>
    <x v="2"/>
    <n v="302"/>
  </r>
  <r>
    <n v="656"/>
    <s v="Bibi Jerman"/>
    <s v="Chemistry"/>
    <s v="A"/>
    <x v="644"/>
    <n v="59.09"/>
    <n v="66.28"/>
    <n v="46.09"/>
    <n v="20.329999999999998"/>
    <n v="218.72000000000003"/>
    <n v="43.744000000000007"/>
    <s v="Fail"/>
    <x v="0"/>
    <n v="700"/>
  </r>
  <r>
    <n v="657"/>
    <s v="Brewer Carbert"/>
    <s v="English"/>
    <s v="C"/>
    <x v="645"/>
    <n v="77.040000000000006"/>
    <n v="3.85"/>
    <n v="92.07"/>
    <n v="6.07"/>
    <n v="227.7"/>
    <n v="45.54"/>
    <s v="Fail"/>
    <x v="0"/>
    <n v="655"/>
  </r>
  <r>
    <n v="658"/>
    <s v="Biddy Kingscote"/>
    <s v="English"/>
    <s v="A"/>
    <x v="646"/>
    <n v="20.61"/>
    <n v="25.01"/>
    <n v="58.06"/>
    <n v="42.78"/>
    <n v="150.12"/>
    <n v="30.024000000000001"/>
    <s v="Fail"/>
    <x v="3"/>
    <n v="945"/>
  </r>
  <r>
    <n v="659"/>
    <s v="Vinson Bickerstasse"/>
    <s v="English"/>
    <s v="A"/>
    <x v="647"/>
    <n v="7.82"/>
    <n v="23.71"/>
    <n v="71.45"/>
    <n v="85.63"/>
    <n v="250.75"/>
    <n v="50.15"/>
    <s v="Fail"/>
    <x v="2"/>
    <n v="528"/>
  </r>
  <r>
    <n v="660"/>
    <s v="Rahal Maleby"/>
    <s v="Biology"/>
    <s v="B"/>
    <x v="648"/>
    <n v="42.98"/>
    <n v="47.97"/>
    <n v="83.27"/>
    <n v="74.98"/>
    <n v="275.43"/>
    <n v="55.085999999999999"/>
    <s v="Fail"/>
    <x v="2"/>
    <n v="381"/>
  </r>
  <r>
    <n v="661"/>
    <s v="Culley Duggon"/>
    <s v="Math"/>
    <s v="C"/>
    <x v="649"/>
    <n v="86.11"/>
    <n v="17.61"/>
    <n v="35.76"/>
    <n v="79.83"/>
    <n v="223.2"/>
    <n v="44.64"/>
    <s v="Fail"/>
    <x v="0"/>
    <n v="678"/>
  </r>
  <r>
    <n v="662"/>
    <s v="Ellette Heisler"/>
    <s v="Chemistry"/>
    <s v="C"/>
    <x v="650"/>
    <n v="28.12"/>
    <n v="94.85"/>
    <n v="35.909999999999997"/>
    <n v="62.56"/>
    <n v="277.98"/>
    <n v="55.596000000000004"/>
    <s v="Fail"/>
    <x v="2"/>
    <n v="363"/>
  </r>
  <r>
    <n v="663"/>
    <s v="Dix Sudy"/>
    <s v="Chemistry"/>
    <s v="A"/>
    <x v="300"/>
    <n v="29.86"/>
    <n v="12.09"/>
    <n v="1.48"/>
    <n v="47.02"/>
    <n v="188.96"/>
    <n v="37.792000000000002"/>
    <s v="Fail"/>
    <x v="0"/>
    <n v="834"/>
  </r>
  <r>
    <n v="664"/>
    <s v="James Birks"/>
    <s v="English"/>
    <s v="C"/>
    <x v="651"/>
    <n v="52.82"/>
    <n v="44.91"/>
    <n v="43.81"/>
    <n v="92.56"/>
    <n v="325.84000000000003"/>
    <n v="65.168000000000006"/>
    <s v="Pass"/>
    <x v="1"/>
    <n v="148"/>
  </r>
  <r>
    <n v="665"/>
    <s v="Consuelo Hearnden"/>
    <s v="Physics"/>
    <s v="A"/>
    <x v="652"/>
    <n v="94.05"/>
    <n v="0.88"/>
    <n v="38.909999999999997"/>
    <n v="31.57"/>
    <n v="217.52999999999997"/>
    <n v="43.505999999999993"/>
    <s v="Fail"/>
    <x v="0"/>
    <n v="707"/>
  </r>
  <r>
    <n v="666"/>
    <s v="Bard Semour"/>
    <s v="Chemistry"/>
    <s v="C"/>
    <x v="653"/>
    <n v="92.24"/>
    <n v="80.23"/>
    <n v="86.74"/>
    <n v="57.16"/>
    <n v="347.35"/>
    <n v="69.47"/>
    <s v="Fail"/>
    <x v="1"/>
    <n v="74"/>
  </r>
  <r>
    <n v="667"/>
    <s v="Justinian Laver"/>
    <s v="English"/>
    <s v="C"/>
    <x v="654"/>
    <n v="90.89"/>
    <n v="50.47"/>
    <n v="75.959999999999994"/>
    <n v="18.350000000000001"/>
    <n v="242.80999999999997"/>
    <n v="48.561999999999998"/>
    <s v="Fail"/>
    <x v="0"/>
    <n v="573"/>
  </r>
  <r>
    <n v="668"/>
    <s v="Philippine Dell Casa"/>
    <s v="English"/>
    <s v="C"/>
    <x v="655"/>
    <n v="38.72"/>
    <n v="57.03"/>
    <n v="87.34"/>
    <n v="3.21"/>
    <n v="208.1"/>
    <n v="41.62"/>
    <s v="Fail"/>
    <x v="0"/>
    <n v="762"/>
  </r>
  <r>
    <n v="669"/>
    <s v="Dunc Harriagn"/>
    <s v="Math"/>
    <s v="C"/>
    <x v="383"/>
    <n v="9.73"/>
    <n v="93.88"/>
    <n v="56.13"/>
    <n v="8.09"/>
    <n v="209.79"/>
    <n v="41.957999999999998"/>
    <s v="Fail"/>
    <x v="0"/>
    <n v="752"/>
  </r>
  <r>
    <n v="670"/>
    <s v="Lurlene Murtimer"/>
    <s v="Biology"/>
    <s v="C"/>
    <x v="656"/>
    <n v="28.15"/>
    <n v="40.58"/>
    <n v="96.75"/>
    <n v="55.15"/>
    <n v="291.48999999999995"/>
    <n v="58.297999999999988"/>
    <s v="Fail"/>
    <x v="2"/>
    <n v="286"/>
  </r>
  <r>
    <n v="671"/>
    <s v="Birch Tumulty"/>
    <s v="Biology"/>
    <s v="B"/>
    <x v="657"/>
    <n v="3.36"/>
    <n v="43.94"/>
    <n v="15.02"/>
    <n v="17.34"/>
    <n v="81.7"/>
    <n v="16.34"/>
    <s v="Fail"/>
    <x v="3"/>
    <n v="997"/>
  </r>
  <r>
    <n v="672"/>
    <s v="Angel Held"/>
    <s v="Biology"/>
    <s v="B"/>
    <x v="658"/>
    <n v="9.36"/>
    <n v="51.56"/>
    <n v="57.31"/>
    <n v="8.5299999999999994"/>
    <n v="181.44"/>
    <n v="36.287999999999997"/>
    <s v="Fail"/>
    <x v="0"/>
    <n v="862"/>
  </r>
  <r>
    <n v="673"/>
    <s v="Andi Mathes"/>
    <s v="Chemistry"/>
    <s v="C"/>
    <x v="659"/>
    <n v="2.69"/>
    <n v="76.040000000000006"/>
    <n v="66.92"/>
    <n v="73.400000000000006"/>
    <n v="243.09"/>
    <n v="48.618000000000002"/>
    <s v="Fail"/>
    <x v="0"/>
    <n v="568"/>
  </r>
  <r>
    <n v="674"/>
    <s v="Allistir Silverton"/>
    <s v="English"/>
    <s v="B"/>
    <x v="660"/>
    <n v="37.9"/>
    <n v="24.67"/>
    <n v="34.22"/>
    <n v="47.86"/>
    <n v="145.14999999999998"/>
    <n v="29.029999999999994"/>
    <s v="Fail"/>
    <x v="3"/>
    <n v="951"/>
  </r>
  <r>
    <n v="675"/>
    <s v="Bertie Rubinchik"/>
    <s v="English"/>
    <s v="B"/>
    <x v="18"/>
    <n v="14.93"/>
    <n v="27.13"/>
    <n v="22.55"/>
    <n v="83.55"/>
    <n v="212.45999999999998"/>
    <n v="42.491999999999997"/>
    <s v="Fail"/>
    <x v="0"/>
    <n v="736"/>
  </r>
  <r>
    <n v="676"/>
    <s v="Marcel Franc"/>
    <s v="Biology"/>
    <s v="B"/>
    <x v="661"/>
    <n v="0.44"/>
    <n v="86.31"/>
    <n v="4.46"/>
    <n v="28.14"/>
    <n v="204.3"/>
    <n v="40.86"/>
    <s v="Fail"/>
    <x v="0"/>
    <n v="788"/>
  </r>
  <r>
    <n v="677"/>
    <s v="Rozanne Glendinning"/>
    <s v="Physics"/>
    <s v="C"/>
    <x v="662"/>
    <n v="70.91"/>
    <n v="24.51"/>
    <n v="87.36"/>
    <n v="87.89"/>
    <n v="300.44"/>
    <n v="60.088000000000001"/>
    <s v="Fail"/>
    <x v="1"/>
    <n v="245"/>
  </r>
  <r>
    <n v="678"/>
    <s v="Ronny Foulcher"/>
    <s v="Physics"/>
    <s v="B"/>
    <x v="663"/>
    <n v="14.16"/>
    <n v="1.49"/>
    <n v="46.88"/>
    <n v="71.819999999999993"/>
    <n v="171.39999999999998"/>
    <n v="34.279999999999994"/>
    <s v="Fail"/>
    <x v="3"/>
    <n v="899"/>
  </r>
  <r>
    <n v="679"/>
    <s v="Bondon Edwins"/>
    <s v="Math"/>
    <s v="C"/>
    <x v="664"/>
    <n v="63.16"/>
    <n v="3.74"/>
    <n v="0.48"/>
    <n v="12.62"/>
    <n v="119.62"/>
    <n v="23.923999999999999"/>
    <s v="Fail"/>
    <x v="3"/>
    <n v="982"/>
  </r>
  <r>
    <n v="680"/>
    <s v="Marlie Hurdman"/>
    <s v="Physics"/>
    <s v="A"/>
    <x v="665"/>
    <n v="29.51"/>
    <n v="10.97"/>
    <n v="73.010000000000005"/>
    <n v="99.17"/>
    <n v="232.11"/>
    <n v="46.422000000000004"/>
    <s v="Fail"/>
    <x v="0"/>
    <n v="630"/>
  </r>
  <r>
    <n v="681"/>
    <s v="Brnaba Hegerty"/>
    <s v="Biology"/>
    <s v="C"/>
    <x v="666"/>
    <n v="49.31"/>
    <n v="69.209999999999994"/>
    <n v="96.65"/>
    <n v="67.7"/>
    <n v="352.63"/>
    <n v="70.525999999999996"/>
    <s v="Pass"/>
    <x v="4"/>
    <n v="63"/>
  </r>
  <r>
    <n v="682"/>
    <s v="Allister McKennan"/>
    <s v="Biology"/>
    <s v="C"/>
    <x v="667"/>
    <n v="36.68"/>
    <n v="59.51"/>
    <n v="18.329999999999998"/>
    <n v="46.91"/>
    <n v="254.46"/>
    <n v="50.892000000000003"/>
    <s v="Fail"/>
    <x v="2"/>
    <n v="505"/>
  </r>
  <r>
    <n v="683"/>
    <s v="Cher Hallybone"/>
    <s v="Chemistry"/>
    <s v="B"/>
    <x v="668"/>
    <n v="62.97"/>
    <n v="23.23"/>
    <n v="40.96"/>
    <n v="58.86"/>
    <n v="212.67000000000002"/>
    <n v="42.534000000000006"/>
    <s v="Fail"/>
    <x v="0"/>
    <n v="735"/>
  </r>
  <r>
    <n v="684"/>
    <s v="Celestine Vasyagin"/>
    <s v="Chemistry"/>
    <s v="C"/>
    <x v="669"/>
    <n v="48.23"/>
    <n v="67.510000000000005"/>
    <n v="85.58"/>
    <n v="76.37"/>
    <n v="363.56"/>
    <n v="72.712000000000003"/>
    <s v="Pass"/>
    <x v="4"/>
    <n v="40"/>
  </r>
  <r>
    <n v="685"/>
    <s v="Alane Chape"/>
    <s v="Math"/>
    <s v="C"/>
    <x v="670"/>
    <n v="7.34"/>
    <n v="50.41"/>
    <n v="66.86"/>
    <n v="70.569999999999993"/>
    <n v="293.54000000000002"/>
    <n v="58.708000000000006"/>
    <s v="Fail"/>
    <x v="2"/>
    <n v="276"/>
  </r>
  <r>
    <n v="686"/>
    <s v="Otto Style"/>
    <s v="Chemistry"/>
    <s v="C"/>
    <x v="671"/>
    <n v="81.23"/>
    <n v="57.19"/>
    <n v="85.34"/>
    <n v="59.77"/>
    <n v="293.14"/>
    <n v="58.628"/>
    <s v="Fail"/>
    <x v="2"/>
    <n v="278"/>
  </r>
  <r>
    <n v="687"/>
    <s v="Katee Toxell"/>
    <s v="Math"/>
    <s v="A"/>
    <x v="672"/>
    <n v="85.74"/>
    <n v="69.459999999999994"/>
    <n v="24.41"/>
    <n v="29.77"/>
    <n v="265.34999999999997"/>
    <n v="53.069999999999993"/>
    <s v="Fail"/>
    <x v="2"/>
    <n v="439"/>
  </r>
  <r>
    <n v="688"/>
    <s v="Chelsea Fridlington"/>
    <s v="Chemistry"/>
    <s v="C"/>
    <x v="673"/>
    <n v="14.02"/>
    <n v="78"/>
    <n v="59.34"/>
    <n v="31.76"/>
    <n v="223.60999999999999"/>
    <n v="44.721999999999994"/>
    <s v="Fail"/>
    <x v="0"/>
    <n v="677"/>
  </r>
  <r>
    <n v="689"/>
    <s v="Egbert Chant"/>
    <s v="English"/>
    <s v="B"/>
    <x v="674"/>
    <n v="7.12"/>
    <n v="54.61"/>
    <n v="80.44"/>
    <n v="24.74"/>
    <n v="180.69"/>
    <n v="36.137999999999998"/>
    <s v="Fail"/>
    <x v="0"/>
    <n v="864"/>
  </r>
  <r>
    <n v="690"/>
    <s v="Alexine Dunk"/>
    <s v="Biology"/>
    <s v="A"/>
    <x v="675"/>
    <n v="92.3"/>
    <n v="22.41"/>
    <n v="98.03"/>
    <n v="47.31"/>
    <n v="263.44"/>
    <n v="52.688000000000002"/>
    <s v="Fail"/>
    <x v="2"/>
    <n v="454"/>
  </r>
  <r>
    <n v="691"/>
    <s v="Godard Stigell"/>
    <s v="Math"/>
    <s v="A"/>
    <x v="676"/>
    <n v="90.34"/>
    <n v="20.010000000000002"/>
    <n v="99.43"/>
    <n v="38.61"/>
    <n v="310.95000000000005"/>
    <n v="62.190000000000012"/>
    <s v="Fail"/>
    <x v="1"/>
    <n v="205"/>
  </r>
  <r>
    <n v="692"/>
    <s v="Ranice Ferfulle"/>
    <s v="Math"/>
    <s v="B"/>
    <x v="677"/>
    <n v="94.65"/>
    <n v="34.97"/>
    <n v="54.53"/>
    <n v="60.32"/>
    <n v="321.14"/>
    <n v="64.227999999999994"/>
    <s v="Fail"/>
    <x v="1"/>
    <n v="163"/>
  </r>
  <r>
    <n v="693"/>
    <s v="Eugene Precious"/>
    <s v="Math"/>
    <s v="B"/>
    <x v="678"/>
    <n v="19.55"/>
    <n v="6.95"/>
    <n v="56.83"/>
    <n v="20.43"/>
    <n v="166.26"/>
    <n v="33.251999999999995"/>
    <s v="Fail"/>
    <x v="3"/>
    <n v="909"/>
  </r>
  <r>
    <n v="694"/>
    <s v="Gerhardine Napoli"/>
    <s v="English"/>
    <s v="A"/>
    <x v="679"/>
    <n v="80.14"/>
    <n v="88.24"/>
    <n v="14.33"/>
    <n v="98.43"/>
    <n v="313.73"/>
    <n v="62.746000000000002"/>
    <s v="Fail"/>
    <x v="1"/>
    <n v="194"/>
  </r>
  <r>
    <n v="695"/>
    <s v="Georgetta McNeilly"/>
    <s v="Math"/>
    <s v="A"/>
    <x v="680"/>
    <n v="82.58"/>
    <n v="47.6"/>
    <n v="78.41"/>
    <n v="10.73"/>
    <n v="224.98"/>
    <n v="44.995999999999995"/>
    <s v="Fail"/>
    <x v="0"/>
    <n v="672"/>
  </r>
  <r>
    <n v="696"/>
    <s v="Bertha Fellini"/>
    <s v="Physics"/>
    <s v="B"/>
    <x v="681"/>
    <n v="87.74"/>
    <n v="39.020000000000003"/>
    <n v="44.17"/>
    <n v="39.46"/>
    <n v="231.65"/>
    <n v="46.33"/>
    <s v="Fail"/>
    <x v="0"/>
    <n v="635"/>
  </r>
  <r>
    <n v="697"/>
    <s v="Rodrigo Lambard"/>
    <s v="Biology"/>
    <s v="B"/>
    <x v="682"/>
    <n v="5.7"/>
    <n v="48.04"/>
    <n v="39.94"/>
    <n v="22.04"/>
    <n v="137.70999999999998"/>
    <n v="27.541999999999994"/>
    <s v="Fail"/>
    <x v="3"/>
    <n v="968"/>
  </r>
  <r>
    <n v="698"/>
    <s v="Myer Maker"/>
    <s v="Biology"/>
    <s v="B"/>
    <x v="683"/>
    <n v="50.49"/>
    <n v="98.3"/>
    <n v="65.94"/>
    <n v="92.84"/>
    <n v="348.40999999999997"/>
    <n v="69.681999999999988"/>
    <s v="Pass"/>
    <x v="1"/>
    <n v="72"/>
  </r>
  <r>
    <n v="699"/>
    <s v="Anneliese MacGill"/>
    <s v="Math"/>
    <s v="B"/>
    <x v="169"/>
    <n v="33.020000000000003"/>
    <n v="15.16"/>
    <n v="84.52"/>
    <n v="83.88"/>
    <n v="222.55"/>
    <n v="44.510000000000005"/>
    <s v="Fail"/>
    <x v="0"/>
    <n v="681"/>
  </r>
  <r>
    <n v="700"/>
    <s v="Yolane Preddle"/>
    <s v="Biology"/>
    <s v="C"/>
    <x v="351"/>
    <n v="40.94"/>
    <n v="49.05"/>
    <n v="79.44"/>
    <n v="76.180000000000007"/>
    <n v="339.82"/>
    <n v="67.963999999999999"/>
    <s v="Pass"/>
    <x v="1"/>
    <n v="92"/>
  </r>
  <r>
    <n v="701"/>
    <s v="Phylis Millican"/>
    <s v="Physics"/>
    <s v="C"/>
    <x v="684"/>
    <n v="96.26"/>
    <n v="49.65"/>
    <n v="4.2699999999999996"/>
    <n v="14.49"/>
    <n v="164.98000000000002"/>
    <n v="32.996000000000002"/>
    <s v="Fail"/>
    <x v="3"/>
    <n v="915"/>
  </r>
  <r>
    <n v="702"/>
    <s v="Jack Hearse"/>
    <s v="Physics"/>
    <s v="A"/>
    <x v="685"/>
    <n v="48.04"/>
    <n v="57.06"/>
    <n v="75.2"/>
    <n v="31.6"/>
    <n v="225.77"/>
    <n v="45.154000000000003"/>
    <s v="Fail"/>
    <x v="0"/>
    <n v="664"/>
  </r>
  <r>
    <n v="703"/>
    <s v="Ignacio Patty"/>
    <s v="Biology"/>
    <s v="A"/>
    <x v="686"/>
    <n v="69.06"/>
    <n v="82.45"/>
    <n v="0.13"/>
    <n v="77.19"/>
    <n v="257.52999999999997"/>
    <n v="51.505999999999993"/>
    <s v="Fail"/>
    <x v="2"/>
    <n v="488"/>
  </r>
  <r>
    <n v="704"/>
    <s v="Aubrie Daft"/>
    <s v="Physics"/>
    <s v="B"/>
    <x v="687"/>
    <n v="90.99"/>
    <n v="96.19"/>
    <n v="97.97"/>
    <n v="24.61"/>
    <n v="337.53999999999996"/>
    <n v="67.507999999999996"/>
    <s v="Fail"/>
    <x v="1"/>
    <n v="102"/>
  </r>
  <r>
    <n v="705"/>
    <s v="Raeann Pignon"/>
    <s v="Biology"/>
    <s v="C"/>
    <x v="688"/>
    <n v="64.150000000000006"/>
    <n v="62.69"/>
    <n v="58.64"/>
    <n v="15.88"/>
    <n v="256.37"/>
    <n v="51.274000000000001"/>
    <s v="Fail"/>
    <x v="2"/>
    <n v="493"/>
  </r>
  <r>
    <n v="706"/>
    <s v="Julieta Gynni"/>
    <s v="English"/>
    <s v="B"/>
    <x v="689"/>
    <n v="75.069999999999993"/>
    <n v="74.510000000000005"/>
    <n v="77.33"/>
    <n v="75.09"/>
    <n v="321.01"/>
    <n v="64.201999999999998"/>
    <s v="Fail"/>
    <x v="1"/>
    <n v="164"/>
  </r>
  <r>
    <n v="707"/>
    <s v="Hamlen Hakonsson"/>
    <s v="Chemistry"/>
    <s v="C"/>
    <x v="690"/>
    <n v="59.58"/>
    <n v="46.73"/>
    <n v="48.14"/>
    <n v="60.35"/>
    <n v="298.94"/>
    <n v="59.787999999999997"/>
    <s v="Pass"/>
    <x v="2"/>
    <n v="251"/>
  </r>
  <r>
    <n v="708"/>
    <s v="Amara Duell"/>
    <s v="Physics"/>
    <s v="C"/>
    <x v="82"/>
    <n v="64.400000000000006"/>
    <n v="58.87"/>
    <n v="64.27"/>
    <n v="31.6"/>
    <n v="264.04000000000002"/>
    <n v="52.808000000000007"/>
    <s v="Fail"/>
    <x v="2"/>
    <n v="448"/>
  </r>
  <r>
    <n v="709"/>
    <s v="Anna-diana Husby"/>
    <s v="English"/>
    <s v="A"/>
    <x v="691"/>
    <n v="29.03"/>
    <n v="93.15"/>
    <n v="53.33"/>
    <n v="5.71"/>
    <n v="199.08"/>
    <n v="39.816000000000003"/>
    <s v="Fail"/>
    <x v="0"/>
    <n v="803"/>
  </r>
  <r>
    <n v="710"/>
    <s v="Allistir Wrey"/>
    <s v="Biology"/>
    <s v="C"/>
    <x v="692"/>
    <n v="44.76"/>
    <n v="1.71"/>
    <n v="70.62"/>
    <n v="5.68"/>
    <n v="212.8"/>
    <n v="42.56"/>
    <s v="Fail"/>
    <x v="0"/>
    <n v="732"/>
  </r>
  <r>
    <n v="711"/>
    <s v="Lannie Kelling"/>
    <s v="Chemistry"/>
    <s v="A"/>
    <x v="693"/>
    <n v="55.78"/>
    <n v="59.64"/>
    <n v="32.07"/>
    <n v="26.95"/>
    <n v="263.64"/>
    <n v="52.727999999999994"/>
    <s v="Fail"/>
    <x v="2"/>
    <n v="453"/>
  </r>
  <r>
    <n v="712"/>
    <s v="Alanah Popplewell"/>
    <s v="Physics"/>
    <s v="C"/>
    <x v="694"/>
    <n v="18.64"/>
    <n v="14.79"/>
    <n v="11.33"/>
    <n v="57.85"/>
    <n v="187.66"/>
    <n v="37.531999999999996"/>
    <s v="Fail"/>
    <x v="0"/>
    <n v="838"/>
  </r>
  <r>
    <n v="713"/>
    <s v="Felix Seelbach"/>
    <s v="English"/>
    <s v="A"/>
    <x v="695"/>
    <n v="92.5"/>
    <n v="64.77"/>
    <n v="54.15"/>
    <n v="5.98"/>
    <n v="258.58999999999997"/>
    <n v="51.717999999999996"/>
    <s v="Fail"/>
    <x v="2"/>
    <n v="482"/>
  </r>
  <r>
    <n v="714"/>
    <s v="Beverlie Heatly"/>
    <s v="Biology"/>
    <s v="A"/>
    <x v="696"/>
    <n v="10.68"/>
    <n v="11.75"/>
    <n v="51.48"/>
    <n v="75.97"/>
    <n v="159.94999999999999"/>
    <n v="31.99"/>
    <s v="Fail"/>
    <x v="3"/>
    <n v="927"/>
  </r>
  <r>
    <n v="715"/>
    <s v="Elfrieda Ivell"/>
    <s v="English"/>
    <s v="C"/>
    <x v="697"/>
    <n v="18.71"/>
    <n v="49.73"/>
    <n v="52.71"/>
    <n v="16.22"/>
    <n v="233.53"/>
    <n v="46.706000000000003"/>
    <s v="Fail"/>
    <x v="0"/>
    <n v="623"/>
  </r>
  <r>
    <n v="716"/>
    <s v="Bethena Sokell"/>
    <s v="Biology"/>
    <s v="B"/>
    <x v="698"/>
    <n v="10.83"/>
    <n v="11.45"/>
    <n v="45.24"/>
    <n v="41.66"/>
    <n v="127.9"/>
    <n v="25.580000000000002"/>
    <s v="Fail"/>
    <x v="3"/>
    <n v="975"/>
  </r>
  <r>
    <n v="717"/>
    <s v="Maurie Lancaster"/>
    <s v="Biology"/>
    <s v="C"/>
    <x v="699"/>
    <n v="40.200000000000003"/>
    <n v="66.55"/>
    <n v="17.97"/>
    <n v="62.47"/>
    <n v="230.33999999999997"/>
    <n v="46.067999999999998"/>
    <s v="Fail"/>
    <x v="0"/>
    <n v="642"/>
  </r>
  <r>
    <n v="718"/>
    <s v="Godfrey Peart"/>
    <s v="Biology"/>
    <s v="B"/>
    <x v="700"/>
    <n v="90.23"/>
    <n v="29.7"/>
    <n v="77.58"/>
    <n v="25.81"/>
    <n v="283.44"/>
    <n v="56.688000000000002"/>
    <s v="Fail"/>
    <x v="2"/>
    <n v="327"/>
  </r>
  <r>
    <n v="719"/>
    <s v="Judith Duffree"/>
    <s v="Chemistry"/>
    <s v="B"/>
    <x v="701"/>
    <n v="91.34"/>
    <n v="68.58"/>
    <n v="56.97"/>
    <n v="41.56"/>
    <n v="261.44"/>
    <n v="52.287999999999997"/>
    <s v="Fail"/>
    <x v="2"/>
    <n v="462"/>
  </r>
  <r>
    <n v="720"/>
    <s v="Essa Massot"/>
    <s v="Chemistry"/>
    <s v="C"/>
    <x v="702"/>
    <n v="57.38"/>
    <n v="17.059999999999999"/>
    <n v="57.99"/>
    <n v="4.57"/>
    <n v="161.31"/>
    <n v="32.262"/>
    <s v="Fail"/>
    <x v="3"/>
    <n v="923"/>
  </r>
  <r>
    <n v="721"/>
    <s v="Caresse Pauleau"/>
    <s v="Chemistry"/>
    <s v="B"/>
    <x v="703"/>
    <n v="8.67"/>
    <n v="12.41"/>
    <n v="80.75"/>
    <n v="71.58"/>
    <n v="189.45999999999998"/>
    <n v="37.891999999999996"/>
    <s v="Fail"/>
    <x v="0"/>
    <n v="832"/>
  </r>
  <r>
    <n v="722"/>
    <s v="Kaitlynn Huggen"/>
    <s v="Chemistry"/>
    <s v="A"/>
    <x v="704"/>
    <n v="85.22"/>
    <n v="45.68"/>
    <n v="41.22"/>
    <n v="19.88"/>
    <n v="205.54"/>
    <n v="41.107999999999997"/>
    <s v="Fail"/>
    <x v="0"/>
    <n v="775"/>
  </r>
  <r>
    <n v="723"/>
    <s v="Courtney Gatehouse"/>
    <s v="Chemistry"/>
    <s v="C"/>
    <x v="705"/>
    <n v="54.89"/>
    <n v="74.23"/>
    <n v="1.83"/>
    <n v="72.930000000000007"/>
    <n v="277.84000000000003"/>
    <n v="55.568000000000005"/>
    <s v="Fail"/>
    <x v="2"/>
    <n v="364"/>
  </r>
  <r>
    <n v="724"/>
    <s v="Grove Brunroth"/>
    <s v="English"/>
    <s v="C"/>
    <x v="706"/>
    <n v="30.59"/>
    <n v="40.520000000000003"/>
    <n v="57.76"/>
    <n v="93.91"/>
    <n v="246.79"/>
    <n v="49.357999999999997"/>
    <s v="Fail"/>
    <x v="0"/>
    <n v="550"/>
  </r>
  <r>
    <n v="725"/>
    <s v="Benyamin Burkitt"/>
    <s v="Biology"/>
    <s v="C"/>
    <x v="707"/>
    <n v="5.34"/>
    <n v="82.36"/>
    <n v="8.84"/>
    <n v="50.93"/>
    <n v="158.76"/>
    <n v="31.751999999999999"/>
    <s v="Fail"/>
    <x v="3"/>
    <n v="928"/>
  </r>
  <r>
    <n v="726"/>
    <s v="Cariotta Yorkston"/>
    <s v="Chemistry"/>
    <s v="C"/>
    <x v="708"/>
    <n v="44.83"/>
    <n v="61.46"/>
    <n v="42.81"/>
    <n v="90.19"/>
    <n v="264.96000000000004"/>
    <n v="52.992000000000004"/>
    <s v="Fail"/>
    <x v="2"/>
    <n v="442"/>
  </r>
  <r>
    <n v="727"/>
    <s v="Linnea Imbrey"/>
    <s v="Physics"/>
    <s v="B"/>
    <x v="709"/>
    <n v="88.29"/>
    <n v="1.85"/>
    <n v="63.72"/>
    <n v="89.64"/>
    <n v="266.42"/>
    <n v="53.284000000000006"/>
    <s v="Fail"/>
    <x v="2"/>
    <n v="430"/>
  </r>
  <r>
    <n v="728"/>
    <s v="Pasquale Pescott"/>
    <s v="English"/>
    <s v="C"/>
    <x v="710"/>
    <n v="92.53"/>
    <n v="59.78"/>
    <n v="77.98"/>
    <n v="5.12"/>
    <n v="265.98"/>
    <n v="53.196000000000005"/>
    <s v="Fail"/>
    <x v="2"/>
    <n v="431"/>
  </r>
  <r>
    <n v="729"/>
    <s v="Bettine Hathaway"/>
    <s v="Math"/>
    <s v="C"/>
    <x v="711"/>
    <n v="29.76"/>
    <n v="88.5"/>
    <n v="34.46"/>
    <n v="2.73"/>
    <n v="209.23000000000002"/>
    <n v="41.846000000000004"/>
    <s v="Fail"/>
    <x v="0"/>
    <n v="754"/>
  </r>
  <r>
    <n v="730"/>
    <s v="Edita Woollhead"/>
    <s v="Biology"/>
    <s v="A"/>
    <x v="712"/>
    <n v="7.49"/>
    <n v="26.92"/>
    <n v="0.9"/>
    <n v="76.86"/>
    <n v="204.5"/>
    <n v="40.9"/>
    <s v="Fail"/>
    <x v="0"/>
    <n v="785"/>
  </r>
  <r>
    <n v="731"/>
    <s v="Silvana Halifax"/>
    <s v="Chemistry"/>
    <s v="A"/>
    <x v="134"/>
    <n v="89.42"/>
    <n v="39.22"/>
    <n v="82.63"/>
    <n v="64.09"/>
    <n v="370.42000000000007"/>
    <n v="74.084000000000017"/>
    <s v="Pass"/>
    <x v="4"/>
    <n v="29"/>
  </r>
  <r>
    <n v="732"/>
    <s v="Pate Dargie"/>
    <s v="Math"/>
    <s v="A"/>
    <x v="713"/>
    <n v="53.53"/>
    <n v="86.85"/>
    <n v="53.52"/>
    <n v="38.04"/>
    <n v="251.15"/>
    <n v="50.230000000000004"/>
    <s v="Fail"/>
    <x v="2"/>
    <n v="525"/>
  </r>
  <r>
    <n v="733"/>
    <s v="Astra Sebrook"/>
    <s v="Math"/>
    <s v="B"/>
    <x v="714"/>
    <n v="97.35"/>
    <n v="75.510000000000005"/>
    <n v="99.69"/>
    <n v="45.63"/>
    <n v="387.65"/>
    <n v="77.53"/>
    <s v="Pass"/>
    <x v="4"/>
    <n v="12"/>
  </r>
  <r>
    <n v="734"/>
    <s v="Padriac Curtoys"/>
    <s v="Biology"/>
    <s v="A"/>
    <x v="715"/>
    <n v="36.840000000000003"/>
    <n v="54.65"/>
    <n v="4.37"/>
    <n v="23.39"/>
    <n v="126.27"/>
    <n v="25.253999999999998"/>
    <s v="Fail"/>
    <x v="3"/>
    <n v="977"/>
  </r>
  <r>
    <n v="735"/>
    <s v="Dalli Mellers"/>
    <s v="Physics"/>
    <s v="C"/>
    <x v="716"/>
    <n v="58.32"/>
    <n v="54.29"/>
    <n v="89.94"/>
    <n v="33.46"/>
    <n v="300.2"/>
    <n v="60.04"/>
    <s v="Fail"/>
    <x v="1"/>
    <n v="247"/>
  </r>
  <r>
    <n v="736"/>
    <s v="Gretta Rawet"/>
    <s v="Chemistry"/>
    <s v="B"/>
    <x v="717"/>
    <n v="25.02"/>
    <n v="6.08"/>
    <n v="98.1"/>
    <n v="98.98"/>
    <n v="280.58999999999997"/>
    <n v="56.117999999999995"/>
    <s v="Fail"/>
    <x v="2"/>
    <n v="343"/>
  </r>
  <r>
    <n v="737"/>
    <s v="Artair Maggorini"/>
    <s v="English"/>
    <s v="C"/>
    <x v="718"/>
    <n v="98.36"/>
    <n v="44.32"/>
    <n v="21.16"/>
    <n v="84.13"/>
    <n v="275.95999999999998"/>
    <n v="55.191999999999993"/>
    <s v="Fail"/>
    <x v="2"/>
    <n v="376"/>
  </r>
  <r>
    <n v="738"/>
    <s v="Kizzie Corless"/>
    <s v="Biology"/>
    <s v="B"/>
    <x v="719"/>
    <n v="56.33"/>
    <n v="54.81"/>
    <n v="76.05"/>
    <n v="74.25"/>
    <n v="335.61"/>
    <n v="67.122"/>
    <s v="Pass"/>
    <x v="1"/>
    <n v="107"/>
  </r>
  <r>
    <n v="739"/>
    <s v="Adriano Spera"/>
    <s v="Biology"/>
    <s v="B"/>
    <x v="720"/>
    <n v="78.849999999999994"/>
    <n v="2.5299999999999998"/>
    <n v="87.28"/>
    <n v="86.37"/>
    <n v="313.84000000000003"/>
    <n v="62.768000000000008"/>
    <s v="Fail"/>
    <x v="1"/>
    <n v="193"/>
  </r>
  <r>
    <n v="740"/>
    <s v="Brodie Morrall"/>
    <s v="Biology"/>
    <s v="B"/>
    <x v="721"/>
    <n v="56.77"/>
    <n v="76.34"/>
    <n v="40.54"/>
    <n v="99.84"/>
    <n v="345.92"/>
    <n v="69.183999999999997"/>
    <s v="Pass"/>
    <x v="1"/>
    <n v="81"/>
  </r>
  <r>
    <n v="741"/>
    <s v="Serene Merdew"/>
    <s v="Math"/>
    <s v="C"/>
    <x v="722"/>
    <n v="77.66"/>
    <n v="46.67"/>
    <n v="62.69"/>
    <n v="5.41"/>
    <n v="195.94"/>
    <n v="39.188000000000002"/>
    <s v="Fail"/>
    <x v="0"/>
    <n v="812"/>
  </r>
  <r>
    <n v="742"/>
    <s v="Marti Jobke"/>
    <s v="Math"/>
    <s v="A"/>
    <x v="723"/>
    <n v="19.649999999999999"/>
    <n v="47.28"/>
    <n v="60.39"/>
    <n v="22.62"/>
    <n v="172.06"/>
    <n v="34.411999999999999"/>
    <s v="Fail"/>
    <x v="3"/>
    <n v="894"/>
  </r>
  <r>
    <n v="743"/>
    <s v="Tomaso Angelo"/>
    <s v="Physics"/>
    <s v="B"/>
    <x v="724"/>
    <n v="93.54"/>
    <n v="49.98"/>
    <n v="80.33"/>
    <n v="82.25"/>
    <n v="357.19"/>
    <n v="71.438000000000002"/>
    <s v="Pass"/>
    <x v="4"/>
    <n v="55"/>
  </r>
  <r>
    <n v="744"/>
    <s v="Willa Koppke"/>
    <s v="Chemistry"/>
    <s v="B"/>
    <x v="725"/>
    <n v="85.56"/>
    <n v="72.52"/>
    <n v="72.58"/>
    <n v="59.29"/>
    <n v="329.7"/>
    <n v="65.94"/>
    <s v="Pass"/>
    <x v="1"/>
    <n v="133"/>
  </r>
  <r>
    <n v="745"/>
    <s v="Ansel Brumbye"/>
    <s v="Math"/>
    <s v="B"/>
    <x v="726"/>
    <n v="64.260000000000005"/>
    <n v="90.07"/>
    <n v="2.83"/>
    <n v="95.88"/>
    <n v="324.60000000000002"/>
    <n v="64.92"/>
    <s v="Fail"/>
    <x v="1"/>
    <n v="152"/>
  </r>
  <r>
    <n v="746"/>
    <s v="Otis Tendahl"/>
    <s v="Chemistry"/>
    <s v="A"/>
    <x v="727"/>
    <n v="24.2"/>
    <n v="65.17"/>
    <n v="57.43"/>
    <n v="24.71"/>
    <n v="172.44"/>
    <n v="34.488"/>
    <s v="Fail"/>
    <x v="3"/>
    <n v="892"/>
  </r>
  <r>
    <n v="747"/>
    <s v="Moritz Strond"/>
    <s v="English"/>
    <s v="A"/>
    <x v="728"/>
    <n v="41.81"/>
    <n v="34.92"/>
    <n v="5.14"/>
    <n v="71.36"/>
    <n v="218.21999999999997"/>
    <n v="43.643999999999991"/>
    <s v="Fail"/>
    <x v="0"/>
    <n v="702"/>
  </r>
  <r>
    <n v="748"/>
    <s v="Norine Kiss"/>
    <s v="English"/>
    <s v="C"/>
    <x v="729"/>
    <n v="44.96"/>
    <n v="20.16"/>
    <n v="81.010000000000005"/>
    <n v="16.41"/>
    <n v="175.06"/>
    <n v="35.012"/>
    <s v="Fail"/>
    <x v="0"/>
    <n v="882"/>
  </r>
  <r>
    <n v="749"/>
    <s v="Nonah Flieg"/>
    <s v="Chemistry"/>
    <s v="A"/>
    <x v="730"/>
    <n v="37.6"/>
    <n v="90.51"/>
    <n v="60.57"/>
    <n v="70.11"/>
    <n v="349.96000000000004"/>
    <n v="69.992000000000004"/>
    <s v="Pass"/>
    <x v="1"/>
    <n v="70"/>
  </r>
  <r>
    <n v="750"/>
    <s v="Desdemona Mackinder"/>
    <s v="Biology"/>
    <s v="B"/>
    <x v="731"/>
    <n v="91.67"/>
    <n v="12.08"/>
    <n v="52.14"/>
    <n v="0.9"/>
    <n v="241.79000000000005"/>
    <n v="48.358000000000011"/>
    <s v="Fail"/>
    <x v="0"/>
    <n v="578"/>
  </r>
  <r>
    <n v="751"/>
    <s v="Tabby Myford"/>
    <s v="Biology"/>
    <s v="B"/>
    <x v="732"/>
    <n v="49.75"/>
    <n v="11.06"/>
    <n v="92.94"/>
    <n v="84.92"/>
    <n v="260.52"/>
    <n v="52.103999999999999"/>
    <s v="Fail"/>
    <x v="2"/>
    <n v="470"/>
  </r>
  <r>
    <n v="752"/>
    <s v="Crissy Colbeck"/>
    <s v="Chemistry"/>
    <s v="A"/>
    <x v="733"/>
    <n v="52.41"/>
    <n v="22.91"/>
    <n v="2.5"/>
    <n v="92.88"/>
    <n v="222.58999999999997"/>
    <n v="44.517999999999994"/>
    <s v="Fail"/>
    <x v="0"/>
    <n v="680"/>
  </r>
  <r>
    <n v="753"/>
    <s v="Luciana Marritt"/>
    <s v="English"/>
    <s v="A"/>
    <x v="734"/>
    <n v="2.02"/>
    <n v="60.42"/>
    <n v="3.62"/>
    <n v="72.040000000000006"/>
    <n v="187.67000000000002"/>
    <n v="37.534000000000006"/>
    <s v="Fail"/>
    <x v="0"/>
    <n v="837"/>
  </r>
  <r>
    <n v="754"/>
    <s v="Beniamino Whotton"/>
    <s v="Biology"/>
    <s v="C"/>
    <x v="735"/>
    <n v="68.61"/>
    <n v="20.65"/>
    <n v="92.46"/>
    <n v="58.56"/>
    <n v="313.02"/>
    <n v="62.603999999999999"/>
    <s v="Fail"/>
    <x v="1"/>
    <n v="197"/>
  </r>
  <r>
    <n v="755"/>
    <s v="Pincus Dows"/>
    <s v="English"/>
    <s v="B"/>
    <x v="736"/>
    <n v="59.23"/>
    <n v="64.69"/>
    <n v="13.28"/>
    <n v="85.79"/>
    <n v="263.89"/>
    <n v="52.777999999999999"/>
    <s v="Fail"/>
    <x v="2"/>
    <n v="450"/>
  </r>
  <r>
    <n v="756"/>
    <s v="Blondy Vischi"/>
    <s v="Physics"/>
    <s v="C"/>
    <x v="737"/>
    <n v="47.44"/>
    <n v="87.9"/>
    <n v="93.7"/>
    <n v="3.52"/>
    <n v="260.96999999999997"/>
    <n v="52.193999999999996"/>
    <s v="Fail"/>
    <x v="2"/>
    <n v="465"/>
  </r>
  <r>
    <n v="757"/>
    <s v="Logan Ishaki"/>
    <s v="Physics"/>
    <s v="B"/>
    <x v="738"/>
    <n v="86.04"/>
    <n v="68.319999999999993"/>
    <n v="35.65"/>
    <n v="22.35"/>
    <n v="229.67000000000002"/>
    <n v="45.934000000000005"/>
    <s v="Fail"/>
    <x v="0"/>
    <n v="645"/>
  </r>
  <r>
    <n v="758"/>
    <s v="Cobbie Snoddy"/>
    <s v="English"/>
    <s v="B"/>
    <x v="271"/>
    <n v="87.48"/>
    <n v="96.73"/>
    <n v="99.38"/>
    <n v="30.77"/>
    <n v="327.41999999999996"/>
    <n v="65.483999999999995"/>
    <s v="Fail"/>
    <x v="1"/>
    <n v="143"/>
  </r>
  <r>
    <n v="759"/>
    <s v="Scott Abramovitz"/>
    <s v="Chemistry"/>
    <s v="A"/>
    <x v="739"/>
    <n v="20.399999999999999"/>
    <n v="89.09"/>
    <n v="46.11"/>
    <n v="54.93"/>
    <n v="290.71000000000004"/>
    <n v="58.14200000000001"/>
    <s v="Fail"/>
    <x v="2"/>
    <n v="290"/>
  </r>
  <r>
    <n v="760"/>
    <s v="Monah Berisford"/>
    <s v="Physics"/>
    <s v="A"/>
    <x v="740"/>
    <n v="92.91"/>
    <n v="85.04"/>
    <n v="57.96"/>
    <n v="14.2"/>
    <n v="268.44"/>
    <n v="53.688000000000002"/>
    <s v="Fail"/>
    <x v="2"/>
    <n v="418"/>
  </r>
  <r>
    <n v="761"/>
    <s v="Zia Forty"/>
    <s v="Biology"/>
    <s v="A"/>
    <x v="741"/>
    <n v="95.96"/>
    <n v="96.15"/>
    <n v="21.9"/>
    <n v="36.79"/>
    <n v="283.78000000000003"/>
    <n v="56.756000000000007"/>
    <s v="Fail"/>
    <x v="2"/>
    <n v="322"/>
  </r>
  <r>
    <n v="762"/>
    <s v="Jackquelin Matthewman"/>
    <s v="Physics"/>
    <s v="C"/>
    <x v="742"/>
    <n v="66.39"/>
    <n v="78.77"/>
    <n v="47.57"/>
    <n v="59.46"/>
    <n v="283.47999999999996"/>
    <n v="56.695999999999991"/>
    <s v="Fail"/>
    <x v="2"/>
    <n v="326"/>
  </r>
  <r>
    <n v="763"/>
    <s v="Feliks Burrell"/>
    <s v="English"/>
    <s v="C"/>
    <x v="743"/>
    <n v="55.44"/>
    <n v="43.68"/>
    <n v="88.69"/>
    <n v="97.22"/>
    <n v="322.01"/>
    <n v="64.402000000000001"/>
    <s v="Pass"/>
    <x v="1"/>
    <n v="160"/>
  </r>
  <r>
    <n v="764"/>
    <s v="Onfroi Rude"/>
    <s v="Physics"/>
    <s v="B"/>
    <x v="744"/>
    <n v="92.59"/>
    <n v="36.99"/>
    <n v="55.03"/>
    <n v="46.02"/>
    <n v="287.67"/>
    <n v="57.534000000000006"/>
    <s v="Pass"/>
    <x v="2"/>
    <n v="312"/>
  </r>
  <r>
    <n v="765"/>
    <s v="Jonie Kopfer"/>
    <s v="Physics"/>
    <s v="B"/>
    <x v="745"/>
    <n v="81"/>
    <n v="89.47"/>
    <n v="58.55"/>
    <n v="0.41"/>
    <n v="276.76"/>
    <n v="55.351999999999997"/>
    <s v="Fail"/>
    <x v="2"/>
    <n v="369"/>
  </r>
  <r>
    <n v="766"/>
    <s v="Laurella Elphinston"/>
    <s v="Chemistry"/>
    <s v="C"/>
    <x v="746"/>
    <n v="51.48"/>
    <n v="57.99"/>
    <n v="3.68"/>
    <n v="17.36"/>
    <n v="178.07"/>
    <n v="35.613999999999997"/>
    <s v="Fail"/>
    <x v="0"/>
    <n v="873"/>
  </r>
  <r>
    <n v="767"/>
    <s v="Felicio Izkoveski"/>
    <s v="English"/>
    <s v="C"/>
    <x v="747"/>
    <n v="19.91"/>
    <n v="89.13"/>
    <n v="92.39"/>
    <n v="11.41"/>
    <n v="249.92"/>
    <n v="49.983999999999995"/>
    <s v="Fail"/>
    <x v="0"/>
    <n v="534"/>
  </r>
  <r>
    <n v="768"/>
    <s v="Alvy Ricci"/>
    <s v="Math"/>
    <s v="B"/>
    <x v="748"/>
    <n v="22.93"/>
    <n v="95.85"/>
    <n v="37.31"/>
    <n v="52.91"/>
    <n v="212.84"/>
    <n v="42.567999999999998"/>
    <s v="Fail"/>
    <x v="0"/>
    <n v="731"/>
  </r>
  <r>
    <n v="769"/>
    <s v="Blaine Lyons"/>
    <s v="Physics"/>
    <s v="C"/>
    <x v="749"/>
    <n v="83.18"/>
    <n v="10.09"/>
    <n v="74.31"/>
    <n v="75.650000000000006"/>
    <n v="329.92"/>
    <n v="65.984000000000009"/>
    <s v="Fail"/>
    <x v="1"/>
    <n v="131"/>
  </r>
  <r>
    <n v="770"/>
    <s v="Udall Issacson"/>
    <s v="Chemistry"/>
    <s v="C"/>
    <x v="750"/>
    <n v="72.92"/>
    <n v="80.87"/>
    <n v="33.36"/>
    <n v="69.52"/>
    <n v="274.38"/>
    <n v="54.875999999999998"/>
    <s v="Fail"/>
    <x v="2"/>
    <n v="391"/>
  </r>
  <r>
    <n v="771"/>
    <s v="Giustino Ashley"/>
    <s v="Math"/>
    <s v="A"/>
    <x v="751"/>
    <n v="46.16"/>
    <n v="57.83"/>
    <n v="3.95"/>
    <n v="79.83"/>
    <n v="237.89"/>
    <n v="47.577999999999996"/>
    <s v="Fail"/>
    <x v="0"/>
    <n v="598"/>
  </r>
  <r>
    <n v="772"/>
    <s v="Angele Hugk"/>
    <s v="Biology"/>
    <s v="A"/>
    <x v="752"/>
    <n v="6.37"/>
    <n v="92.71"/>
    <n v="55.68"/>
    <n v="38.29"/>
    <n v="287.57"/>
    <n v="57.513999999999996"/>
    <s v="Fail"/>
    <x v="2"/>
    <n v="313"/>
  </r>
  <r>
    <n v="773"/>
    <s v="Valeria Gribben"/>
    <s v="Physics"/>
    <s v="C"/>
    <x v="753"/>
    <n v="76.14"/>
    <n v="86.79"/>
    <n v="58.26"/>
    <n v="76.94"/>
    <n v="314.75"/>
    <n v="62.95"/>
    <s v="Fail"/>
    <x v="1"/>
    <n v="191"/>
  </r>
  <r>
    <n v="774"/>
    <s v="Pedro Brummell"/>
    <s v="English"/>
    <s v="B"/>
    <x v="754"/>
    <n v="54.5"/>
    <n v="94.6"/>
    <n v="20.61"/>
    <n v="22.31"/>
    <n v="279.15999999999997"/>
    <n v="55.831999999999994"/>
    <s v="Fail"/>
    <x v="2"/>
    <n v="353"/>
  </r>
  <r>
    <n v="775"/>
    <s v="Dianna Luxton"/>
    <s v="Biology"/>
    <s v="A"/>
    <x v="755"/>
    <n v="40.47"/>
    <n v="56.22"/>
    <n v="91.05"/>
    <n v="73.45"/>
    <n v="292.87"/>
    <n v="58.573999999999998"/>
    <s v="Fail"/>
    <x v="2"/>
    <n v="281"/>
  </r>
  <r>
    <n v="776"/>
    <s v="Hurley Petlyura"/>
    <s v="Physics"/>
    <s v="C"/>
    <x v="756"/>
    <n v="28.46"/>
    <n v="12.09"/>
    <n v="9.58"/>
    <n v="51.2"/>
    <n v="192.65000000000003"/>
    <n v="38.530000000000008"/>
    <s v="Fail"/>
    <x v="0"/>
    <n v="823"/>
  </r>
  <r>
    <n v="777"/>
    <s v="Davie Lazell"/>
    <s v="Biology"/>
    <s v="A"/>
    <x v="757"/>
    <n v="78.42"/>
    <n v="41.61"/>
    <n v="52.88"/>
    <n v="40.92"/>
    <n v="313.56"/>
    <n v="62.712000000000003"/>
    <s v="Pass"/>
    <x v="1"/>
    <n v="195"/>
  </r>
  <r>
    <n v="778"/>
    <s v="Jennifer Bunnell"/>
    <s v="Chemistry"/>
    <s v="C"/>
    <x v="758"/>
    <n v="66.599999999999994"/>
    <n v="64.41"/>
    <n v="99.57"/>
    <n v="67.95"/>
    <n v="363.95"/>
    <n v="72.789999999999992"/>
    <s v="Pass"/>
    <x v="4"/>
    <n v="39"/>
  </r>
  <r>
    <n v="779"/>
    <s v="Theo Lumpkin"/>
    <s v="English"/>
    <s v="C"/>
    <x v="759"/>
    <n v="28.94"/>
    <n v="38.86"/>
    <n v="74.44"/>
    <n v="15.41"/>
    <n v="176.53"/>
    <n v="35.305999999999997"/>
    <s v="Fail"/>
    <x v="0"/>
    <n v="878"/>
  </r>
  <r>
    <n v="780"/>
    <s v="Adam Popple"/>
    <s v="Physics"/>
    <s v="A"/>
    <x v="760"/>
    <n v="42"/>
    <n v="59.25"/>
    <n v="16.62"/>
    <n v="20.309999999999999"/>
    <n v="194.10000000000002"/>
    <n v="38.820000000000007"/>
    <s v="Fail"/>
    <x v="0"/>
    <n v="819"/>
  </r>
  <r>
    <n v="781"/>
    <s v="Ardisj Gurnee"/>
    <s v="Math"/>
    <s v="A"/>
    <x v="761"/>
    <n v="35.22"/>
    <n v="23.29"/>
    <n v="41.27"/>
    <n v="18.579999999999998"/>
    <n v="141.01"/>
    <n v="28.201999999999998"/>
    <s v="Fail"/>
    <x v="3"/>
    <n v="958"/>
  </r>
  <r>
    <n v="782"/>
    <s v="Felice Kiss"/>
    <s v="Biology"/>
    <s v="A"/>
    <x v="762"/>
    <n v="51.22"/>
    <n v="13.62"/>
    <n v="69.38"/>
    <n v="6.42"/>
    <n v="201.59"/>
    <n v="40.317999999999998"/>
    <s v="Fail"/>
    <x v="0"/>
    <n v="795"/>
  </r>
  <r>
    <n v="783"/>
    <s v="Hazel Gwatkin"/>
    <s v="Physics"/>
    <s v="C"/>
    <x v="763"/>
    <n v="24.96"/>
    <n v="74.349999999999994"/>
    <n v="5.96"/>
    <n v="37.049999999999997"/>
    <n v="155.72999999999999"/>
    <n v="31.145999999999997"/>
    <s v="Fail"/>
    <x v="3"/>
    <n v="936"/>
  </r>
  <r>
    <n v="784"/>
    <s v="Alexandr Kiefer"/>
    <s v="English"/>
    <s v="A"/>
    <x v="764"/>
    <n v="68.77"/>
    <n v="23.34"/>
    <n v="45.75"/>
    <n v="30.75"/>
    <n v="195.45"/>
    <n v="39.089999999999996"/>
    <s v="Fail"/>
    <x v="0"/>
    <n v="815"/>
  </r>
  <r>
    <n v="785"/>
    <s v="Hyacinthia Loney"/>
    <s v="Math"/>
    <s v="B"/>
    <x v="765"/>
    <n v="47.44"/>
    <n v="35.5"/>
    <n v="7.0000000000000007E-2"/>
    <n v="28.24"/>
    <n v="132.19999999999999"/>
    <n v="26.439999999999998"/>
    <s v="Fail"/>
    <x v="3"/>
    <n v="973"/>
  </r>
  <r>
    <n v="786"/>
    <s v="Sheela Bennett"/>
    <s v="Physics"/>
    <s v="C"/>
    <x v="766"/>
    <n v="70.319999999999993"/>
    <n v="30.2"/>
    <n v="79.8"/>
    <n v="52.65"/>
    <n v="298.54999999999995"/>
    <n v="59.709999999999994"/>
    <s v="Fail"/>
    <x v="2"/>
    <n v="253"/>
  </r>
  <r>
    <n v="787"/>
    <s v="Karol Gettings"/>
    <s v="Biology"/>
    <s v="A"/>
    <x v="767"/>
    <n v="29.36"/>
    <n v="83.28"/>
    <n v="83.2"/>
    <n v="91.87"/>
    <n v="302.38"/>
    <n v="60.475999999999999"/>
    <s v="Fail"/>
    <x v="1"/>
    <n v="239"/>
  </r>
  <r>
    <n v="788"/>
    <s v="Page Speechley"/>
    <s v="Chemistry"/>
    <s v="A"/>
    <x v="768"/>
    <n v="41.19"/>
    <n v="64.61"/>
    <n v="42.51"/>
    <n v="42.84"/>
    <n v="207.15"/>
    <n v="41.43"/>
    <s v="Fail"/>
    <x v="0"/>
    <n v="767"/>
  </r>
  <r>
    <n v="789"/>
    <s v="Norry Windibank"/>
    <s v="Chemistry"/>
    <s v="A"/>
    <x v="769"/>
    <n v="8.0399999999999991"/>
    <n v="46.95"/>
    <n v="6.35"/>
    <n v="49.64"/>
    <n v="114.97"/>
    <n v="22.994"/>
    <s v="Fail"/>
    <x v="3"/>
    <n v="984"/>
  </r>
  <r>
    <n v="790"/>
    <s v="Benetta Rockhill"/>
    <s v="Biology"/>
    <s v="B"/>
    <x v="235"/>
    <n v="73.819999999999993"/>
    <n v="32.799999999999997"/>
    <n v="39.72"/>
    <n v="82.16"/>
    <n v="294.06"/>
    <n v="58.811999999999998"/>
    <s v="Fail"/>
    <x v="2"/>
    <n v="273"/>
  </r>
  <r>
    <n v="791"/>
    <s v="Emylee Rzehor"/>
    <s v="English"/>
    <s v="A"/>
    <x v="770"/>
    <n v="89.55"/>
    <n v="6.6"/>
    <n v="88.9"/>
    <n v="96.53"/>
    <n v="357.26"/>
    <n v="71.451999999999998"/>
    <s v="Fail"/>
    <x v="4"/>
    <n v="54"/>
  </r>
  <r>
    <n v="792"/>
    <s v="Josie Marciek"/>
    <s v="English"/>
    <s v="A"/>
    <x v="771"/>
    <n v="5.71"/>
    <n v="75.37"/>
    <n v="21.64"/>
    <n v="40.69"/>
    <n v="184.85000000000002"/>
    <n v="36.970000000000006"/>
    <s v="Fail"/>
    <x v="0"/>
    <n v="848"/>
  </r>
  <r>
    <n v="793"/>
    <s v="Harman Gillow"/>
    <s v="Chemistry"/>
    <s v="B"/>
    <x v="772"/>
    <n v="60.78"/>
    <n v="67.48"/>
    <n v="70.040000000000006"/>
    <n v="58.59"/>
    <n v="312.19000000000005"/>
    <n v="62.438000000000009"/>
    <s v="Pass"/>
    <x v="1"/>
    <n v="200"/>
  </r>
  <r>
    <n v="794"/>
    <s v="Gail Haithwaite"/>
    <s v="English"/>
    <s v="B"/>
    <x v="773"/>
    <n v="22.77"/>
    <n v="69.41"/>
    <n v="70.48"/>
    <n v="49.45"/>
    <n v="240.45"/>
    <n v="48.089999999999996"/>
    <s v="Fail"/>
    <x v="0"/>
    <n v="586"/>
  </r>
  <r>
    <n v="795"/>
    <s v="Eva Spoerl"/>
    <s v="Physics"/>
    <s v="A"/>
    <x v="774"/>
    <n v="64.599999999999994"/>
    <n v="82.38"/>
    <n v="18.72"/>
    <n v="39.700000000000003"/>
    <n v="275.10000000000002"/>
    <n v="55.02"/>
    <s v="Fail"/>
    <x v="2"/>
    <n v="384"/>
  </r>
  <r>
    <n v="796"/>
    <s v="Gladi Ghidelli"/>
    <s v="Chemistry"/>
    <s v="B"/>
    <x v="464"/>
    <n v="30.67"/>
    <n v="64.150000000000006"/>
    <n v="0.8"/>
    <n v="97.03"/>
    <n v="234.54000000000002"/>
    <n v="46.908000000000001"/>
    <s v="Fail"/>
    <x v="0"/>
    <n v="615"/>
  </r>
  <r>
    <n v="797"/>
    <s v="Jaye Stirgess"/>
    <s v="Biology"/>
    <s v="C"/>
    <x v="775"/>
    <n v="48.45"/>
    <n v="1.38"/>
    <n v="61.19"/>
    <n v="77.55"/>
    <n v="194.41000000000003"/>
    <n v="38.882000000000005"/>
    <s v="Fail"/>
    <x v="0"/>
    <n v="818"/>
  </r>
  <r>
    <n v="798"/>
    <s v="Salomo Fiddiman"/>
    <s v="Chemistry"/>
    <s v="C"/>
    <x v="776"/>
    <n v="20.67"/>
    <n v="4.99"/>
    <n v="56.34"/>
    <n v="28.24"/>
    <n v="151.17000000000002"/>
    <n v="30.234000000000002"/>
    <s v="Fail"/>
    <x v="3"/>
    <n v="941"/>
  </r>
  <r>
    <n v="799"/>
    <s v="Lani Thomton"/>
    <s v="Math"/>
    <s v="A"/>
    <x v="777"/>
    <n v="73.8"/>
    <n v="5.49"/>
    <n v="61.86"/>
    <n v="18.329999999999998"/>
    <n v="206.15999999999997"/>
    <n v="41.231999999999992"/>
    <s v="Fail"/>
    <x v="0"/>
    <n v="772"/>
  </r>
  <r>
    <n v="800"/>
    <s v="Cosetta McKirton"/>
    <s v="Chemistry"/>
    <s v="A"/>
    <x v="778"/>
    <n v="36.76"/>
    <n v="95.69"/>
    <n v="63.6"/>
    <n v="96.3"/>
    <n v="357.61"/>
    <n v="71.522000000000006"/>
    <s v="Pass"/>
    <x v="4"/>
    <n v="52"/>
  </r>
  <r>
    <n v="801"/>
    <s v="Benita Polye"/>
    <s v="Chemistry"/>
    <s v="C"/>
    <x v="779"/>
    <n v="78.63"/>
    <n v="65.84"/>
    <n v="2.06"/>
    <n v="54.31"/>
    <n v="220.01"/>
    <n v="44.001999999999995"/>
    <s v="Fail"/>
    <x v="0"/>
    <n v="695"/>
  </r>
  <r>
    <n v="802"/>
    <s v="Tamarra Ottley"/>
    <s v="Biology"/>
    <s v="B"/>
    <x v="780"/>
    <n v="48.74"/>
    <n v="5.15"/>
    <n v="68"/>
    <n v="60.51"/>
    <n v="271.32"/>
    <n v="54.263999999999996"/>
    <s v="Fail"/>
    <x v="2"/>
    <n v="408"/>
  </r>
  <r>
    <n v="803"/>
    <s v="Karilynn Ethelston"/>
    <s v="Biology"/>
    <s v="B"/>
    <x v="781"/>
    <n v="47.57"/>
    <n v="54.46"/>
    <n v="83.03"/>
    <n v="56.96"/>
    <n v="341.52"/>
    <n v="68.304000000000002"/>
    <s v="Pass"/>
    <x v="1"/>
    <n v="88"/>
  </r>
  <r>
    <n v="804"/>
    <s v="Merrel Stonelake"/>
    <s v="Chemistry"/>
    <s v="B"/>
    <x v="782"/>
    <n v="52.14"/>
    <n v="3.22"/>
    <n v="33.909999999999997"/>
    <n v="88.32"/>
    <n v="198.64"/>
    <n v="39.727999999999994"/>
    <s v="Fail"/>
    <x v="0"/>
    <n v="804"/>
  </r>
  <r>
    <n v="805"/>
    <s v="Tina Acland"/>
    <s v="Physics"/>
    <s v="C"/>
    <x v="783"/>
    <n v="38.380000000000003"/>
    <n v="24.6"/>
    <n v="63.1"/>
    <n v="69.73"/>
    <n v="254.60000000000002"/>
    <n v="50.92"/>
    <s v="Fail"/>
    <x v="2"/>
    <n v="504"/>
  </r>
  <r>
    <n v="806"/>
    <s v="Nert Bwye"/>
    <s v="Physics"/>
    <s v="C"/>
    <x v="528"/>
    <n v="65.3"/>
    <n v="66.12"/>
    <n v="41.86"/>
    <n v="70.319999999999993"/>
    <n v="279.83"/>
    <n v="55.965999999999994"/>
    <s v="Pass"/>
    <x v="2"/>
    <n v="348"/>
  </r>
  <r>
    <n v="807"/>
    <s v="Aldric Brawn"/>
    <s v="Math"/>
    <s v="B"/>
    <x v="784"/>
    <n v="8.19"/>
    <n v="7.05"/>
    <n v="48.78"/>
    <n v="97.68"/>
    <n v="211.29000000000002"/>
    <n v="42.258000000000003"/>
    <s v="Fail"/>
    <x v="0"/>
    <n v="745"/>
  </r>
  <r>
    <n v="808"/>
    <s v="Nickey Kilpin"/>
    <s v="Physics"/>
    <s v="C"/>
    <x v="785"/>
    <n v="47.99"/>
    <n v="90.61"/>
    <n v="3.54"/>
    <n v="2.06"/>
    <n v="227.35"/>
    <n v="45.47"/>
    <s v="Fail"/>
    <x v="0"/>
    <n v="656"/>
  </r>
  <r>
    <n v="809"/>
    <s v="Lorne McKomb"/>
    <s v="Math"/>
    <s v="C"/>
    <x v="786"/>
    <n v="0.22"/>
    <n v="33.78"/>
    <n v="85.33"/>
    <n v="32.06"/>
    <n v="184.56"/>
    <n v="36.911999999999999"/>
    <s v="Fail"/>
    <x v="0"/>
    <n v="849"/>
  </r>
  <r>
    <n v="810"/>
    <s v="Korella Simenot"/>
    <s v="Math"/>
    <s v="B"/>
    <x v="787"/>
    <n v="18.760000000000002"/>
    <n v="33.71"/>
    <n v="95.39"/>
    <n v="28.06"/>
    <n v="196.16000000000003"/>
    <n v="39.232000000000006"/>
    <s v="Fail"/>
    <x v="0"/>
    <n v="811"/>
  </r>
  <r>
    <n v="811"/>
    <s v="Shelagh Kubis"/>
    <s v="Chemistry"/>
    <s v="A"/>
    <x v="788"/>
    <n v="50.64"/>
    <n v="92.82"/>
    <n v="86.84"/>
    <n v="87.99"/>
    <n v="369.78999999999996"/>
    <n v="73.957999999999998"/>
    <s v="Pass"/>
    <x v="4"/>
    <n v="31"/>
  </r>
  <r>
    <n v="812"/>
    <s v="Hersh Hains"/>
    <s v="Biology"/>
    <s v="B"/>
    <x v="789"/>
    <n v="89.76"/>
    <n v="68.39"/>
    <n v="76.36"/>
    <n v="37.01"/>
    <n v="310.37"/>
    <n v="62.073999999999998"/>
    <s v="Pass"/>
    <x v="1"/>
    <n v="211"/>
  </r>
  <r>
    <n v="813"/>
    <s v="Amaleta Looks"/>
    <s v="Math"/>
    <s v="C"/>
    <x v="790"/>
    <n v="11.41"/>
    <n v="34.15"/>
    <n v="70.33"/>
    <n v="98.75"/>
    <n v="278.69"/>
    <n v="55.738"/>
    <s v="Fail"/>
    <x v="2"/>
    <n v="359"/>
  </r>
  <r>
    <n v="814"/>
    <s v="Maud Mitchiner"/>
    <s v="English"/>
    <s v="A"/>
    <x v="791"/>
    <n v="47.56"/>
    <n v="7.32"/>
    <n v="28.27"/>
    <n v="35.68"/>
    <n v="139.19999999999999"/>
    <n v="27.839999999999996"/>
    <s v="Fail"/>
    <x v="3"/>
    <n v="965"/>
  </r>
  <r>
    <n v="815"/>
    <s v="Irma Bortolussi"/>
    <s v="Chemistry"/>
    <s v="C"/>
    <x v="792"/>
    <n v="71.98"/>
    <n v="14.81"/>
    <n v="99.38"/>
    <n v="6.41"/>
    <n v="265.24"/>
    <n v="53.048000000000002"/>
    <s v="Fail"/>
    <x v="2"/>
    <n v="440"/>
  </r>
  <r>
    <n v="816"/>
    <s v="Laryssa Valintine"/>
    <s v="Chemistry"/>
    <s v="C"/>
    <x v="793"/>
    <n v="0.32"/>
    <n v="5.65"/>
    <n v="56.16"/>
    <n v="58.74"/>
    <n v="152.19999999999999"/>
    <n v="30.439999999999998"/>
    <s v="Fail"/>
    <x v="3"/>
    <n v="940"/>
  </r>
  <r>
    <n v="817"/>
    <s v="Kienan Sculpher"/>
    <s v="English"/>
    <s v="B"/>
    <x v="794"/>
    <n v="35.94"/>
    <n v="0.33"/>
    <n v="8.4"/>
    <n v="69.27"/>
    <n v="177.49"/>
    <n v="35.498000000000005"/>
    <s v="Fail"/>
    <x v="0"/>
    <n v="874"/>
  </r>
  <r>
    <n v="818"/>
    <s v="Terence Patsall"/>
    <s v="Physics"/>
    <s v="B"/>
    <x v="795"/>
    <n v="78.48"/>
    <n v="35.799999999999997"/>
    <n v="29.84"/>
    <n v="75.44"/>
    <n v="233.29999999999998"/>
    <n v="46.66"/>
    <s v="Fail"/>
    <x v="0"/>
    <n v="624"/>
  </r>
  <r>
    <n v="819"/>
    <s v="Jonie Boulden"/>
    <s v="Chemistry"/>
    <s v="A"/>
    <x v="796"/>
    <n v="78.3"/>
    <n v="99.76"/>
    <n v="56.54"/>
    <n v="86.05"/>
    <n v="363.99"/>
    <n v="72.798000000000002"/>
    <s v="Pass"/>
    <x v="4"/>
    <n v="38"/>
  </r>
  <r>
    <n v="820"/>
    <s v="Tate Tregenza"/>
    <s v="Physics"/>
    <s v="B"/>
    <x v="797"/>
    <n v="95.86"/>
    <n v="44.41"/>
    <n v="83.04"/>
    <n v="99.96"/>
    <n v="401.95"/>
    <n v="80.39"/>
    <s v="Pass"/>
    <x v="5"/>
    <n v="5"/>
  </r>
  <r>
    <n v="821"/>
    <s v="Jerrilyn Bradberry"/>
    <s v="Math"/>
    <s v="B"/>
    <x v="798"/>
    <n v="12.71"/>
    <n v="23.95"/>
    <n v="65.27"/>
    <n v="29.34"/>
    <n v="171.48999999999998"/>
    <n v="34.297999999999995"/>
    <s v="Fail"/>
    <x v="3"/>
    <n v="898"/>
  </r>
  <r>
    <n v="822"/>
    <s v="Else Anfosso"/>
    <s v="Chemistry"/>
    <s v="A"/>
    <x v="799"/>
    <n v="38.950000000000003"/>
    <n v="51.3"/>
    <n v="23.04"/>
    <n v="21.02"/>
    <n v="144.79000000000002"/>
    <n v="28.958000000000006"/>
    <s v="Fail"/>
    <x v="3"/>
    <n v="952"/>
  </r>
  <r>
    <n v="823"/>
    <s v="Hill Wadge"/>
    <s v="Physics"/>
    <s v="A"/>
    <x v="800"/>
    <n v="35.99"/>
    <n v="48.97"/>
    <n v="64.3"/>
    <n v="73.41"/>
    <n v="225.28"/>
    <n v="45.055999999999997"/>
    <s v="Fail"/>
    <x v="0"/>
    <n v="670"/>
  </r>
  <r>
    <n v="824"/>
    <s v="Charlotta Napolione"/>
    <s v="Math"/>
    <s v="A"/>
    <x v="801"/>
    <n v="29.08"/>
    <n v="83.38"/>
    <n v="43.08"/>
    <n v="2.85"/>
    <n v="252.63999999999996"/>
    <n v="50.527999999999992"/>
    <s v="Fail"/>
    <x v="2"/>
    <n v="515"/>
  </r>
  <r>
    <n v="825"/>
    <s v="Kerianne Gaitley"/>
    <s v="Physics"/>
    <s v="A"/>
    <x v="802"/>
    <n v="85.51"/>
    <n v="59.35"/>
    <n v="9.26"/>
    <n v="42.97"/>
    <n v="265.98"/>
    <n v="53.196000000000005"/>
    <s v="Fail"/>
    <x v="2"/>
    <n v="431"/>
  </r>
  <r>
    <n v="826"/>
    <s v="Ana Bonaire"/>
    <s v="Chemistry"/>
    <s v="B"/>
    <x v="803"/>
    <n v="51.87"/>
    <n v="32.369999999999997"/>
    <n v="89.36"/>
    <n v="3.79"/>
    <n v="212.75999999999996"/>
    <n v="42.551999999999992"/>
    <s v="Fail"/>
    <x v="0"/>
    <n v="733"/>
  </r>
  <r>
    <n v="827"/>
    <s v="Glynda Wanne"/>
    <s v="Math"/>
    <s v="B"/>
    <x v="804"/>
    <n v="48.49"/>
    <n v="3.65"/>
    <n v="35.67"/>
    <n v="73.099999999999994"/>
    <n v="210.08"/>
    <n v="42.016000000000005"/>
    <s v="Fail"/>
    <x v="0"/>
    <n v="751"/>
  </r>
  <r>
    <n v="828"/>
    <s v="Dallon Fessions"/>
    <s v="Chemistry"/>
    <s v="A"/>
    <x v="805"/>
    <n v="9.86"/>
    <n v="60.53"/>
    <n v="4.6399999999999997"/>
    <n v="71.48"/>
    <n v="182.71"/>
    <n v="36.542000000000002"/>
    <s v="Fail"/>
    <x v="0"/>
    <n v="858"/>
  </r>
  <r>
    <n v="829"/>
    <s v="Neille Gold"/>
    <s v="Math"/>
    <s v="A"/>
    <x v="806"/>
    <n v="8.9"/>
    <n v="11.04"/>
    <n v="39.03"/>
    <n v="91.91"/>
    <n v="220.88"/>
    <n v="44.176000000000002"/>
    <s v="Fail"/>
    <x v="0"/>
    <n v="689"/>
  </r>
  <r>
    <n v="830"/>
    <s v="Hussein Salvidge"/>
    <s v="Chemistry"/>
    <s v="A"/>
    <x v="807"/>
    <n v="53.96"/>
    <n v="35.979999999999997"/>
    <n v="6.74"/>
    <n v="27.24"/>
    <n v="140.82999999999998"/>
    <n v="28.165999999999997"/>
    <s v="Fail"/>
    <x v="3"/>
    <n v="959"/>
  </r>
  <r>
    <n v="831"/>
    <s v="Morrie Grog"/>
    <s v="Physics"/>
    <s v="A"/>
    <x v="808"/>
    <n v="2.5"/>
    <n v="63.07"/>
    <n v="6.19"/>
    <n v="76.98"/>
    <n v="160.37"/>
    <n v="32.073999999999998"/>
    <s v="Fail"/>
    <x v="3"/>
    <n v="925"/>
  </r>
  <r>
    <n v="832"/>
    <s v="Roy Lepope"/>
    <s v="English"/>
    <s v="A"/>
    <x v="809"/>
    <n v="0.56999999999999995"/>
    <n v="32.85"/>
    <n v="82.28"/>
    <n v="73.7"/>
    <n v="272.73"/>
    <n v="54.546000000000006"/>
    <s v="Fail"/>
    <x v="2"/>
    <n v="397"/>
  </r>
  <r>
    <n v="833"/>
    <s v="Gale Tight"/>
    <s v="Biology"/>
    <s v="C"/>
    <x v="810"/>
    <n v="83.25"/>
    <n v="14.56"/>
    <n v="84.15"/>
    <n v="92.82"/>
    <n v="373.58"/>
    <n v="74.715999999999994"/>
    <s v="Fail"/>
    <x v="4"/>
    <n v="25"/>
  </r>
  <r>
    <n v="834"/>
    <s v="Chaunce Malser"/>
    <s v="Physics"/>
    <s v="C"/>
    <x v="811"/>
    <n v="18.11"/>
    <n v="96.71"/>
    <n v="96.54"/>
    <n v="75.98"/>
    <n v="376.72"/>
    <n v="75.344000000000008"/>
    <s v="Fail"/>
    <x v="4"/>
    <n v="20"/>
  </r>
  <r>
    <n v="835"/>
    <s v="Berky Tinsley"/>
    <s v="Math"/>
    <s v="B"/>
    <x v="812"/>
    <n v="0.85"/>
    <n v="85.44"/>
    <n v="47.33"/>
    <n v="89.05"/>
    <n v="225.57"/>
    <n v="45.113999999999997"/>
    <s v="Fail"/>
    <x v="0"/>
    <n v="667"/>
  </r>
  <r>
    <n v="836"/>
    <s v="Art Cochrane"/>
    <s v="Math"/>
    <s v="B"/>
    <x v="137"/>
    <n v="37.049999999999997"/>
    <n v="59.44"/>
    <n v="79.88"/>
    <n v="28.86"/>
    <n v="243.12"/>
    <n v="48.624000000000002"/>
    <s v="Fail"/>
    <x v="0"/>
    <n v="567"/>
  </r>
  <r>
    <n v="837"/>
    <s v="Corina Davet"/>
    <s v="Chemistry"/>
    <s v="B"/>
    <x v="813"/>
    <n v="31.71"/>
    <n v="99.93"/>
    <n v="9.57"/>
    <n v="55.05"/>
    <n v="201.75"/>
    <n v="40.35"/>
    <s v="Fail"/>
    <x v="0"/>
    <n v="794"/>
  </r>
  <r>
    <n v="838"/>
    <s v="Pete Pele"/>
    <s v="Biology"/>
    <s v="B"/>
    <x v="814"/>
    <n v="79.45"/>
    <n v="68.73"/>
    <n v="14.81"/>
    <n v="11.68"/>
    <n v="259.25"/>
    <n v="51.85"/>
    <s v="Fail"/>
    <x v="2"/>
    <n v="478"/>
  </r>
  <r>
    <n v="839"/>
    <s v="Forester Streets"/>
    <s v="Math"/>
    <s v="C"/>
    <x v="815"/>
    <n v="54.25"/>
    <n v="57.19"/>
    <n v="64.3"/>
    <n v="6.7"/>
    <n v="189.38"/>
    <n v="37.875999999999998"/>
    <s v="Fail"/>
    <x v="0"/>
    <n v="833"/>
  </r>
  <r>
    <n v="840"/>
    <s v="Madelena Greenroa"/>
    <s v="Physics"/>
    <s v="B"/>
    <x v="816"/>
    <n v="77.27"/>
    <n v="9.6999999999999993"/>
    <n v="5"/>
    <n v="93.83"/>
    <n v="238.22999999999996"/>
    <n v="47.645999999999994"/>
    <s v="Fail"/>
    <x v="0"/>
    <n v="596"/>
  </r>
  <r>
    <n v="841"/>
    <s v="Carey Angove"/>
    <s v="Chemistry"/>
    <s v="B"/>
    <x v="817"/>
    <n v="60.38"/>
    <n v="12.75"/>
    <n v="34.54"/>
    <n v="58.04"/>
    <n v="174.75"/>
    <n v="34.950000000000003"/>
    <s v="Fail"/>
    <x v="3"/>
    <n v="885"/>
  </r>
  <r>
    <n v="842"/>
    <s v="Daryle Doram"/>
    <s v="Math"/>
    <s v="A"/>
    <x v="818"/>
    <n v="56.77"/>
    <n v="3.11"/>
    <n v="41.23"/>
    <n v="68.08"/>
    <n v="179.57"/>
    <n v="35.914000000000001"/>
    <s v="Fail"/>
    <x v="0"/>
    <n v="868"/>
  </r>
  <r>
    <n v="843"/>
    <s v="Breanne Fidgin"/>
    <s v="Math"/>
    <s v="A"/>
    <x v="560"/>
    <n v="67.09"/>
    <n v="41.89"/>
    <n v="2.93"/>
    <n v="45.28"/>
    <n v="214.79"/>
    <n v="42.957999999999998"/>
    <s v="Fail"/>
    <x v="0"/>
    <n v="721"/>
  </r>
  <r>
    <n v="844"/>
    <s v="Morgen Haswell"/>
    <s v="Chemistry"/>
    <s v="B"/>
    <x v="819"/>
    <n v="56.87"/>
    <n v="64.569999999999993"/>
    <n v="38.299999999999997"/>
    <n v="12.55"/>
    <n v="199.57"/>
    <n v="39.914000000000001"/>
    <s v="Fail"/>
    <x v="0"/>
    <n v="801"/>
  </r>
  <r>
    <n v="845"/>
    <s v="Lazaro Jickles"/>
    <s v="English"/>
    <s v="A"/>
    <x v="820"/>
    <n v="78.98"/>
    <n v="92.31"/>
    <n v="7.45"/>
    <n v="72.319999999999993"/>
    <n v="278.88"/>
    <n v="55.775999999999996"/>
    <s v="Fail"/>
    <x v="2"/>
    <n v="356"/>
  </r>
  <r>
    <n v="846"/>
    <s v="Aron Fine"/>
    <s v="English"/>
    <s v="B"/>
    <x v="821"/>
    <n v="20.38"/>
    <n v="53.39"/>
    <n v="51.6"/>
    <n v="64.95"/>
    <n v="227.89"/>
    <n v="45.577999999999996"/>
    <s v="Fail"/>
    <x v="0"/>
    <n v="654"/>
  </r>
  <r>
    <n v="847"/>
    <s v="Leeanne Oliphant"/>
    <s v="English"/>
    <s v="B"/>
    <x v="822"/>
    <n v="65.78"/>
    <n v="52.06"/>
    <n v="42.9"/>
    <n v="14.53"/>
    <n v="247.97000000000003"/>
    <n v="49.594000000000008"/>
    <s v="Fail"/>
    <x v="0"/>
    <n v="546"/>
  </r>
  <r>
    <n v="848"/>
    <s v="Fiann Simants"/>
    <s v="Math"/>
    <s v="B"/>
    <x v="543"/>
    <n v="71.72"/>
    <n v="9.36"/>
    <n v="49.94"/>
    <n v="56.87"/>
    <n v="221.51999999999998"/>
    <n v="44.303999999999995"/>
    <s v="Fail"/>
    <x v="0"/>
    <n v="688"/>
  </r>
  <r>
    <n v="849"/>
    <s v="Roxie Seint"/>
    <s v="Biology"/>
    <s v="B"/>
    <x v="823"/>
    <n v="44.26"/>
    <n v="24.38"/>
    <n v="79.239999999999995"/>
    <n v="24.77"/>
    <n v="269.88"/>
    <n v="53.975999999999999"/>
    <s v="Fail"/>
    <x v="2"/>
    <n v="412"/>
  </r>
  <r>
    <n v="850"/>
    <s v="Rowney Adacot"/>
    <s v="Math"/>
    <s v="B"/>
    <x v="824"/>
    <n v="55.97"/>
    <n v="73.400000000000006"/>
    <n v="97.4"/>
    <n v="34.86"/>
    <n v="331.66"/>
    <n v="66.332000000000008"/>
    <s v="Fail"/>
    <x v="1"/>
    <n v="124"/>
  </r>
  <r>
    <n v="851"/>
    <s v="Artemis Quilty"/>
    <s v="English"/>
    <s v="B"/>
    <x v="825"/>
    <n v="63.78"/>
    <n v="55.01"/>
    <n v="22.07"/>
    <n v="91.21"/>
    <n v="262.49"/>
    <n v="52.498000000000005"/>
    <s v="Fail"/>
    <x v="2"/>
    <n v="458"/>
  </r>
  <r>
    <n v="852"/>
    <s v="Dan MacKey"/>
    <s v="English"/>
    <s v="C"/>
    <x v="826"/>
    <n v="58.45"/>
    <n v="91.53"/>
    <n v="21.46"/>
    <n v="10.09"/>
    <n v="259.93"/>
    <n v="51.986000000000004"/>
    <s v="Fail"/>
    <x v="2"/>
    <n v="474"/>
  </r>
  <r>
    <n v="853"/>
    <s v="Timmie Glave"/>
    <s v="Physics"/>
    <s v="B"/>
    <x v="827"/>
    <n v="85.1"/>
    <n v="30.64"/>
    <n v="63.49"/>
    <n v="60.06"/>
    <n v="315.5"/>
    <n v="63.1"/>
    <s v="Fail"/>
    <x v="1"/>
    <n v="186"/>
  </r>
  <r>
    <n v="854"/>
    <s v="Evy Prawle"/>
    <s v="English"/>
    <s v="A"/>
    <x v="828"/>
    <n v="79.3"/>
    <n v="52.32"/>
    <n v="25.18"/>
    <n v="81.459999999999994"/>
    <n v="327.64999999999998"/>
    <n v="65.53"/>
    <s v="Fail"/>
    <x v="1"/>
    <n v="141"/>
  </r>
  <r>
    <n v="855"/>
    <s v="Stanfield Reeds"/>
    <s v="Math"/>
    <s v="A"/>
    <x v="829"/>
    <n v="79.63"/>
    <n v="72.010000000000005"/>
    <n v="74.92"/>
    <n v="10.19"/>
    <n v="288.31"/>
    <n v="57.661999999999999"/>
    <s v="Fail"/>
    <x v="2"/>
    <n v="306"/>
  </r>
  <r>
    <n v="856"/>
    <s v="Bayard Kneale"/>
    <s v="Math"/>
    <s v="C"/>
    <x v="830"/>
    <n v="44.1"/>
    <n v="37.21"/>
    <n v="63.75"/>
    <n v="91.6"/>
    <n v="249.68"/>
    <n v="49.936"/>
    <s v="Fail"/>
    <x v="0"/>
    <n v="537"/>
  </r>
  <r>
    <n v="857"/>
    <s v="Ezri Geater"/>
    <s v="Biology"/>
    <s v="C"/>
    <x v="831"/>
    <n v="84.13"/>
    <n v="15.61"/>
    <n v="70.81"/>
    <n v="88.17"/>
    <n v="350.62"/>
    <n v="70.123999999999995"/>
    <s v="Fail"/>
    <x v="4"/>
    <n v="68"/>
  </r>
  <r>
    <n v="858"/>
    <s v="Emmalyn Whiffin"/>
    <s v="Math"/>
    <s v="B"/>
    <x v="832"/>
    <n v="88.07"/>
    <n v="77.400000000000006"/>
    <n v="13.73"/>
    <n v="11.76"/>
    <n v="211.61999999999998"/>
    <n v="42.323999999999998"/>
    <s v="Fail"/>
    <x v="0"/>
    <n v="744"/>
  </r>
  <r>
    <n v="859"/>
    <s v="Silvano Tredinnick"/>
    <s v="English"/>
    <s v="A"/>
    <x v="447"/>
    <n v="28.07"/>
    <n v="26.12"/>
    <n v="31.74"/>
    <n v="2.73"/>
    <n v="135.22999999999999"/>
    <n v="27.045999999999999"/>
    <s v="Fail"/>
    <x v="3"/>
    <n v="971"/>
  </r>
  <r>
    <n v="860"/>
    <s v="Rochelle L'Hommeau"/>
    <s v="Physics"/>
    <s v="C"/>
    <x v="833"/>
    <n v="97.54"/>
    <n v="22.77"/>
    <n v="43.21"/>
    <n v="60.99"/>
    <n v="259.99"/>
    <n v="51.998000000000005"/>
    <s v="Fail"/>
    <x v="2"/>
    <n v="473"/>
  </r>
  <r>
    <n v="861"/>
    <s v="Jozef Ghiriardelli"/>
    <s v="Math"/>
    <s v="A"/>
    <x v="834"/>
    <n v="47.83"/>
    <n v="25.79"/>
    <n v="86.19"/>
    <n v="26.21"/>
    <n v="191.81"/>
    <n v="38.362000000000002"/>
    <s v="Fail"/>
    <x v="0"/>
    <n v="826"/>
  </r>
  <r>
    <n v="862"/>
    <s v="Robinett Gatward"/>
    <s v="Physics"/>
    <s v="A"/>
    <x v="835"/>
    <n v="28.76"/>
    <n v="79.06"/>
    <n v="83.17"/>
    <n v="0.93"/>
    <n v="226.87"/>
    <n v="45.374000000000002"/>
    <s v="Fail"/>
    <x v="0"/>
    <n v="661"/>
  </r>
  <r>
    <n v="863"/>
    <s v="Ingamar Clipston"/>
    <s v="English"/>
    <s v="C"/>
    <x v="836"/>
    <n v="46.87"/>
    <n v="66.98"/>
    <n v="4.03"/>
    <n v="27.66"/>
    <n v="234.07"/>
    <n v="46.814"/>
    <s v="Fail"/>
    <x v="0"/>
    <n v="617"/>
  </r>
  <r>
    <n v="864"/>
    <s v="Noell Geockle"/>
    <s v="Chemistry"/>
    <s v="C"/>
    <x v="837"/>
    <n v="60.02"/>
    <n v="32.119999999999997"/>
    <n v="7.75"/>
    <n v="46.23"/>
    <n v="208.79999999999998"/>
    <n v="41.76"/>
    <s v="Fail"/>
    <x v="0"/>
    <n v="758"/>
  </r>
  <r>
    <n v="865"/>
    <s v="Brodie Okill"/>
    <s v="Math"/>
    <s v="A"/>
    <x v="838"/>
    <n v="58.39"/>
    <n v="94.28"/>
    <n v="90.54"/>
    <n v="4.21"/>
    <n v="321.87"/>
    <n v="64.373999999999995"/>
    <s v="Fail"/>
    <x v="1"/>
    <n v="161"/>
  </r>
  <r>
    <n v="866"/>
    <s v="Jdavie Avo"/>
    <s v="Physics"/>
    <s v="A"/>
    <x v="839"/>
    <n v="12.14"/>
    <n v="85.6"/>
    <n v="21.02"/>
    <n v="26.92"/>
    <n v="217.57999999999998"/>
    <n v="43.515999999999998"/>
    <s v="Fail"/>
    <x v="0"/>
    <n v="706"/>
  </r>
  <r>
    <n v="867"/>
    <s v="Kaiser Trulock"/>
    <s v="Biology"/>
    <s v="C"/>
    <x v="840"/>
    <n v="66.7"/>
    <n v="79.510000000000005"/>
    <n v="74.69"/>
    <n v="38.270000000000003"/>
    <n v="277.33999999999997"/>
    <n v="55.467999999999996"/>
    <s v="Fail"/>
    <x v="2"/>
    <n v="368"/>
  </r>
  <r>
    <n v="868"/>
    <s v="Franzen Dubbin"/>
    <s v="Biology"/>
    <s v="A"/>
    <x v="841"/>
    <n v="72.62"/>
    <n v="57.96"/>
    <n v="72.040000000000006"/>
    <n v="62.64"/>
    <n v="336.68"/>
    <n v="67.335999999999999"/>
    <s v="Pass"/>
    <x v="1"/>
    <n v="105"/>
  </r>
  <r>
    <n v="869"/>
    <s v="Ernesto Hargate"/>
    <s v="Chemistry"/>
    <s v="C"/>
    <x v="842"/>
    <n v="58.72"/>
    <n v="80.89"/>
    <n v="30.84"/>
    <n v="19.45"/>
    <n v="276.08"/>
    <n v="55.215999999999994"/>
    <s v="Fail"/>
    <x v="2"/>
    <n v="374"/>
  </r>
  <r>
    <n v="870"/>
    <s v="Dav De Bruyne"/>
    <s v="English"/>
    <s v="A"/>
    <x v="843"/>
    <n v="29.95"/>
    <n v="91.05"/>
    <n v="19.78"/>
    <n v="63.37"/>
    <n v="252.57000000000002"/>
    <n v="50.514000000000003"/>
    <s v="Fail"/>
    <x v="2"/>
    <n v="516"/>
  </r>
  <r>
    <n v="871"/>
    <s v="Kevin Laughlan"/>
    <s v="English"/>
    <s v="C"/>
    <x v="844"/>
    <n v="91.64"/>
    <n v="30.94"/>
    <n v="12.47"/>
    <n v="12.56"/>
    <n v="243.14000000000001"/>
    <n v="48.628"/>
    <s v="Fail"/>
    <x v="0"/>
    <n v="566"/>
  </r>
  <r>
    <n v="872"/>
    <s v="Alena Casin"/>
    <s v="Math"/>
    <s v="B"/>
    <x v="845"/>
    <n v="94.42"/>
    <n v="18.18"/>
    <n v="47.42"/>
    <n v="52.69"/>
    <n v="215.13"/>
    <n v="43.025999999999996"/>
    <s v="Fail"/>
    <x v="0"/>
    <n v="720"/>
  </r>
  <r>
    <n v="873"/>
    <s v="Ripley Bignall"/>
    <s v="Math"/>
    <s v="B"/>
    <x v="846"/>
    <n v="11.23"/>
    <n v="52.31"/>
    <n v="22.38"/>
    <n v="59.49"/>
    <n v="168.55"/>
    <n v="33.71"/>
    <s v="Fail"/>
    <x v="3"/>
    <n v="904"/>
  </r>
  <r>
    <n v="874"/>
    <s v="Rorke Ciciura"/>
    <s v="Biology"/>
    <s v="A"/>
    <x v="847"/>
    <n v="36.6"/>
    <n v="95.99"/>
    <n v="39.6"/>
    <n v="50.78"/>
    <n v="295.77999999999997"/>
    <n v="59.155999999999992"/>
    <s v="Pass"/>
    <x v="2"/>
    <n v="263"/>
  </r>
  <r>
    <n v="875"/>
    <s v="Xenos Mulrean"/>
    <s v="Chemistry"/>
    <s v="C"/>
    <x v="848"/>
    <n v="85.46"/>
    <n v="5.26"/>
    <n v="42.62"/>
    <n v="59.31"/>
    <n v="277.44"/>
    <n v="55.488"/>
    <s v="Fail"/>
    <x v="2"/>
    <n v="367"/>
  </r>
  <r>
    <n v="876"/>
    <s v="Herminia Marlin"/>
    <s v="English"/>
    <s v="A"/>
    <x v="849"/>
    <n v="40.380000000000003"/>
    <n v="24.03"/>
    <n v="63.72"/>
    <n v="23.45"/>
    <n v="204.93"/>
    <n v="40.986000000000004"/>
    <s v="Fail"/>
    <x v="0"/>
    <n v="782"/>
  </r>
  <r>
    <n v="877"/>
    <s v="Xever Turpey"/>
    <s v="Math"/>
    <s v="A"/>
    <x v="850"/>
    <n v="61.73"/>
    <n v="97.85"/>
    <n v="79.31"/>
    <n v="21.13"/>
    <n v="283.73"/>
    <n v="56.746000000000002"/>
    <s v="Fail"/>
    <x v="2"/>
    <n v="323"/>
  </r>
  <r>
    <n v="878"/>
    <s v="Micah Twining"/>
    <s v="Physics"/>
    <s v="C"/>
    <x v="851"/>
    <n v="92.37"/>
    <n v="18.73"/>
    <n v="78.819999999999993"/>
    <n v="63.68"/>
    <n v="332.81"/>
    <n v="66.561999999999998"/>
    <s v="Fail"/>
    <x v="1"/>
    <n v="121"/>
  </r>
  <r>
    <n v="879"/>
    <s v="Aylmar Whistance"/>
    <s v="Math"/>
    <s v="A"/>
    <x v="297"/>
    <n v="47.66"/>
    <n v="81.75"/>
    <n v="31.67"/>
    <n v="85.79"/>
    <n v="317.62"/>
    <n v="63.524000000000001"/>
    <s v="Fail"/>
    <x v="1"/>
    <n v="174"/>
  </r>
  <r>
    <n v="880"/>
    <s v="Talyah Walrond"/>
    <s v="Chemistry"/>
    <s v="B"/>
    <x v="713"/>
    <n v="97.8"/>
    <n v="77.31"/>
    <n v="10.95"/>
    <n v="8.99"/>
    <n v="214.26"/>
    <n v="42.851999999999997"/>
    <s v="Fail"/>
    <x v="0"/>
    <n v="722"/>
  </r>
  <r>
    <n v="881"/>
    <s v="Ulla Tytherton"/>
    <s v="Physics"/>
    <s v="C"/>
    <x v="852"/>
    <n v="63.91"/>
    <n v="32.17"/>
    <n v="83.55"/>
    <n v="94.97"/>
    <n v="279.21000000000004"/>
    <n v="55.842000000000006"/>
    <s v="Fail"/>
    <x v="2"/>
    <n v="352"/>
  </r>
  <r>
    <n v="882"/>
    <s v="Vlad Branwhite"/>
    <s v="Chemistry"/>
    <s v="B"/>
    <x v="853"/>
    <n v="90.17"/>
    <n v="85.77"/>
    <n v="52.06"/>
    <n v="8.64"/>
    <n v="272.09999999999997"/>
    <n v="54.419999999999995"/>
    <s v="Fail"/>
    <x v="2"/>
    <n v="403"/>
  </r>
  <r>
    <n v="883"/>
    <s v="Camella Rizon"/>
    <s v="English"/>
    <s v="B"/>
    <x v="854"/>
    <n v="54.37"/>
    <n v="34.299999999999997"/>
    <n v="39.21"/>
    <n v="21.64"/>
    <n v="167.90999999999997"/>
    <n v="33.581999999999994"/>
    <s v="Fail"/>
    <x v="3"/>
    <n v="906"/>
  </r>
  <r>
    <n v="884"/>
    <s v="Rufus Brundale"/>
    <s v="Biology"/>
    <s v="A"/>
    <x v="855"/>
    <n v="64.760000000000005"/>
    <n v="98.92"/>
    <n v="35.840000000000003"/>
    <n v="69.73"/>
    <n v="273.44"/>
    <n v="54.688000000000002"/>
    <s v="Fail"/>
    <x v="2"/>
    <n v="393"/>
  </r>
  <r>
    <n v="885"/>
    <s v="Katina Chape"/>
    <s v="English"/>
    <s v="C"/>
    <x v="856"/>
    <n v="25.67"/>
    <n v="57.23"/>
    <n v="70.34"/>
    <n v="34.54"/>
    <n v="267.90000000000003"/>
    <n v="53.580000000000005"/>
    <s v="Fail"/>
    <x v="2"/>
    <n v="419"/>
  </r>
  <r>
    <n v="886"/>
    <s v="Carol-jean Maasz"/>
    <s v="English"/>
    <s v="A"/>
    <x v="857"/>
    <n v="8.25"/>
    <n v="2.8"/>
    <n v="68.489999999999995"/>
    <n v="17.420000000000002"/>
    <n v="144.01999999999998"/>
    <n v="28.803999999999995"/>
    <s v="Fail"/>
    <x v="3"/>
    <n v="954"/>
  </r>
  <r>
    <n v="887"/>
    <s v="Margareta Maddigan"/>
    <s v="Chemistry"/>
    <s v="A"/>
    <x v="858"/>
    <n v="49.49"/>
    <n v="6.47"/>
    <n v="46.83"/>
    <n v="11.81"/>
    <n v="178.8"/>
    <n v="35.760000000000005"/>
    <s v="Fail"/>
    <x v="0"/>
    <n v="870"/>
  </r>
  <r>
    <n v="888"/>
    <s v="Camey Gammon"/>
    <s v="Biology"/>
    <s v="C"/>
    <x v="859"/>
    <n v="69.489999999999995"/>
    <n v="3.06"/>
    <n v="78.95"/>
    <n v="70.680000000000007"/>
    <n v="241.71"/>
    <n v="48.341999999999999"/>
    <s v="Fail"/>
    <x v="0"/>
    <n v="579"/>
  </r>
  <r>
    <n v="889"/>
    <s v="Vivianna Ratledge"/>
    <s v="Biology"/>
    <s v="A"/>
    <x v="359"/>
    <n v="96.18"/>
    <n v="71.260000000000005"/>
    <n v="69.78"/>
    <n v="19.239999999999998"/>
    <n v="334.16999999999996"/>
    <n v="66.833999999999989"/>
    <s v="Fail"/>
    <x v="1"/>
    <n v="115"/>
  </r>
  <r>
    <n v="890"/>
    <s v="Reggis Conyer"/>
    <s v="English"/>
    <s v="B"/>
    <x v="860"/>
    <n v="91.97"/>
    <n v="67.349999999999994"/>
    <n v="33.03"/>
    <n v="11.45"/>
    <n v="211.98999999999998"/>
    <n v="42.397999999999996"/>
    <s v="Fail"/>
    <x v="0"/>
    <n v="740"/>
  </r>
  <r>
    <n v="891"/>
    <s v="Vern Starsmeare"/>
    <s v="Physics"/>
    <s v="C"/>
    <x v="861"/>
    <n v="96.01"/>
    <n v="60.86"/>
    <n v="30.13"/>
    <n v="84.57"/>
    <n v="367.29"/>
    <n v="73.457999999999998"/>
    <s v="Fail"/>
    <x v="4"/>
    <n v="35"/>
  </r>
  <r>
    <n v="892"/>
    <s v="Sidnee Lowndes"/>
    <s v="Biology"/>
    <s v="A"/>
    <x v="862"/>
    <n v="35.799999999999997"/>
    <n v="59.4"/>
    <n v="98.78"/>
    <n v="1.54"/>
    <n v="270.7"/>
    <n v="54.14"/>
    <s v="Fail"/>
    <x v="2"/>
    <n v="410"/>
  </r>
  <r>
    <n v="893"/>
    <s v="Merna Naseby"/>
    <s v="Chemistry"/>
    <s v="C"/>
    <x v="863"/>
    <n v="22.71"/>
    <n v="60.05"/>
    <n v="72.849999999999994"/>
    <n v="20.98"/>
    <n v="190.14999999999998"/>
    <n v="38.029999999999994"/>
    <s v="Fail"/>
    <x v="0"/>
    <n v="831"/>
  </r>
  <r>
    <n v="894"/>
    <s v="Elora Pressland"/>
    <s v="Chemistry"/>
    <s v="A"/>
    <x v="864"/>
    <n v="2.86"/>
    <n v="79.73"/>
    <n v="32.57"/>
    <n v="25.65"/>
    <n v="237.13"/>
    <n v="47.426000000000002"/>
    <s v="Fail"/>
    <x v="0"/>
    <n v="601"/>
  </r>
  <r>
    <n v="895"/>
    <s v="Wynnie Barenski"/>
    <s v="Chemistry"/>
    <s v="B"/>
    <x v="739"/>
    <n v="12.63"/>
    <n v="89.48"/>
    <n v="55.06"/>
    <n v="73.510000000000005"/>
    <n v="310.86"/>
    <n v="62.172000000000004"/>
    <s v="Fail"/>
    <x v="1"/>
    <n v="207"/>
  </r>
  <r>
    <n v="896"/>
    <s v="Isidoro Garretts"/>
    <s v="Biology"/>
    <s v="C"/>
    <x v="865"/>
    <n v="78.88"/>
    <n v="90.44"/>
    <n v="5.69"/>
    <n v="36.89"/>
    <n v="266.68"/>
    <n v="53.335999999999999"/>
    <s v="Fail"/>
    <x v="2"/>
    <n v="428"/>
  </r>
  <r>
    <n v="897"/>
    <s v="Theodor Bugs"/>
    <s v="Math"/>
    <s v="C"/>
    <x v="432"/>
    <n v="25.81"/>
    <n v="10.56"/>
    <n v="33.9"/>
    <n v="67.42"/>
    <n v="155.81"/>
    <n v="31.161999999999999"/>
    <s v="Fail"/>
    <x v="3"/>
    <n v="935"/>
  </r>
  <r>
    <n v="898"/>
    <s v="Leonore Colledge"/>
    <s v="Math"/>
    <s v="A"/>
    <x v="866"/>
    <n v="91.23"/>
    <n v="26.63"/>
    <n v="80.430000000000007"/>
    <n v="68.27"/>
    <n v="302.18"/>
    <n v="60.436"/>
    <s v="Fail"/>
    <x v="1"/>
    <n v="240"/>
  </r>
  <r>
    <n v="899"/>
    <s v="Minnnie Pilipyak"/>
    <s v="English"/>
    <s v="B"/>
    <x v="867"/>
    <n v="30.32"/>
    <n v="83.22"/>
    <n v="97.19"/>
    <n v="16.62"/>
    <n v="269.70999999999998"/>
    <n v="53.941999999999993"/>
    <s v="Fail"/>
    <x v="2"/>
    <n v="414"/>
  </r>
  <r>
    <n v="900"/>
    <s v="Alicia Claessens"/>
    <s v="English"/>
    <s v="B"/>
    <x v="868"/>
    <n v="81.86"/>
    <n v="62.35"/>
    <n v="91.15"/>
    <n v="39.99"/>
    <n v="372"/>
    <n v="74.400000000000006"/>
    <s v="Pass"/>
    <x v="4"/>
    <n v="26"/>
  </r>
  <r>
    <n v="901"/>
    <s v="Juan Cotty"/>
    <s v="English"/>
    <s v="C"/>
    <x v="869"/>
    <n v="62.25"/>
    <n v="93.16"/>
    <n v="81.87"/>
    <n v="77.58"/>
    <n v="359.81"/>
    <n v="71.962000000000003"/>
    <s v="Pass"/>
    <x v="4"/>
    <n v="47"/>
  </r>
  <r>
    <n v="902"/>
    <s v="Brandon Playden"/>
    <s v="Biology"/>
    <s v="C"/>
    <x v="870"/>
    <n v="67.430000000000007"/>
    <n v="76.31"/>
    <n v="52.39"/>
    <n v="30.6"/>
    <n v="242.39000000000001"/>
    <n v="48.478000000000002"/>
    <s v="Fail"/>
    <x v="0"/>
    <n v="576"/>
  </r>
  <r>
    <n v="903"/>
    <s v="Erasmus Suggitt"/>
    <s v="English"/>
    <s v="C"/>
    <x v="871"/>
    <n v="82.07"/>
    <n v="48.88"/>
    <n v="50.42"/>
    <n v="92.16"/>
    <n v="368.03"/>
    <n v="73.605999999999995"/>
    <s v="Pass"/>
    <x v="4"/>
    <n v="34"/>
  </r>
  <r>
    <n v="904"/>
    <s v="Kaila D'Alwis"/>
    <s v="English"/>
    <s v="B"/>
    <x v="872"/>
    <n v="90.72"/>
    <n v="86.58"/>
    <n v="73.19"/>
    <n v="98.11"/>
    <n v="421.93"/>
    <n v="84.385999999999996"/>
    <s v="Pass"/>
    <x v="5"/>
    <n v="3"/>
  </r>
  <r>
    <n v="905"/>
    <s v="Bryon Scrivin"/>
    <s v="Physics"/>
    <s v="A"/>
    <x v="873"/>
    <n v="20.23"/>
    <n v="44.23"/>
    <n v="31.47"/>
    <n v="89.06"/>
    <n v="259.68"/>
    <n v="51.936"/>
    <s v="Fail"/>
    <x v="2"/>
    <n v="475"/>
  </r>
  <r>
    <n v="906"/>
    <s v="Karylin Clother"/>
    <s v="Math"/>
    <s v="B"/>
    <x v="874"/>
    <n v="87.24"/>
    <n v="61.43"/>
    <n v="39.6"/>
    <n v="88.01"/>
    <n v="356.66"/>
    <n v="71.332000000000008"/>
    <s v="Pass"/>
    <x v="4"/>
    <n v="57"/>
  </r>
  <r>
    <n v="907"/>
    <s v="Phyllis Bau"/>
    <s v="English"/>
    <s v="C"/>
    <x v="875"/>
    <n v="64.28"/>
    <n v="42.83"/>
    <n v="2.13"/>
    <n v="0.41"/>
    <n v="200.9"/>
    <n v="40.18"/>
    <s v="Fail"/>
    <x v="0"/>
    <n v="796"/>
  </r>
  <r>
    <n v="908"/>
    <s v="Editha Frangione"/>
    <s v="Chemistry"/>
    <s v="A"/>
    <x v="876"/>
    <n v="46.11"/>
    <n v="30.96"/>
    <n v="67.849999999999994"/>
    <n v="75.72"/>
    <n v="309.06"/>
    <n v="61.811999999999998"/>
    <s v="Fail"/>
    <x v="1"/>
    <n v="215"/>
  </r>
  <r>
    <n v="909"/>
    <s v="Tanhya Westhead"/>
    <s v="Math"/>
    <s v="B"/>
    <x v="877"/>
    <n v="54.08"/>
    <n v="34.520000000000003"/>
    <n v="55.99"/>
    <n v="97.41"/>
    <n v="302.96000000000004"/>
    <n v="60.592000000000006"/>
    <s v="Fail"/>
    <x v="1"/>
    <n v="235"/>
  </r>
  <r>
    <n v="910"/>
    <s v="Adamo Beeston"/>
    <s v="Math"/>
    <s v="A"/>
    <x v="878"/>
    <n v="69.150000000000006"/>
    <n v="59.35"/>
    <n v="23.32"/>
    <n v="49.79"/>
    <n v="290.46999999999997"/>
    <n v="58.093999999999994"/>
    <s v="Fail"/>
    <x v="2"/>
    <n v="291"/>
  </r>
  <r>
    <n v="911"/>
    <s v="Deni Baud"/>
    <s v="Math"/>
    <s v="B"/>
    <x v="879"/>
    <n v="89.95"/>
    <n v="9.24"/>
    <n v="41.97"/>
    <n v="89.71"/>
    <n v="260.94"/>
    <n v="52.188000000000002"/>
    <s v="Fail"/>
    <x v="2"/>
    <n v="466"/>
  </r>
  <r>
    <n v="912"/>
    <s v="Jim Larsen"/>
    <s v="English"/>
    <s v="C"/>
    <x v="880"/>
    <n v="95.25"/>
    <n v="35.94"/>
    <n v="16.66"/>
    <n v="64.67"/>
    <n v="278.31"/>
    <n v="55.661999999999999"/>
    <s v="Fail"/>
    <x v="2"/>
    <n v="361"/>
  </r>
  <r>
    <n v="913"/>
    <s v="Rockey Mustoe"/>
    <s v="Math"/>
    <s v="B"/>
    <x v="881"/>
    <n v="4.9400000000000004"/>
    <n v="41.32"/>
    <n v="20.73"/>
    <n v="14.7"/>
    <n v="114.04"/>
    <n v="22.808"/>
    <s v="Fail"/>
    <x v="3"/>
    <n v="986"/>
  </r>
  <r>
    <n v="914"/>
    <s v="Carolee Aleavy"/>
    <s v="Chemistry"/>
    <s v="C"/>
    <x v="882"/>
    <n v="62.73"/>
    <n v="22.33"/>
    <n v="68.02"/>
    <n v="13.85"/>
    <n v="191.7"/>
    <n v="38.339999999999996"/>
    <s v="Fail"/>
    <x v="0"/>
    <n v="828"/>
  </r>
  <r>
    <n v="915"/>
    <s v="Patrick Tythe"/>
    <s v="Biology"/>
    <s v="B"/>
    <x v="883"/>
    <n v="36.43"/>
    <n v="17.510000000000002"/>
    <n v="5.94"/>
    <n v="1.95"/>
    <n v="75.320000000000007"/>
    <n v="15.064000000000002"/>
    <s v="Fail"/>
    <x v="3"/>
    <n v="999"/>
  </r>
  <r>
    <n v="916"/>
    <s v="Shani Karpenya"/>
    <s v="Biology"/>
    <s v="B"/>
    <x v="884"/>
    <n v="36.619999999999997"/>
    <n v="22.18"/>
    <n v="61.24"/>
    <n v="66.849999999999994"/>
    <n v="204.93"/>
    <n v="40.986000000000004"/>
    <s v="Fail"/>
    <x v="0"/>
    <n v="782"/>
  </r>
  <r>
    <n v="917"/>
    <s v="Heall Blazej"/>
    <s v="English"/>
    <s v="B"/>
    <x v="885"/>
    <n v="1.83"/>
    <n v="79.92"/>
    <n v="17.02"/>
    <n v="5.92"/>
    <n v="183.69"/>
    <n v="36.738"/>
    <s v="Fail"/>
    <x v="0"/>
    <n v="854"/>
  </r>
  <r>
    <n v="918"/>
    <s v="Jozef Fields"/>
    <s v="Math"/>
    <s v="A"/>
    <x v="886"/>
    <n v="87.12"/>
    <n v="22.91"/>
    <n v="99.01"/>
    <n v="12.51"/>
    <n v="251.41000000000003"/>
    <n v="50.282000000000004"/>
    <s v="Fail"/>
    <x v="2"/>
    <n v="522"/>
  </r>
  <r>
    <n v="919"/>
    <s v="Zea Bladge"/>
    <s v="Chemistry"/>
    <s v="B"/>
    <x v="887"/>
    <n v="76.94"/>
    <n v="1.32"/>
    <n v="79.7"/>
    <n v="79.81"/>
    <n v="281.29000000000002"/>
    <n v="56.258000000000003"/>
    <s v="Fail"/>
    <x v="2"/>
    <n v="338"/>
  </r>
  <r>
    <n v="920"/>
    <s v="Gavrielle Bartalucci"/>
    <s v="Physics"/>
    <s v="C"/>
    <x v="888"/>
    <n v="95.06"/>
    <n v="13"/>
    <n v="13.06"/>
    <n v="37.39"/>
    <n v="216.01999999999998"/>
    <n v="43.203999999999994"/>
    <s v="Fail"/>
    <x v="0"/>
    <n v="715"/>
  </r>
  <r>
    <n v="921"/>
    <s v="Elianora Damant"/>
    <s v="English"/>
    <s v="C"/>
    <x v="889"/>
    <n v="91.55"/>
    <n v="65.45"/>
    <n v="40.22"/>
    <n v="66.87"/>
    <n v="347.77"/>
    <n v="69.554000000000002"/>
    <s v="Pass"/>
    <x v="1"/>
    <n v="73"/>
  </r>
  <r>
    <n v="922"/>
    <s v="Sidnee Risbridge"/>
    <s v="Math"/>
    <s v="B"/>
    <x v="890"/>
    <n v="4.8099999999999996"/>
    <n v="1.99"/>
    <n v="22.05"/>
    <n v="5.57"/>
    <n v="45.51"/>
    <n v="9.1020000000000003"/>
    <s v="Fail"/>
    <x v="3"/>
    <n v="1000"/>
  </r>
  <r>
    <n v="923"/>
    <s v="Elbertine Scoullar"/>
    <s v="Chemistry"/>
    <s v="B"/>
    <x v="535"/>
    <n v="81.39"/>
    <n v="99.23"/>
    <n v="45.29"/>
    <n v="43.68"/>
    <n v="303.33000000000004"/>
    <n v="60.666000000000011"/>
    <s v="Fail"/>
    <x v="1"/>
    <n v="232"/>
  </r>
  <r>
    <n v="924"/>
    <s v="Lora Fishwick"/>
    <s v="Chemistry"/>
    <s v="B"/>
    <x v="891"/>
    <n v="78.819999999999993"/>
    <n v="88.41"/>
    <n v="87.05"/>
    <n v="56.99"/>
    <n v="379.69"/>
    <n v="75.938000000000002"/>
    <s v="Pass"/>
    <x v="4"/>
    <n v="17"/>
  </r>
  <r>
    <n v="925"/>
    <s v="Rivy Yanuk"/>
    <s v="Physics"/>
    <s v="B"/>
    <x v="892"/>
    <n v="73.650000000000006"/>
    <n v="96.14"/>
    <n v="12.91"/>
    <n v="41.21"/>
    <n v="272.36"/>
    <n v="54.472000000000001"/>
    <s v="Fail"/>
    <x v="2"/>
    <n v="400"/>
  </r>
  <r>
    <n v="926"/>
    <s v="Tanner Maskrey"/>
    <s v="Math"/>
    <s v="B"/>
    <x v="893"/>
    <n v="56.29"/>
    <n v="0.96"/>
    <n v="73.25"/>
    <n v="49.59"/>
    <n v="200.23"/>
    <n v="40.045999999999999"/>
    <s v="Fail"/>
    <x v="0"/>
    <n v="798"/>
  </r>
  <r>
    <n v="927"/>
    <s v="Carmela Leven"/>
    <s v="English"/>
    <s v="C"/>
    <x v="894"/>
    <n v="69.709999999999994"/>
    <n v="38.200000000000003"/>
    <n v="98.2"/>
    <n v="12.27"/>
    <n v="269.58999999999997"/>
    <n v="53.917999999999992"/>
    <s v="Fail"/>
    <x v="2"/>
    <n v="415"/>
  </r>
  <r>
    <n v="928"/>
    <s v="Piper Danilishin"/>
    <s v="Biology"/>
    <s v="A"/>
    <x v="614"/>
    <n v="78.95"/>
    <n v="47.45"/>
    <n v="74.08"/>
    <n v="90.81"/>
    <n v="335.57"/>
    <n v="67.114000000000004"/>
    <s v="Pass"/>
    <x v="1"/>
    <n v="108"/>
  </r>
  <r>
    <n v="929"/>
    <s v="Steffi Murt"/>
    <s v="Math"/>
    <s v="B"/>
    <x v="895"/>
    <n v="95.66"/>
    <n v="61.01"/>
    <n v="96.79"/>
    <n v="14.16"/>
    <n v="339.11"/>
    <n v="67.822000000000003"/>
    <s v="Fail"/>
    <x v="1"/>
    <n v="95"/>
  </r>
  <r>
    <n v="930"/>
    <s v="Clarinda Harbard"/>
    <s v="Physics"/>
    <s v="A"/>
    <x v="896"/>
    <n v="1.78"/>
    <n v="74.260000000000005"/>
    <n v="53.73"/>
    <n v="86.41"/>
    <n v="268.5"/>
    <n v="53.7"/>
    <s v="Fail"/>
    <x v="2"/>
    <n v="417"/>
  </r>
  <r>
    <n v="931"/>
    <s v="Lefty Gaudin"/>
    <s v="Physics"/>
    <s v="B"/>
    <x v="897"/>
    <n v="45.95"/>
    <n v="56.89"/>
    <n v="36.119999999999997"/>
    <n v="62.41"/>
    <n v="205.07"/>
    <n v="41.013999999999996"/>
    <s v="Fail"/>
    <x v="0"/>
    <n v="781"/>
  </r>
  <r>
    <n v="932"/>
    <s v="Robbie Edgworth"/>
    <s v="Chemistry"/>
    <s v="A"/>
    <x v="898"/>
    <n v="33.68"/>
    <n v="8.8800000000000008"/>
    <n v="23.57"/>
    <n v="23.42"/>
    <n v="108.89"/>
    <n v="21.777999999999999"/>
    <s v="Fail"/>
    <x v="3"/>
    <n v="990"/>
  </r>
  <r>
    <n v="933"/>
    <s v="Bancroft Abson"/>
    <s v="Math"/>
    <s v="A"/>
    <x v="899"/>
    <n v="25.7"/>
    <n v="23.61"/>
    <n v="17.670000000000002"/>
    <n v="44.04"/>
    <n v="165.13"/>
    <n v="33.025999999999996"/>
    <s v="Fail"/>
    <x v="3"/>
    <n v="914"/>
  </r>
  <r>
    <n v="934"/>
    <s v="Ewan Haysey"/>
    <s v="English"/>
    <s v="B"/>
    <x v="900"/>
    <n v="30.47"/>
    <n v="23.57"/>
    <n v="71.73"/>
    <n v="8.67"/>
    <n v="165.79999999999998"/>
    <n v="33.159999999999997"/>
    <s v="Fail"/>
    <x v="3"/>
    <n v="912"/>
  </r>
  <r>
    <n v="935"/>
    <s v="Raina Skunes"/>
    <s v="Biology"/>
    <s v="C"/>
    <x v="901"/>
    <n v="50.99"/>
    <n v="82.67"/>
    <n v="31.5"/>
    <n v="34.1"/>
    <n v="278.93"/>
    <n v="55.786000000000001"/>
    <s v="Fail"/>
    <x v="2"/>
    <n v="354"/>
  </r>
  <r>
    <n v="936"/>
    <s v="Skylar Brundell"/>
    <s v="Biology"/>
    <s v="C"/>
    <x v="902"/>
    <n v="71.010000000000005"/>
    <n v="34.21"/>
    <n v="96.55"/>
    <n v="74.739999999999995"/>
    <n v="315.72000000000003"/>
    <n v="63.144000000000005"/>
    <s v="Fail"/>
    <x v="1"/>
    <n v="184"/>
  </r>
  <r>
    <n v="937"/>
    <s v="Lee Houseman"/>
    <s v="English"/>
    <s v="A"/>
    <x v="903"/>
    <n v="66.02"/>
    <n v="19.05"/>
    <n v="69.88"/>
    <n v="63.64"/>
    <n v="289.77"/>
    <n v="57.953999999999994"/>
    <s v="Fail"/>
    <x v="2"/>
    <n v="296"/>
  </r>
  <r>
    <n v="938"/>
    <s v="Joachim Beards"/>
    <s v="Math"/>
    <s v="C"/>
    <x v="719"/>
    <n v="19.489999999999998"/>
    <n v="78.760000000000005"/>
    <n v="33.14"/>
    <n v="81.599999999999994"/>
    <n v="287.15999999999997"/>
    <n v="57.431999999999995"/>
    <s v="Fail"/>
    <x v="2"/>
    <n v="314"/>
  </r>
  <r>
    <n v="939"/>
    <s v="Gabie Welman"/>
    <s v="English"/>
    <s v="C"/>
    <x v="904"/>
    <n v="69.989999999999995"/>
    <n v="4.9800000000000004"/>
    <n v="21.03"/>
    <n v="60.83"/>
    <n v="216.47999999999996"/>
    <n v="43.295999999999992"/>
    <s v="Fail"/>
    <x v="0"/>
    <n v="710"/>
  </r>
  <r>
    <n v="940"/>
    <s v="Jammie Addyman"/>
    <s v="Chemistry"/>
    <s v="B"/>
    <x v="905"/>
    <n v="50.74"/>
    <n v="95.32"/>
    <n v="65.92"/>
    <n v="26.37"/>
    <n v="334.48"/>
    <n v="66.896000000000001"/>
    <s v="Fail"/>
    <x v="1"/>
    <n v="112"/>
  </r>
  <r>
    <n v="941"/>
    <s v="Ryon Oleshunin"/>
    <s v="Chemistry"/>
    <s v="B"/>
    <x v="906"/>
    <n v="60.14"/>
    <n v="7.01"/>
    <n v="50.47"/>
    <n v="84.76"/>
    <n v="275.33999999999997"/>
    <n v="55.067999999999998"/>
    <s v="Fail"/>
    <x v="2"/>
    <n v="382"/>
  </r>
  <r>
    <n v="942"/>
    <s v="Randie Greatbach"/>
    <s v="Physics"/>
    <s v="B"/>
    <x v="907"/>
    <n v="79.83"/>
    <n v="34.49"/>
    <n v="5.75"/>
    <n v="63.95"/>
    <n v="196.51"/>
    <n v="39.302"/>
    <s v="Fail"/>
    <x v="0"/>
    <n v="810"/>
  </r>
  <r>
    <n v="943"/>
    <s v="Nevil Weetch"/>
    <s v="English"/>
    <s v="C"/>
    <x v="908"/>
    <n v="60.69"/>
    <n v="88.61"/>
    <n v="94.19"/>
    <n v="0.6"/>
    <n v="303.23"/>
    <n v="60.646000000000001"/>
    <s v="Fail"/>
    <x v="1"/>
    <n v="234"/>
  </r>
  <r>
    <n v="944"/>
    <s v="Martyn Chastang"/>
    <s v="Chemistry"/>
    <s v="C"/>
    <x v="909"/>
    <n v="56.21"/>
    <n v="18.920000000000002"/>
    <n v="59.15"/>
    <n v="11.35"/>
    <n v="172.75"/>
    <n v="34.549999999999997"/>
    <s v="Fail"/>
    <x v="3"/>
    <n v="890"/>
  </r>
  <r>
    <n v="945"/>
    <s v="Inez Augustus"/>
    <s v="English"/>
    <s v="B"/>
    <x v="910"/>
    <n v="42.51"/>
    <n v="84.03"/>
    <n v="71.52"/>
    <n v="24.02"/>
    <n v="247.89000000000001"/>
    <n v="49.578000000000003"/>
    <s v="Fail"/>
    <x v="0"/>
    <n v="547"/>
  </r>
  <r>
    <n v="946"/>
    <s v="Selia Hotton"/>
    <s v="Chemistry"/>
    <s v="B"/>
    <x v="911"/>
    <n v="36.729999999999997"/>
    <n v="53.26"/>
    <n v="24.91"/>
    <n v="9.51"/>
    <n v="145.91999999999999"/>
    <n v="29.183999999999997"/>
    <s v="Fail"/>
    <x v="3"/>
    <n v="949"/>
  </r>
  <r>
    <n v="947"/>
    <s v="Lizzy Ludwell"/>
    <s v="Math"/>
    <s v="B"/>
    <x v="912"/>
    <n v="34.65"/>
    <n v="14.44"/>
    <n v="5.32"/>
    <n v="27.17"/>
    <n v="101.39"/>
    <n v="20.277999999999999"/>
    <s v="Fail"/>
    <x v="3"/>
    <n v="993"/>
  </r>
  <r>
    <n v="948"/>
    <s v="Carney Durant"/>
    <s v="Chemistry"/>
    <s v="B"/>
    <x v="913"/>
    <n v="21.09"/>
    <n v="42.63"/>
    <n v="24.15"/>
    <n v="81.489999999999995"/>
    <n v="248.26999999999998"/>
    <n v="49.653999999999996"/>
    <s v="Fail"/>
    <x v="0"/>
    <n v="544"/>
  </r>
  <r>
    <n v="949"/>
    <s v="Griswold Rich"/>
    <s v="Math"/>
    <s v="B"/>
    <x v="914"/>
    <n v="77.45"/>
    <n v="92.04"/>
    <n v="28.85"/>
    <n v="80.47"/>
    <n v="301.14"/>
    <n v="60.227999999999994"/>
    <s v="Fail"/>
    <x v="1"/>
    <n v="244"/>
  </r>
  <r>
    <n v="950"/>
    <s v="Alyda Vaux"/>
    <s v="Chemistry"/>
    <s v="A"/>
    <x v="915"/>
    <n v="56.07"/>
    <n v="52.13"/>
    <n v="5.24"/>
    <n v="77.72"/>
    <n v="214.07000000000002"/>
    <n v="42.814000000000007"/>
    <s v="Fail"/>
    <x v="0"/>
    <n v="724"/>
  </r>
  <r>
    <n v="951"/>
    <s v="Lion McPhilip"/>
    <s v="English"/>
    <s v="A"/>
    <x v="916"/>
    <n v="84.67"/>
    <n v="16.23"/>
    <n v="96.19"/>
    <n v="39.090000000000003"/>
    <n v="247.79"/>
    <n v="49.558"/>
    <s v="Fail"/>
    <x v="0"/>
    <n v="548"/>
  </r>
  <r>
    <n v="952"/>
    <s v="Timmy Charette"/>
    <s v="Biology"/>
    <s v="A"/>
    <x v="917"/>
    <n v="19.57"/>
    <n v="34.119999999999997"/>
    <n v="19.89"/>
    <n v="30.22"/>
    <n v="160.60999999999999"/>
    <n v="32.122"/>
    <s v="Fail"/>
    <x v="3"/>
    <n v="924"/>
  </r>
  <r>
    <n v="953"/>
    <s v="Trever O'Flaverty"/>
    <s v="English"/>
    <s v="A"/>
    <x v="918"/>
    <n v="92.29"/>
    <n v="21.39"/>
    <n v="60.83"/>
    <n v="69"/>
    <n v="265.46999999999997"/>
    <n v="53.093999999999994"/>
    <s v="Fail"/>
    <x v="2"/>
    <n v="438"/>
  </r>
  <r>
    <n v="954"/>
    <s v="Peta Childerhouse"/>
    <s v="Physics"/>
    <s v="C"/>
    <x v="919"/>
    <n v="96.93"/>
    <n v="50.85"/>
    <n v="83.18"/>
    <n v="10.68"/>
    <n v="333.62000000000006"/>
    <n v="66.724000000000018"/>
    <s v="Fail"/>
    <x v="1"/>
    <n v="118"/>
  </r>
  <r>
    <n v="955"/>
    <s v="Maurise Yelding"/>
    <s v="Math"/>
    <s v="A"/>
    <x v="920"/>
    <n v="82.82"/>
    <n v="48.83"/>
    <n v="63.08"/>
    <n v="94.48"/>
    <n v="320.42"/>
    <n v="64.084000000000003"/>
    <s v="Fail"/>
    <x v="1"/>
    <n v="167"/>
  </r>
  <r>
    <n v="956"/>
    <s v="Myra Marr"/>
    <s v="Physics"/>
    <s v="B"/>
    <x v="921"/>
    <n v="90.92"/>
    <n v="22.07"/>
    <n v="90.64"/>
    <n v="82.67"/>
    <n v="363.43"/>
    <n v="72.686000000000007"/>
    <s v="Fail"/>
    <x v="4"/>
    <n v="41"/>
  </r>
  <r>
    <n v="957"/>
    <s v="Evangeline Pressman"/>
    <s v="Math"/>
    <s v="C"/>
    <x v="922"/>
    <n v="88.7"/>
    <n v="11.36"/>
    <n v="40.159999999999997"/>
    <n v="85.6"/>
    <n v="276.46999999999997"/>
    <n v="55.293999999999997"/>
    <s v="Fail"/>
    <x v="2"/>
    <n v="372"/>
  </r>
  <r>
    <n v="958"/>
    <s v="Zilvia Lisciandro"/>
    <s v="Chemistry"/>
    <s v="B"/>
    <x v="923"/>
    <n v="15.07"/>
    <n v="27.4"/>
    <n v="14.4"/>
    <n v="11.71"/>
    <n v="75.81"/>
    <n v="15.162000000000001"/>
    <s v="Fail"/>
    <x v="3"/>
    <n v="998"/>
  </r>
  <r>
    <n v="959"/>
    <s v="Barbaraanne Punton"/>
    <s v="Biology"/>
    <s v="C"/>
    <x v="924"/>
    <n v="56.86"/>
    <n v="17.07"/>
    <n v="91.85"/>
    <n v="86.31"/>
    <n v="278.5"/>
    <n v="55.7"/>
    <s v="Fail"/>
    <x v="2"/>
    <n v="360"/>
  </r>
  <r>
    <n v="960"/>
    <s v="Isabelita Dabel"/>
    <s v="Physics"/>
    <s v="B"/>
    <x v="925"/>
    <n v="0.98"/>
    <n v="80.069999999999993"/>
    <n v="90.02"/>
    <n v="97.23"/>
    <n v="327.97"/>
    <n v="65.594000000000008"/>
    <s v="Fail"/>
    <x v="1"/>
    <n v="139"/>
  </r>
  <r>
    <n v="961"/>
    <s v="Neil Passie"/>
    <s v="English"/>
    <s v="C"/>
    <x v="926"/>
    <n v="38.619999999999997"/>
    <n v="51.11"/>
    <n v="93.39"/>
    <n v="96.87"/>
    <n v="310.92"/>
    <n v="62.184000000000005"/>
    <s v="Fail"/>
    <x v="1"/>
    <n v="206"/>
  </r>
  <r>
    <n v="962"/>
    <s v="Suzann Lusted"/>
    <s v="Chemistry"/>
    <s v="C"/>
    <x v="927"/>
    <n v="70.13"/>
    <n v="44.87"/>
    <n v="22.51"/>
    <n v="76.98"/>
    <n v="218.14"/>
    <n v="43.628"/>
    <s v="Fail"/>
    <x v="0"/>
    <n v="704"/>
  </r>
  <r>
    <n v="963"/>
    <s v="Barbi Abbott"/>
    <s v="Chemistry"/>
    <s v="B"/>
    <x v="928"/>
    <n v="90.64"/>
    <n v="38.82"/>
    <n v="17.940000000000001"/>
    <n v="56.15"/>
    <n v="252.95"/>
    <n v="50.589999999999996"/>
    <s v="Fail"/>
    <x v="2"/>
    <n v="512"/>
  </r>
  <r>
    <n v="964"/>
    <s v="Buddy Mascall"/>
    <s v="English"/>
    <s v="B"/>
    <x v="22"/>
    <n v="41.39"/>
    <n v="94.35"/>
    <n v="53.41"/>
    <n v="39.25"/>
    <n v="229.84"/>
    <n v="45.968000000000004"/>
    <s v="Fail"/>
    <x v="0"/>
    <n v="644"/>
  </r>
  <r>
    <n v="965"/>
    <s v="Noach Sibley"/>
    <s v="Physics"/>
    <s v="C"/>
    <x v="929"/>
    <n v="1.78"/>
    <n v="38.36"/>
    <n v="34.619999999999997"/>
    <n v="72.44"/>
    <n v="194.67"/>
    <n v="38.933999999999997"/>
    <s v="Fail"/>
    <x v="0"/>
    <n v="817"/>
  </r>
  <r>
    <n v="966"/>
    <s v="Augusto McDonand"/>
    <s v="Physics"/>
    <s v="C"/>
    <x v="930"/>
    <n v="32.97"/>
    <n v="98.01"/>
    <n v="20.34"/>
    <n v="42.57"/>
    <n v="205.67"/>
    <n v="41.134"/>
    <s v="Fail"/>
    <x v="0"/>
    <n v="773"/>
  </r>
  <r>
    <n v="967"/>
    <s v="Chev Cristofano"/>
    <s v="Biology"/>
    <s v="A"/>
    <x v="931"/>
    <n v="79.5"/>
    <n v="38.979999999999997"/>
    <n v="63.04"/>
    <n v="73.45"/>
    <n v="277.71999999999997"/>
    <n v="55.543999999999997"/>
    <s v="Fail"/>
    <x v="2"/>
    <n v="365"/>
  </r>
  <r>
    <n v="968"/>
    <s v="Rancell Bothams"/>
    <s v="Physics"/>
    <s v="B"/>
    <x v="932"/>
    <n v="5.65"/>
    <n v="2.21"/>
    <n v="81.430000000000007"/>
    <n v="68.66"/>
    <n v="222.66"/>
    <n v="44.531999999999996"/>
    <s v="Fail"/>
    <x v="0"/>
    <n v="679"/>
  </r>
  <r>
    <n v="969"/>
    <s v="Karleen By"/>
    <s v="English"/>
    <s v="A"/>
    <x v="933"/>
    <n v="72.47"/>
    <n v="37.25"/>
    <n v="80.180000000000007"/>
    <n v="98.53"/>
    <n v="292.36"/>
    <n v="58.472000000000001"/>
    <s v="Fail"/>
    <x v="2"/>
    <n v="282"/>
  </r>
  <r>
    <n v="970"/>
    <s v="Simmonds Waples"/>
    <s v="Math"/>
    <s v="C"/>
    <x v="934"/>
    <n v="97.83"/>
    <n v="54.6"/>
    <n v="57.98"/>
    <n v="32.130000000000003"/>
    <n v="337.38"/>
    <n v="67.475999999999999"/>
    <s v="Fail"/>
    <x v="1"/>
    <n v="103"/>
  </r>
  <r>
    <n v="971"/>
    <s v="Sarina Toal"/>
    <s v="English"/>
    <s v="A"/>
    <x v="935"/>
    <n v="26.06"/>
    <n v="40.21"/>
    <n v="7.36"/>
    <n v="97.22"/>
    <n v="217.33999999999997"/>
    <n v="43.467999999999996"/>
    <s v="Fail"/>
    <x v="0"/>
    <n v="708"/>
  </r>
  <r>
    <n v="972"/>
    <s v="Christian Bellamy"/>
    <s v="Chemistry"/>
    <s v="C"/>
    <x v="936"/>
    <n v="61.47"/>
    <n v="32.49"/>
    <n v="76.849999999999994"/>
    <n v="62.84"/>
    <n v="300.31"/>
    <n v="60.061999999999998"/>
    <s v="Fail"/>
    <x v="1"/>
    <n v="246"/>
  </r>
  <r>
    <n v="973"/>
    <s v="Maible Jerzyk"/>
    <s v="Physics"/>
    <s v="B"/>
    <x v="937"/>
    <n v="97.59"/>
    <n v="96.07"/>
    <n v="50.05"/>
    <n v="5.66"/>
    <n v="256.92"/>
    <n v="51.384"/>
    <s v="Fail"/>
    <x v="2"/>
    <n v="489"/>
  </r>
  <r>
    <n v="974"/>
    <s v="Cole Deny"/>
    <s v="Physics"/>
    <s v="A"/>
    <x v="938"/>
    <n v="88.42"/>
    <n v="40.49"/>
    <n v="0.27"/>
    <n v="80.599999999999994"/>
    <n v="248.59"/>
    <n v="49.718000000000004"/>
    <s v="Fail"/>
    <x v="0"/>
    <n v="541"/>
  </r>
  <r>
    <n v="975"/>
    <s v="Arny Ghelardoni"/>
    <s v="Physics"/>
    <s v="A"/>
    <x v="939"/>
    <n v="56.19"/>
    <n v="53.43"/>
    <n v="83.26"/>
    <n v="96.5"/>
    <n v="322.97000000000003"/>
    <n v="64.594000000000008"/>
    <s v="Fail"/>
    <x v="1"/>
    <n v="157"/>
  </r>
  <r>
    <n v="976"/>
    <s v="Ian Thompstone"/>
    <s v="Chemistry"/>
    <s v="A"/>
    <x v="940"/>
    <n v="71.14"/>
    <n v="27.11"/>
    <n v="87.71"/>
    <n v="23.84"/>
    <n v="257.89"/>
    <n v="51.577999999999996"/>
    <s v="Fail"/>
    <x v="2"/>
    <n v="485"/>
  </r>
  <r>
    <n v="977"/>
    <s v="Kacey Seear"/>
    <s v="Chemistry"/>
    <s v="C"/>
    <x v="941"/>
    <n v="44.08"/>
    <n v="0.05"/>
    <n v="64.97"/>
    <n v="86.41"/>
    <n v="205.33999999999997"/>
    <n v="41.067999999999998"/>
    <s v="Fail"/>
    <x v="0"/>
    <n v="778"/>
  </r>
  <r>
    <n v="978"/>
    <s v="Courtney Shemmin"/>
    <s v="Physics"/>
    <s v="A"/>
    <x v="942"/>
    <n v="76.14"/>
    <n v="81.12"/>
    <n v="61.47"/>
    <n v="45.26"/>
    <n v="280.24"/>
    <n v="56.048000000000002"/>
    <s v="Fail"/>
    <x v="2"/>
    <n v="346"/>
  </r>
  <r>
    <n v="979"/>
    <s v="Burch Pestor"/>
    <s v="Math"/>
    <s v="A"/>
    <x v="943"/>
    <n v="67.78"/>
    <n v="41.78"/>
    <n v="98.94"/>
    <n v="29.59"/>
    <n v="260.60999999999996"/>
    <n v="52.121999999999993"/>
    <s v="Fail"/>
    <x v="2"/>
    <n v="469"/>
  </r>
  <r>
    <n v="980"/>
    <s v="Vivien Surplice"/>
    <s v="Physics"/>
    <s v="A"/>
    <x v="423"/>
    <n v="71.66"/>
    <n v="13.55"/>
    <n v="66.47"/>
    <n v="6.44"/>
    <n v="242.84"/>
    <n v="48.567999999999998"/>
    <s v="Fail"/>
    <x v="0"/>
    <n v="572"/>
  </r>
  <r>
    <n v="981"/>
    <s v="Adelaide Kraft"/>
    <s v="Physics"/>
    <s v="C"/>
    <x v="944"/>
    <n v="11.69"/>
    <n v="32.78"/>
    <n v="75.13"/>
    <n v="37.15"/>
    <n v="161.59"/>
    <n v="32.317999999999998"/>
    <s v="Fail"/>
    <x v="3"/>
    <n v="922"/>
  </r>
  <r>
    <n v="982"/>
    <s v="Juliette Gascard"/>
    <s v="Math"/>
    <s v="C"/>
    <x v="945"/>
    <n v="67.05"/>
    <n v="55.87"/>
    <n v="13.05"/>
    <n v="94.68"/>
    <n v="315.07000000000005"/>
    <n v="63.01400000000001"/>
    <s v="Fail"/>
    <x v="1"/>
    <n v="189"/>
  </r>
  <r>
    <n v="983"/>
    <s v="Burty Durtnel"/>
    <s v="Physics"/>
    <s v="B"/>
    <x v="946"/>
    <n v="45.31"/>
    <n v="2.79"/>
    <n v="94.16"/>
    <n v="93.9"/>
    <n v="271.97000000000003"/>
    <n v="54.394000000000005"/>
    <s v="Fail"/>
    <x v="2"/>
    <n v="405"/>
  </r>
  <r>
    <n v="984"/>
    <s v="Ebenezer Arent"/>
    <s v="Physics"/>
    <s v="A"/>
    <x v="947"/>
    <n v="16.22"/>
    <n v="52.21"/>
    <n v="19.53"/>
    <n v="0.52"/>
    <n v="109.27999999999999"/>
    <n v="21.855999999999998"/>
    <s v="Fail"/>
    <x v="3"/>
    <n v="989"/>
  </r>
  <r>
    <n v="985"/>
    <s v="Trumann Arlt"/>
    <s v="Biology"/>
    <s v="C"/>
    <x v="948"/>
    <n v="85.95"/>
    <n v="86.27"/>
    <n v="80.72"/>
    <n v="94.26"/>
    <n v="382.72"/>
    <n v="76.544000000000011"/>
    <s v="Pass"/>
    <x v="4"/>
    <n v="14"/>
  </r>
  <r>
    <n v="986"/>
    <s v="Elena Nowick"/>
    <s v="Physics"/>
    <s v="C"/>
    <x v="949"/>
    <n v="60.43"/>
    <n v="14.8"/>
    <n v="76.23"/>
    <n v="44.21"/>
    <n v="272.23"/>
    <n v="54.446000000000005"/>
    <s v="Fail"/>
    <x v="2"/>
    <n v="402"/>
  </r>
  <r>
    <n v="987"/>
    <s v="Klara Ridd"/>
    <s v="English"/>
    <s v="C"/>
    <x v="950"/>
    <n v="83.63"/>
    <n v="94.43"/>
    <n v="76.83"/>
    <n v="70.75"/>
    <n v="358.58"/>
    <n v="71.715999999999994"/>
    <s v="Fail"/>
    <x v="4"/>
    <n v="50"/>
  </r>
  <r>
    <n v="988"/>
    <s v="Bourke Rebeiro"/>
    <s v="English"/>
    <s v="A"/>
    <x v="951"/>
    <n v="15.6"/>
    <n v="35.909999999999997"/>
    <n v="43.35"/>
    <n v="59.69"/>
    <n v="213.19"/>
    <n v="42.637999999999998"/>
    <s v="Fail"/>
    <x v="0"/>
    <n v="730"/>
  </r>
  <r>
    <n v="989"/>
    <s v="Dom Hawksby"/>
    <s v="English"/>
    <s v="A"/>
    <x v="952"/>
    <n v="28.85"/>
    <n v="61.34"/>
    <n v="70.45"/>
    <n v="34.520000000000003"/>
    <n v="255.73"/>
    <n v="51.146000000000001"/>
    <s v="Fail"/>
    <x v="2"/>
    <n v="496"/>
  </r>
  <r>
    <n v="990"/>
    <s v="Walliw Feenan"/>
    <s v="Math"/>
    <s v="A"/>
    <x v="953"/>
    <n v="71.849999999999994"/>
    <n v="31.63"/>
    <n v="26.21"/>
    <n v="10.74"/>
    <n v="160.21"/>
    <n v="32.042000000000002"/>
    <s v="Fail"/>
    <x v="3"/>
    <n v="926"/>
  </r>
  <r>
    <n v="991"/>
    <s v="Pam Prandi"/>
    <s v="Physics"/>
    <s v="C"/>
    <x v="954"/>
    <n v="95.87"/>
    <n v="61.29"/>
    <n v="9.2100000000000009"/>
    <n v="51.22"/>
    <n v="227.28"/>
    <n v="45.456000000000003"/>
    <s v="Fail"/>
    <x v="0"/>
    <n v="657"/>
  </r>
  <r>
    <n v="992"/>
    <s v="Guenna Soldi"/>
    <s v="Chemistry"/>
    <s v="B"/>
    <x v="568"/>
    <n v="59.57"/>
    <n v="46.23"/>
    <n v="95.19"/>
    <n v="4.04"/>
    <n v="303.76000000000005"/>
    <n v="60.75200000000001"/>
    <s v="Fail"/>
    <x v="1"/>
    <n v="230"/>
  </r>
  <r>
    <n v="993"/>
    <s v="Sampson Tredgold"/>
    <s v="Biology"/>
    <s v="A"/>
    <x v="955"/>
    <n v="71.52"/>
    <n v="47.33"/>
    <n v="82.84"/>
    <n v="75.38"/>
    <n v="294.07"/>
    <n v="58.814"/>
    <s v="Fail"/>
    <x v="2"/>
    <n v="272"/>
  </r>
  <r>
    <n v="994"/>
    <s v="Beverlee Cinderey"/>
    <s v="Biology"/>
    <s v="C"/>
    <x v="777"/>
    <n v="62.5"/>
    <n v="3.16"/>
    <n v="23.9"/>
    <n v="45.55"/>
    <n v="181.79000000000002"/>
    <n v="36.358000000000004"/>
    <s v="Fail"/>
    <x v="0"/>
    <n v="861"/>
  </r>
  <r>
    <n v="995"/>
    <s v="Amory Matthiae"/>
    <s v="Math"/>
    <s v="C"/>
    <x v="956"/>
    <n v="24.27"/>
    <n v="17.559999999999999"/>
    <n v="54.37"/>
    <n v="57.66"/>
    <n v="204.1"/>
    <n v="40.82"/>
    <s v="Fail"/>
    <x v="0"/>
    <n v="789"/>
  </r>
  <r>
    <n v="996"/>
    <s v="Saul Kinnett"/>
    <s v="Physics"/>
    <s v="B"/>
    <x v="957"/>
    <n v="82.69"/>
    <n v="82.29"/>
    <n v="68.69"/>
    <n v="16.61"/>
    <n v="296.59000000000003"/>
    <n v="59.318000000000005"/>
    <s v="Fail"/>
    <x v="2"/>
    <n v="260"/>
  </r>
  <r>
    <n v="997"/>
    <s v="Christoph Low"/>
    <s v="Physics"/>
    <s v="B"/>
    <x v="238"/>
    <n v="39.56"/>
    <n v="59.77"/>
    <n v="9.5399999999999991"/>
    <n v="60.26"/>
    <n v="229.54999999999998"/>
    <n v="45.91"/>
    <s v="Fail"/>
    <x v="0"/>
    <n v="646"/>
  </r>
  <r>
    <n v="998"/>
    <s v="Bettine Yapp"/>
    <s v="Biology"/>
    <s v="C"/>
    <x v="958"/>
    <n v="13.61"/>
    <n v="67.39"/>
    <n v="43.66"/>
    <n v="96.42"/>
    <n v="225.31"/>
    <n v="45.061999999999998"/>
    <s v="Fail"/>
    <x v="0"/>
    <n v="669"/>
  </r>
  <r>
    <n v="999"/>
    <s v="Boigie Freeland"/>
    <s v="Biology"/>
    <s v="B"/>
    <x v="959"/>
    <n v="79.78"/>
    <n v="52.26"/>
    <n v="12.09"/>
    <n v="46.78"/>
    <n v="265.84000000000003"/>
    <n v="53.168000000000006"/>
    <s v="Fail"/>
    <x v="2"/>
    <n v="433"/>
  </r>
  <r>
    <n v="1000"/>
    <s v="Crin Thake"/>
    <s v="Biology"/>
    <s v="C"/>
    <x v="960"/>
    <n v="61.64"/>
    <n v="66.790000000000006"/>
    <n v="90.29"/>
    <n v="73.459999999999994"/>
    <n v="303.83999999999997"/>
    <n v="60.767999999999994"/>
    <s v="Fail"/>
    <x v="1"/>
    <n v="2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CA9CF-9028-4325-87E2-D018434EE3F2}" name="PivotTable1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0" firstHeaderRow="0" firstDataRow="1" firstDataCol="1"/>
  <pivotFields count="14">
    <pivotField dataField="1" showAll="0"/>
    <pivotField showAll="0"/>
    <pivotField showAll="0"/>
    <pivotField showAll="0"/>
    <pivotField numFmtId="1" showAll="0">
      <items count="962">
        <item x="184"/>
        <item x="505"/>
        <item x="684"/>
        <item x="660"/>
        <item x="556"/>
        <item x="53"/>
        <item x="529"/>
        <item x="727"/>
        <item x="22"/>
        <item x="104"/>
        <item x="228"/>
        <item x="58"/>
        <item x="443"/>
        <item x="405"/>
        <item x="657"/>
        <item x="145"/>
        <item x="845"/>
        <item x="800"/>
        <item x="198"/>
        <item x="248"/>
        <item x="230"/>
        <item x="812"/>
        <item x="701"/>
        <item x="287"/>
        <item x="334"/>
        <item x="586"/>
        <item x="675"/>
        <item x="234"/>
        <item x="557"/>
        <item x="722"/>
        <item x="927"/>
        <item x="646"/>
        <item x="897"/>
        <item x="748"/>
        <item x="275"/>
        <item x="649"/>
        <item x="933"/>
        <item x="769"/>
        <item x="855"/>
        <item x="958"/>
        <item x="54"/>
        <item x="446"/>
        <item x="597"/>
        <item x="852"/>
        <item x="220"/>
        <item x="944"/>
        <item x="270"/>
        <item x="218"/>
        <item x="112"/>
        <item x="438"/>
        <item x="192"/>
        <item x="813"/>
        <item x="680"/>
        <item x="51"/>
        <item x="834"/>
        <item x="552"/>
        <item x="61"/>
        <item x="775"/>
        <item x="169"/>
        <item x="526"/>
        <item x="314"/>
        <item x="403"/>
        <item x="815"/>
        <item x="326"/>
        <item x="715"/>
        <item x="654"/>
        <item x="125"/>
        <item x="923"/>
        <item x="33"/>
        <item x="257"/>
        <item x="937"/>
        <item x="360"/>
        <item x="375"/>
        <item x="335"/>
        <item x="428"/>
        <item x="71"/>
        <item x="452"/>
        <item x="611"/>
        <item x="860"/>
        <item x="629"/>
        <item x="170"/>
        <item x="584"/>
        <item x="370"/>
        <item x="616"/>
        <item x="356"/>
        <item x="142"/>
        <item x="555"/>
        <item x="817"/>
        <item x="194"/>
        <item x="418"/>
        <item x="10"/>
        <item x="549"/>
        <item x="671"/>
        <item x="954"/>
        <item x="941"/>
        <item x="260"/>
        <item x="236"/>
        <item x="696"/>
        <item x="338"/>
        <item x="818"/>
        <item x="799"/>
        <item x="890"/>
        <item x="477"/>
        <item x="707"/>
        <item x="237"/>
        <item x="588"/>
        <item x="916"/>
        <item x="808"/>
        <item x="960"/>
        <item x="930"/>
        <item x="492"/>
        <item x="78"/>
        <item x="534"/>
        <item x="164"/>
        <item x="391"/>
        <item x="907"/>
        <item x="729"/>
        <item x="298"/>
        <item x="340"/>
        <item x="66"/>
        <item x="830"/>
        <item x="271"/>
        <item x="630"/>
        <item x="612"/>
        <item x="606"/>
        <item x="763"/>
        <item x="883"/>
        <item x="160"/>
        <item x="704"/>
        <item x="863"/>
        <item x="579"/>
        <item x="795"/>
        <item x="674"/>
        <item x="201"/>
        <item x="685"/>
        <item x="620"/>
        <item x="357"/>
        <item x="522"/>
        <item x="103"/>
        <item x="261"/>
        <item x="343"/>
        <item x="604"/>
        <item x="767"/>
        <item x="396"/>
        <item x="285"/>
        <item x="638"/>
        <item x="532"/>
        <item x="274"/>
        <item x="870"/>
        <item x="494"/>
        <item x="183"/>
        <item x="768"/>
        <item x="4"/>
        <item x="703"/>
        <item x="942"/>
        <item x="753"/>
        <item x="171"/>
        <item x="42"/>
        <item x="807"/>
        <item x="955"/>
        <item x="319"/>
        <item x="253"/>
        <item x="302"/>
        <item x="269"/>
        <item x="738"/>
        <item x="509"/>
        <item x="750"/>
        <item x="175"/>
        <item x="691"/>
        <item x="550"/>
        <item x="884"/>
        <item x="432"/>
        <item x="840"/>
        <item x="740"/>
        <item x="854"/>
        <item x="161"/>
        <item x="39"/>
        <item x="698"/>
        <item x="759"/>
        <item x="538"/>
        <item x="689"/>
        <item x="578"/>
        <item x="779"/>
        <item x="204"/>
        <item x="713"/>
        <item x="301"/>
        <item x="158"/>
        <item x="30"/>
        <item x="898"/>
        <item x="665"/>
        <item x="459"/>
        <item x="859"/>
        <item x="457"/>
        <item x="404"/>
        <item x="408"/>
        <item x="953"/>
        <item x="912"/>
        <item x="893"/>
        <item x="787"/>
        <item x="589"/>
        <item x="133"/>
        <item x="791"/>
        <item x="296"/>
        <item x="481"/>
        <item x="832"/>
        <item x="374"/>
        <item x="947"/>
        <item x="765"/>
        <item x="41"/>
        <item x="224"/>
        <item x="782"/>
        <item x="576"/>
        <item x="681"/>
        <item x="402"/>
        <item x="911"/>
        <item x="263"/>
        <item x="21"/>
        <item x="5"/>
        <item x="655"/>
        <item x="732"/>
        <item x="385"/>
        <item x="367"/>
        <item x="918"/>
        <item x="682"/>
        <item x="2"/>
        <item x="723"/>
        <item x="639"/>
        <item x="593"/>
        <item x="914"/>
        <item x="273"/>
        <item x="598"/>
        <item x="943"/>
        <item x="761"/>
        <item x="931"/>
        <item x="915"/>
        <item x="709"/>
        <item x="29"/>
        <item x="846"/>
        <item x="329"/>
        <item x="305"/>
        <item x="850"/>
        <item x="706"/>
        <item x="659"/>
        <item x="251"/>
        <item x="702"/>
        <item x="303"/>
        <item x="144"/>
        <item x="520"/>
        <item x="178"/>
        <item x="882"/>
        <item x="468"/>
        <item x="156"/>
        <item x="388"/>
        <item x="34"/>
        <item x="708"/>
        <item x="394"/>
        <item x="910"/>
        <item x="16"/>
        <item x="299"/>
        <item x="70"/>
        <item x="399"/>
        <item x="643"/>
        <item x="648"/>
        <item x="924"/>
        <item x="668"/>
        <item x="764"/>
        <item x="479"/>
        <item x="511"/>
        <item x="644"/>
        <item x="909"/>
        <item x="473"/>
        <item x="312"/>
        <item x="819"/>
        <item x="595"/>
        <item x="458"/>
        <item x="380"/>
        <item x="20"/>
        <item x="635"/>
        <item x="687"/>
        <item x="820"/>
        <item x="615"/>
        <item x="718"/>
        <item x="441"/>
        <item x="211"/>
        <item x="286"/>
        <item x="773"/>
        <item x="737"/>
        <item x="121"/>
        <item x="499"/>
        <item x="686"/>
        <item x="229"/>
        <item x="291"/>
        <item x="85"/>
        <item x="141"/>
        <item x="573"/>
        <item x="577"/>
        <item x="662"/>
        <item x="886"/>
        <item x="421"/>
        <item x="879"/>
        <item x="190"/>
        <item x="618"/>
        <item x="825"/>
        <item x="710"/>
        <item x="605"/>
        <item x="926"/>
        <item x="653"/>
        <item x="920"/>
        <item x="742"/>
        <item x="793"/>
        <item x="900"/>
        <item x="77"/>
        <item x="755"/>
        <item x="288"/>
        <item x="596"/>
        <item x="68"/>
        <item x="881"/>
        <item x="510"/>
        <item x="284"/>
        <item x="488"/>
        <item x="679"/>
        <item x="221"/>
        <item x="89"/>
        <item x="455"/>
        <item x="950"/>
        <item x="179"/>
        <item x="741"/>
        <item x="483"/>
        <item x="786"/>
        <item x="56"/>
        <item x="392"/>
        <item x="622"/>
        <item x="939"/>
        <item x="543"/>
        <item x="95"/>
        <item x="535"/>
        <item x="416"/>
        <item x="215"/>
        <item x="603"/>
        <item x="476"/>
        <item x="17"/>
        <item x="566"/>
        <item x="118"/>
        <item x="146"/>
        <item x="835"/>
        <item x="525"/>
        <item x="91"/>
        <item x="803"/>
        <item x="853"/>
        <item x="833"/>
        <item x="948"/>
        <item x="866"/>
        <item x="946"/>
        <item x="226"/>
        <item x="47"/>
        <item x="805"/>
        <item x="528"/>
        <item x="624"/>
        <item x="140"/>
        <item x="514"/>
        <item x="94"/>
        <item x="371"/>
        <item x="318"/>
        <item x="453"/>
        <item x="743"/>
        <item x="663"/>
        <item x="747"/>
        <item x="467"/>
        <item x="602"/>
        <item x="594"/>
        <item x="821"/>
        <item x="445"/>
        <item x="354"/>
        <item x="137"/>
        <item x="358"/>
        <item x="627"/>
        <item x="938"/>
        <item x="789"/>
        <item x="313"/>
        <item x="444"/>
        <item x="902"/>
        <item x="128"/>
        <item x="377"/>
        <item x="132"/>
        <item x="316"/>
        <item x="664"/>
        <item x="166"/>
        <item x="725"/>
        <item x="516"/>
        <item x="7"/>
        <item x="798"/>
        <item x="124"/>
        <item x="368"/>
        <item x="673"/>
        <item x="683"/>
        <item x="736"/>
        <item x="776"/>
        <item x="565"/>
        <item x="695"/>
        <item x="601"/>
        <item x="384"/>
        <item x="349"/>
        <item x="771"/>
        <item x="157"/>
        <item x="406"/>
        <item x="62"/>
        <item x="464"/>
        <item x="93"/>
        <item x="383"/>
        <item x="546"/>
        <item x="621"/>
        <item x="504"/>
        <item x="867"/>
        <item x="182"/>
        <item x="373"/>
        <item x="699"/>
        <item x="796"/>
        <item x="177"/>
        <item x="887"/>
        <item x="264"/>
        <item x="489"/>
        <item x="342"/>
        <item x="111"/>
        <item x="79"/>
        <item x="614"/>
        <item x="500"/>
        <item x="82"/>
        <item x="869"/>
        <item x="628"/>
        <item x="461"/>
        <item x="219"/>
        <item x="117"/>
        <item x="369"/>
        <item x="49"/>
        <item x="957"/>
        <item x="935"/>
        <item x="470"/>
        <item x="379"/>
        <item x="447"/>
        <item x="311"/>
        <item x="119"/>
        <item x="777"/>
        <item x="80"/>
        <item x="463"/>
        <item x="376"/>
        <item x="857"/>
        <item x="745"/>
        <item x="460"/>
        <item x="344"/>
        <item x="929"/>
        <item x="413"/>
        <item x="322"/>
        <item x="536"/>
        <item x="746"/>
        <item x="436"/>
        <item x="508"/>
        <item x="940"/>
        <item x="206"/>
        <item x="120"/>
        <item x="415"/>
        <item x="474"/>
        <item x="843"/>
        <item x="892"/>
        <item x="3"/>
        <item x="645"/>
        <item x="242"/>
        <item x="548"/>
        <item x="108"/>
        <item x="804"/>
        <item x="289"/>
        <item x="928"/>
        <item x="623"/>
        <item x="734"/>
        <item x="784"/>
        <item x="580"/>
        <item x="545"/>
        <item x="751"/>
        <item x="956"/>
        <item x="449"/>
        <item x="521"/>
        <item x="309"/>
        <item x="110"/>
        <item x="272"/>
        <item x="922"/>
        <item x="69"/>
        <item x="527"/>
        <item x="67"/>
        <item x="724"/>
        <item x="894"/>
        <item x="282"/>
        <item x="216"/>
        <item x="365"/>
        <item x="788"/>
        <item x="829"/>
        <item x="433"/>
        <item x="196"/>
        <item x="733"/>
        <item x="244"/>
        <item x="652"/>
        <item x="896"/>
        <item x="717"/>
        <item x="816"/>
        <item x="361"/>
        <item x="497"/>
        <item x="331"/>
        <item x="607"/>
        <item x="849"/>
        <item x="410"/>
        <item x="258"/>
        <item x="711"/>
        <item x="52"/>
        <item x="899"/>
        <item x="581"/>
        <item x="345"/>
        <item x="321"/>
        <item x="633"/>
        <item x="658"/>
        <item x="8"/>
        <item x="168"/>
        <item x="865"/>
        <item x="688"/>
        <item x="372"/>
        <item x="772"/>
        <item x="429"/>
        <item x="537"/>
        <item x="760"/>
        <item x="672"/>
        <item x="295"/>
        <item x="600"/>
        <item x="65"/>
        <item x="268"/>
        <item x="650"/>
        <item x="917"/>
        <item x="136"/>
        <item x="186"/>
        <item x="744"/>
        <item x="430"/>
        <item x="642"/>
        <item x="590"/>
        <item x="888"/>
        <item x="560"/>
        <item x="214"/>
        <item x="591"/>
        <item x="280"/>
        <item x="491"/>
        <item x="72"/>
        <item x="951"/>
        <item x="783"/>
        <item x="720"/>
        <item x="617"/>
        <item x="113"/>
        <item x="9"/>
        <item x="908"/>
        <item x="425"/>
        <item x="417"/>
        <item x="163"/>
        <item x="1"/>
        <item x="571"/>
        <item x="904"/>
        <item x="925"/>
        <item x="154"/>
        <item x="147"/>
        <item x="131"/>
        <item x="437"/>
        <item x="700"/>
        <item x="200"/>
        <item x="390"/>
        <item x="99"/>
        <item x="238"/>
        <item x="952"/>
        <item x="762"/>
        <item x="877"/>
        <item x="191"/>
        <item x="90"/>
        <item x="245"/>
        <item x="439"/>
        <item x="223"/>
        <item x="465"/>
        <item x="96"/>
        <item x="647"/>
        <item x="678"/>
        <item x="519"/>
        <item x="676"/>
        <item x="152"/>
        <item x="105"/>
        <item x="837"/>
        <item x="315"/>
        <item x="485"/>
        <item x="252"/>
        <item x="426"/>
        <item x="794"/>
        <item x="173"/>
        <item x="501"/>
        <item x="339"/>
        <item x="32"/>
        <item x="790"/>
        <item x="541"/>
        <item x="716"/>
        <item x="858"/>
        <item x="88"/>
        <item x="18"/>
        <item x="172"/>
        <item x="411"/>
        <item x="382"/>
        <item x="381"/>
        <item x="932"/>
        <item x="217"/>
        <item x="728"/>
        <item x="249"/>
        <item x="153"/>
        <item x="778"/>
        <item x="450"/>
        <item x="506"/>
        <item x="758"/>
        <item x="346"/>
        <item x="235"/>
        <item x="766"/>
        <item x="267"/>
        <item x="610"/>
        <item x="456"/>
        <item x="880"/>
        <item x="55"/>
        <item x="212"/>
        <item x="625"/>
        <item x="936"/>
        <item x="507"/>
        <item x="139"/>
        <item x="503"/>
        <item x="324"/>
        <item x="181"/>
        <item x="427"/>
        <item x="40"/>
        <item x="193"/>
        <item x="626"/>
        <item x="276"/>
        <item x="327"/>
        <item x="608"/>
        <item x="97"/>
        <item x="330"/>
        <item x="31"/>
        <item x="559"/>
        <item x="130"/>
        <item x="352"/>
        <item x="891"/>
        <item x="469"/>
        <item x="6"/>
        <item x="355"/>
        <item x="802"/>
        <item x="14"/>
        <item x="100"/>
        <item x="57"/>
        <item x="569"/>
        <item x="116"/>
        <item x="231"/>
        <item x="498"/>
        <item x="641"/>
        <item x="23"/>
        <item x="143"/>
        <item x="243"/>
        <item x="189"/>
        <item x="714"/>
        <item x="398"/>
        <item x="150"/>
        <item x="213"/>
        <item x="19"/>
        <item x="774"/>
        <item x="666"/>
        <item x="304"/>
        <item x="806"/>
        <item x="824"/>
        <item x="28"/>
        <item x="486"/>
        <item x="297"/>
        <item x="24"/>
        <item x="656"/>
        <item x="337"/>
        <item x="903"/>
        <item x="451"/>
        <item x="587"/>
        <item x="841"/>
        <item x="895"/>
        <item x="726"/>
        <item x="839"/>
        <item x="387"/>
        <item x="333"/>
        <item x="619"/>
        <item x="12"/>
        <item x="471"/>
        <item x="362"/>
        <item x="364"/>
        <item x="353"/>
        <item x="721"/>
        <item x="320"/>
        <item x="792"/>
        <item x="822"/>
        <item x="247"/>
        <item x="735"/>
        <item x="847"/>
        <item x="562"/>
        <item x="906"/>
        <item x="165"/>
        <item x="872"/>
        <item x="554"/>
        <item x="542"/>
        <item x="570"/>
        <item x="705"/>
        <item x="209"/>
        <item x="308"/>
        <item x="719"/>
        <item x="454"/>
        <item x="222"/>
        <item x="838"/>
        <item x="873"/>
        <item x="126"/>
        <item x="959"/>
        <item x="862"/>
        <item x="262"/>
        <item x="106"/>
        <item x="770"/>
        <item x="530"/>
        <item x="123"/>
        <item x="74"/>
        <item x="294"/>
        <item x="26"/>
        <item x="393"/>
        <item x="827"/>
        <item x="107"/>
        <item x="558"/>
        <item x="475"/>
        <item x="949"/>
        <item x="677"/>
        <item x="50"/>
        <item x="63"/>
        <item x="180"/>
        <item x="921"/>
        <item x="167"/>
        <item x="27"/>
        <item x="531"/>
        <item x="599"/>
        <item x="359"/>
        <item x="462"/>
        <item x="422"/>
        <item x="389"/>
        <item x="366"/>
        <item x="25"/>
        <item x="487"/>
        <item x="278"/>
        <item x="98"/>
        <item x="187"/>
        <item x="826"/>
        <item x="256"/>
        <item x="332"/>
        <item x="797"/>
        <item x="592"/>
        <item x="640"/>
        <item x="913"/>
        <item x="885"/>
        <item x="851"/>
        <item x="73"/>
        <item x="129"/>
        <item x="513"/>
        <item x="205"/>
        <item x="631"/>
        <item x="901"/>
        <item x="239"/>
        <item x="575"/>
        <item x="567"/>
        <item x="856"/>
        <item x="739"/>
        <item x="484"/>
        <item x="874"/>
        <item x="135"/>
        <item x="241"/>
        <item x="583"/>
        <item x="36"/>
        <item x="310"/>
        <item x="400"/>
        <item x="482"/>
        <item x="419"/>
        <item x="634"/>
        <item x="512"/>
        <item x="585"/>
        <item x="210"/>
        <item x="15"/>
        <item x="127"/>
        <item x="397"/>
        <item x="159"/>
        <item x="490"/>
        <item x="785"/>
        <item x="174"/>
        <item x="809"/>
        <item x="889"/>
        <item x="317"/>
        <item x="43"/>
        <item x="442"/>
        <item x="279"/>
        <item x="38"/>
        <item x="440"/>
        <item x="48"/>
        <item x="323"/>
        <item x="690"/>
        <item x="203"/>
        <item x="277"/>
        <item x="378"/>
        <item x="945"/>
        <item x="348"/>
        <item x="814"/>
        <item x="259"/>
        <item x="115"/>
        <item x="423"/>
        <item x="848"/>
        <item x="661"/>
        <item x="731"/>
        <item x="694"/>
        <item x="336"/>
        <item x="44"/>
        <item x="290"/>
        <item x="347"/>
        <item x="293"/>
        <item x="232"/>
        <item x="176"/>
        <item x="632"/>
        <item x="669"/>
        <item x="480"/>
        <item x="386"/>
        <item x="842"/>
        <item x="60"/>
        <item x="341"/>
        <item x="749"/>
        <item x="307"/>
        <item x="412"/>
        <item x="754"/>
        <item x="283"/>
        <item x="84"/>
        <item x="37"/>
        <item x="46"/>
        <item x="266"/>
        <item x="292"/>
        <item x="207"/>
        <item x="240"/>
        <item x="151"/>
        <item x="122"/>
        <item x="188"/>
        <item x="876"/>
        <item x="328"/>
        <item x="363"/>
        <item x="836"/>
        <item x="138"/>
        <item x="878"/>
        <item x="780"/>
        <item x="59"/>
        <item x="693"/>
        <item x="478"/>
        <item x="811"/>
        <item x="828"/>
        <item x="561"/>
        <item x="496"/>
        <item x="636"/>
        <item x="185"/>
        <item x="547"/>
        <item x="692"/>
        <item x="572"/>
        <item x="434"/>
        <item x="424"/>
        <item x="81"/>
        <item x="553"/>
        <item x="730"/>
        <item x="875"/>
        <item x="756"/>
        <item x="395"/>
        <item x="414"/>
        <item x="651"/>
        <item x="155"/>
        <item x="831"/>
        <item x="35"/>
        <item x="919"/>
        <item x="92"/>
        <item x="609"/>
        <item x="712"/>
        <item x="149"/>
        <item x="407"/>
        <item x="64"/>
        <item x="148"/>
        <item x="544"/>
        <item x="667"/>
        <item x="350"/>
        <item x="83"/>
        <item x="495"/>
        <item x="265"/>
        <item x="11"/>
        <item x="448"/>
        <item x="86"/>
        <item x="582"/>
        <item x="515"/>
        <item x="493"/>
        <item x="539"/>
        <item x="502"/>
        <item x="102"/>
        <item x="306"/>
        <item x="351"/>
        <item x="801"/>
        <item x="431"/>
        <item x="540"/>
        <item x="871"/>
        <item x="752"/>
        <item x="101"/>
        <item x="195"/>
        <item x="934"/>
        <item x="134"/>
        <item x="76"/>
        <item x="401"/>
        <item x="435"/>
        <item x="533"/>
        <item x="844"/>
        <item x="0"/>
        <item x="564"/>
        <item x="861"/>
        <item x="551"/>
        <item x="518"/>
        <item x="114"/>
        <item x="523"/>
        <item x="905"/>
        <item x="697"/>
        <item x="613"/>
        <item x="864"/>
        <item x="197"/>
        <item x="420"/>
        <item x="524"/>
        <item x="199"/>
        <item x="868"/>
        <item x="202"/>
        <item x="466"/>
        <item x="225"/>
        <item x="563"/>
        <item x="823"/>
        <item x="281"/>
        <item x="255"/>
        <item x="517"/>
        <item x="325"/>
        <item x="254"/>
        <item x="75"/>
        <item x="670"/>
        <item x="233"/>
        <item x="300"/>
        <item x="472"/>
        <item x="568"/>
        <item x="810"/>
        <item x="13"/>
        <item x="45"/>
        <item x="109"/>
        <item x="250"/>
        <item x="637"/>
        <item x="781"/>
        <item x="208"/>
        <item x="227"/>
        <item x="246"/>
        <item x="87"/>
        <item x="409"/>
        <item x="757"/>
        <item x="162"/>
        <item x="574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dataField="1" numFmtId="1" showAll="0"/>
    <pivotField showAll="0"/>
    <pivotField axis="axisRow" showAll="0">
      <items count="7">
        <item x="5"/>
        <item x="4"/>
        <item x="1"/>
        <item x="2"/>
        <item x="0"/>
        <item x="3"/>
        <item t="default"/>
      </items>
    </pivotField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ID" fld="0" baseField="0" baseItem="0"/>
    <dataField name="Sum of Percentage" fld="10" baseField="0" baseItem="0"/>
  </dataFields>
  <formats count="6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12" type="button" dataOnly="0" labelOnly="1" outline="0" axis="axisRow" fieldPosition="0"/>
    </format>
    <format dxfId="30">
      <pivotArea dataOnly="0" labelOnly="1" fieldPosition="0">
        <references count="1">
          <reference field="12" count="0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792389-2627-400B-A86B-7B5C2E126A02}" autoFormatId="16" applyNumberFormats="0" applyBorderFormats="0" applyFontFormats="0" applyPatternFormats="0" applyAlignmentFormats="0" applyWidthHeightFormats="0">
  <queryTableRefresh nextId="15" unboundColumnsRight="5">
    <queryTableFields count="14">
      <queryTableField id="1" name="StudentID" tableColumnId="1"/>
      <queryTableField id="2" name="Name" tableColumnId="2"/>
      <queryTableField id="3" name="Class" tableColumnId="3"/>
      <queryTableField id="4" name="Section" tableColumnId="4"/>
      <queryTableField id="5" name="Math" tableColumnId="5"/>
      <queryTableField id="6" name="Physics" tableColumnId="6"/>
      <queryTableField id="7" name="Chemistry" tableColumnId="7"/>
      <queryTableField id="8" name="Biology" tableColumnId="8"/>
      <queryTableField id="9" name="English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F104F6-2D63-474A-86AA-33C58BD4ED2D}" name="Table2" displayName="Table2" ref="A1:B8" totalsRowShown="0" dataDxfId="10">
  <autoFilter ref="A1:B8" xr:uid="{35F104F6-2D63-474A-86AA-33C58BD4ED2D}"/>
  <tableColumns count="2">
    <tableColumn id="1" xr3:uid="{C8A3F431-6725-44DB-9ACE-179698F3FEAF}" name="MinPct" dataDxfId="12"/>
    <tableColumn id="2" xr3:uid="{B64334C2-70C0-4B3D-82FC-562A49EC68A3}" name="Grad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04664F-B67A-4665-B412-6CD5E6FD657D}" name="Students_marks" displayName="Students_marks" ref="A1:N1001" tableType="queryTable" totalsRowShown="0">
  <autoFilter ref="A1:N1001" xr:uid="{7C04664F-B67A-4665-B412-6CD5E6FD657D}"/>
  <tableColumns count="14">
    <tableColumn id="1" xr3:uid="{10547B09-3C9F-4E02-AD2F-6441647C249D}" uniqueName="1" name="StudentID" queryTableFieldId="1"/>
    <tableColumn id="2" xr3:uid="{22D30436-AC1D-4A77-A3F5-DA4462326850}" uniqueName="2" name="Name" queryTableFieldId="2" dataDxfId="46"/>
    <tableColumn id="3" xr3:uid="{671281A4-91EE-4878-B8EE-4055CA247299}" uniqueName="3" name="Class" queryTableFieldId="3" dataDxfId="45"/>
    <tableColumn id="4" xr3:uid="{C001F694-9BCD-418F-B172-BC73D0570189}" uniqueName="4" name="Section" queryTableFieldId="4" dataDxfId="44"/>
    <tableColumn id="5" xr3:uid="{E255330F-DAB4-4677-8326-54A9BC470129}" uniqueName="5" name="Math" queryTableFieldId="5" dataDxfId="43"/>
    <tableColumn id="6" xr3:uid="{A74D00AE-05E9-4351-A5D9-A92A46F19F89}" uniqueName="6" name="Physics" queryTableFieldId="6" dataDxfId="42"/>
    <tableColumn id="7" xr3:uid="{4912A29E-C5C9-4231-90DD-D9A139CC2009}" uniqueName="7" name="Chemistry" queryTableFieldId="7" dataDxfId="41"/>
    <tableColumn id="8" xr3:uid="{2FFC35EC-8073-4128-8BDF-58E714A6B6C3}" uniqueName="8" name="Biology" queryTableFieldId="8" dataDxfId="40"/>
    <tableColumn id="9" xr3:uid="{85632D5F-D23D-427C-B55E-F596ED258CE6}" uniqueName="9" name="English" queryTableFieldId="9" dataDxfId="39"/>
    <tableColumn id="10" xr3:uid="{EEC08D00-6DFB-4A76-9659-5036259FE63E}" uniqueName="10" name="Total" queryTableFieldId="10" dataDxfId="38">
      <calculatedColumnFormula>SUM(Students_marks[[#This Row],[Math]:[English]])</calculatedColumnFormula>
    </tableColumn>
    <tableColumn id="11" xr3:uid="{87C248A5-8A85-4730-9467-50348D1EF7A1}" uniqueName="11" name="Percentage" queryTableFieldId="11" dataDxfId="37">
      <calculatedColumnFormula>Students_marks[[#This Row],[Total]]/5</calculatedColumnFormula>
    </tableColumn>
    <tableColumn id="12" xr3:uid="{5DD36871-0856-4D4F-9F18-B641F41C18C4}" uniqueName="12" name="Result" queryTableFieldId="12" dataDxfId="36">
      <calculatedColumnFormula>IF(MIN(Students_marks[[#This Row],[Math]:[English]]) &lt; 35, "Fail","Pass")</calculatedColumnFormula>
    </tableColumn>
    <tableColumn id="13" xr3:uid="{DD82FFA1-3F4D-4F46-AC45-50F6475822D1}" uniqueName="13" name="Grade" queryTableFieldId="13" dataDxfId="35">
      <calculatedColumnFormula>VLOOKUP(Students_marks[[#This Row],[Percentage]],Table2[],2,TRUE)</calculatedColumnFormula>
    </tableColumn>
    <tableColumn id="14" xr3:uid="{D241A54B-8A6D-4B14-B50B-93D0D22E9B0D}" uniqueName="14" name="Rank" queryTableFieldId="14" dataDxfId="34">
      <calculatedColumnFormula>_xlfn.RANK.EQ(Students_marks[[#This Row],[Total]],Students_marks[Total],0)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52E30C-A052-4AC2-8D1E-79F30FA601CB}" name="Table3" displayName="Table3" ref="A1:F3" totalsRowShown="0">
  <autoFilter ref="A1:F3" xr:uid="{3752E30C-A052-4AC2-8D1E-79F30FA601CB}"/>
  <tableColumns count="6">
    <tableColumn id="1" xr3:uid="{79E8333F-16ED-46C5-9459-53198D71D576}" name="Class Average" dataDxfId="15">
      <calculatedColumnFormula>AVERAGE(Students_marks[Percentage])</calculatedColumnFormula>
    </tableColumn>
    <tableColumn id="2" xr3:uid="{F1972DC4-D7FC-42B4-B1C5-B421F8237EA3}" name="Highest Total">
      <calculatedColumnFormula>MAX(Students_marks[Total])</calculatedColumnFormula>
    </tableColumn>
    <tableColumn id="3" xr3:uid="{AD9292E8-5818-4C58-AC20-90DC445E3317}" name="Lowest Total">
      <calculatedColumnFormula>MIN(Students_marks[Total])</calculatedColumnFormula>
    </tableColumn>
    <tableColumn id="4" xr3:uid="{A94A36CC-D9EC-4703-A03B-AA015DA017F6}" name="Pass Rate" dataDxfId="14">
      <calculatedColumnFormula>COUNTIF(Students_marks[Result],"Pass") / COUNTA(Students_marks[StudentID])</calculatedColumnFormula>
    </tableColumn>
    <tableColumn id="5" xr3:uid="{7DDC660F-7BC1-4566-96AD-D1F35673A849}" name="No. of Students">
      <calculatedColumnFormula>COUNTA(Students_marks[StudentID])</calculatedColumnFormula>
    </tableColumn>
    <tableColumn id="6" xr3:uid="{A3A9FB33-515F-4D6F-B903-7523DA6D7239}" name="Std Dev of %" dataDxfId="13">
      <calculatedColumnFormula>_xlfn.STDEV.P(Students_marks[Percentage])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0AD2-2983-4494-B558-24CC171B2325}">
  <dimension ref="A1:B8"/>
  <sheetViews>
    <sheetView zoomScale="190" zoomScaleNormal="190" workbookViewId="0">
      <selection activeCell="C5" sqref="C5"/>
    </sheetView>
  </sheetViews>
  <sheetFormatPr defaultRowHeight="14.5" x14ac:dyDescent="0.35"/>
  <sheetData>
    <row r="1" spans="1:2" x14ac:dyDescent="0.35">
      <c r="A1" t="s">
        <v>1017</v>
      </c>
      <c r="B1" t="s">
        <v>1015</v>
      </c>
    </row>
    <row r="2" spans="1:2" x14ac:dyDescent="0.35">
      <c r="A2" s="9">
        <v>0</v>
      </c>
      <c r="B2" s="9" t="s">
        <v>1018</v>
      </c>
    </row>
    <row r="3" spans="1:2" x14ac:dyDescent="0.35">
      <c r="A3" s="9">
        <v>35</v>
      </c>
      <c r="B3" s="9" t="s">
        <v>1019</v>
      </c>
    </row>
    <row r="4" spans="1:2" x14ac:dyDescent="0.35">
      <c r="A4" s="9">
        <v>50</v>
      </c>
      <c r="B4" s="9" t="s">
        <v>12</v>
      </c>
    </row>
    <row r="5" spans="1:2" x14ac:dyDescent="0.35">
      <c r="A5" s="9">
        <v>60</v>
      </c>
      <c r="B5" s="9" t="s">
        <v>1020</v>
      </c>
    </row>
    <row r="6" spans="1:2" x14ac:dyDescent="0.35">
      <c r="A6" s="9">
        <v>70</v>
      </c>
      <c r="B6" s="9" t="s">
        <v>1021</v>
      </c>
    </row>
    <row r="7" spans="1:2" x14ac:dyDescent="0.35">
      <c r="A7" s="9">
        <v>80</v>
      </c>
      <c r="B7" s="9" t="s">
        <v>1022</v>
      </c>
    </row>
    <row r="8" spans="1:2" x14ac:dyDescent="0.35">
      <c r="A8" s="9">
        <v>90</v>
      </c>
      <c r="B8" s="9" t="s">
        <v>1023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9F1D-630E-43BC-8CA6-C98D0C3749ED}">
  <dimension ref="A2:W24"/>
  <sheetViews>
    <sheetView showGridLines="0" workbookViewId="0">
      <selection activeCell="V13" sqref="V13"/>
    </sheetView>
  </sheetViews>
  <sheetFormatPr defaultRowHeight="14.5" x14ac:dyDescent="0.35"/>
  <cols>
    <col min="1" max="1" width="12.36328125" bestFit="1" customWidth="1"/>
    <col min="2" max="2" width="15.6328125" bestFit="1" customWidth="1"/>
    <col min="3" max="3" width="16.54296875" bestFit="1" customWidth="1"/>
    <col min="4" max="4" width="10.1796875" bestFit="1" customWidth="1"/>
    <col min="5" max="5" width="9.36328125" bestFit="1" customWidth="1"/>
    <col min="6" max="6" width="3.81640625" bestFit="1" customWidth="1"/>
    <col min="7" max="7" width="2.81640625" bestFit="1" customWidth="1"/>
    <col min="8" max="9" width="3.81640625" bestFit="1" customWidth="1"/>
    <col min="10" max="10" width="4.81640625" bestFit="1" customWidth="1"/>
    <col min="11" max="12" width="3.81640625" bestFit="1" customWidth="1"/>
    <col min="13" max="13" width="2.81640625" bestFit="1" customWidth="1"/>
    <col min="14" max="21" width="3.81640625" bestFit="1" customWidth="1"/>
    <col min="22" max="22" width="30.54296875" customWidth="1"/>
    <col min="23" max="23" width="13.26953125" bestFit="1" customWidth="1"/>
    <col min="24" max="24" width="6.7265625" bestFit="1" customWidth="1"/>
    <col min="25" max="41" width="3.81640625" bestFit="1" customWidth="1"/>
    <col min="42" max="42" width="2.81640625" bestFit="1" customWidth="1"/>
    <col min="43" max="54" width="3.81640625" bestFit="1" customWidth="1"/>
    <col min="55" max="55" width="2.81640625" bestFit="1" customWidth="1"/>
    <col min="56" max="69" width="3.81640625" bestFit="1" customWidth="1"/>
    <col min="70" max="70" width="2.81640625" bestFit="1" customWidth="1"/>
    <col min="71" max="76" width="3.81640625" bestFit="1" customWidth="1"/>
    <col min="77" max="77" width="2.81640625" bestFit="1" customWidth="1"/>
    <col min="78" max="91" width="3.81640625" bestFit="1" customWidth="1"/>
    <col min="92" max="92" width="2.81640625" bestFit="1" customWidth="1"/>
    <col min="93" max="109" width="3.81640625" bestFit="1" customWidth="1"/>
    <col min="110" max="110" width="4.81640625" bestFit="1" customWidth="1"/>
    <col min="111" max="112" width="3.81640625" bestFit="1" customWidth="1"/>
    <col min="113" max="113" width="2.81640625" bestFit="1" customWidth="1"/>
    <col min="114" max="120" width="3.81640625" bestFit="1" customWidth="1"/>
    <col min="121" max="121" width="2.81640625" bestFit="1" customWidth="1"/>
    <col min="122" max="122" width="3.81640625" bestFit="1" customWidth="1"/>
    <col min="123" max="123" width="4.81640625" bestFit="1" customWidth="1"/>
    <col min="124" max="153" width="3.81640625" bestFit="1" customWidth="1"/>
    <col min="154" max="154" width="2.81640625" bestFit="1" customWidth="1"/>
    <col min="155" max="158" width="3.81640625" bestFit="1" customWidth="1"/>
    <col min="159" max="159" width="2.81640625" bestFit="1" customWidth="1"/>
    <col min="160" max="172" width="3.81640625" bestFit="1" customWidth="1"/>
    <col min="173" max="173" width="4.81640625" bestFit="1" customWidth="1"/>
    <col min="174" max="177" width="3.81640625" bestFit="1" customWidth="1"/>
    <col min="178" max="178" width="2.81640625" bestFit="1" customWidth="1"/>
    <col min="179" max="185" width="3.81640625" bestFit="1" customWidth="1"/>
    <col min="186" max="186" width="4.81640625" bestFit="1" customWidth="1"/>
    <col min="187" max="188" width="3.81640625" bestFit="1" customWidth="1"/>
    <col min="189" max="189" width="2.81640625" bestFit="1" customWidth="1"/>
    <col min="190" max="209" width="3.81640625" bestFit="1" customWidth="1"/>
    <col min="210" max="210" width="2.81640625" bestFit="1" customWidth="1"/>
    <col min="211" max="212" width="3.81640625" bestFit="1" customWidth="1"/>
    <col min="213" max="213" width="4.81640625" bestFit="1" customWidth="1"/>
    <col min="214" max="217" width="3.81640625" bestFit="1" customWidth="1"/>
    <col min="218" max="219" width="2.81640625" bestFit="1" customWidth="1"/>
    <col min="220" max="225" width="3.81640625" bestFit="1" customWidth="1"/>
    <col min="226" max="226" width="2.81640625" bestFit="1" customWidth="1"/>
    <col min="227" max="237" width="3.81640625" bestFit="1" customWidth="1"/>
    <col min="238" max="238" width="2.81640625" bestFit="1" customWidth="1"/>
    <col min="239" max="254" width="3.81640625" bestFit="1" customWidth="1"/>
    <col min="255" max="255" width="2.81640625" bestFit="1" customWidth="1"/>
    <col min="256" max="258" width="3.81640625" bestFit="1" customWidth="1"/>
    <col min="259" max="259" width="2.81640625" bestFit="1" customWidth="1"/>
    <col min="260" max="277" width="3.81640625" bestFit="1" customWidth="1"/>
    <col min="278" max="278" width="2.81640625" bestFit="1" customWidth="1"/>
    <col min="279" max="293" width="3.81640625" bestFit="1" customWidth="1"/>
    <col min="294" max="294" width="2.81640625" bestFit="1" customWidth="1"/>
    <col min="295" max="312" width="3.81640625" bestFit="1" customWidth="1"/>
    <col min="313" max="313" width="2.81640625" bestFit="1" customWidth="1"/>
    <col min="314" max="316" width="3.81640625" bestFit="1" customWidth="1"/>
    <col min="317" max="317" width="2.81640625" bestFit="1" customWidth="1"/>
    <col min="318" max="323" width="3.81640625" bestFit="1" customWidth="1"/>
    <col min="324" max="324" width="2.81640625" bestFit="1" customWidth="1"/>
    <col min="325" max="330" width="3.81640625" bestFit="1" customWidth="1"/>
    <col min="331" max="331" width="2.81640625" bestFit="1" customWidth="1"/>
    <col min="332" max="334" width="3.81640625" bestFit="1" customWidth="1"/>
    <col min="335" max="335" width="4.81640625" bestFit="1" customWidth="1"/>
    <col min="336" max="336" width="2.81640625" bestFit="1" customWidth="1"/>
    <col min="337" max="337" width="4.81640625" bestFit="1" customWidth="1"/>
    <col min="338" max="341" width="3.81640625" bestFit="1" customWidth="1"/>
    <col min="342" max="342" width="2.81640625" bestFit="1" customWidth="1"/>
    <col min="343" max="347" width="3.81640625" bestFit="1" customWidth="1"/>
    <col min="348" max="348" width="2.81640625" bestFit="1" customWidth="1"/>
    <col min="349" max="355" width="3.81640625" bestFit="1" customWidth="1"/>
    <col min="356" max="356" width="2.81640625" bestFit="1" customWidth="1"/>
    <col min="357" max="357" width="3.81640625" bestFit="1" customWidth="1"/>
    <col min="358" max="358" width="4.81640625" bestFit="1" customWidth="1"/>
    <col min="359" max="361" width="3.81640625" bestFit="1" customWidth="1"/>
    <col min="362" max="362" width="2.81640625" bestFit="1" customWidth="1"/>
    <col min="363" max="390" width="3.81640625" bestFit="1" customWidth="1"/>
    <col min="391" max="391" width="2.81640625" bestFit="1" customWidth="1"/>
    <col min="392" max="406" width="3.81640625" bestFit="1" customWidth="1"/>
    <col min="407" max="407" width="2.81640625" bestFit="1" customWidth="1"/>
    <col min="408" max="408" width="4.81640625" bestFit="1" customWidth="1"/>
    <col min="409" max="409" width="2.81640625" bestFit="1" customWidth="1"/>
    <col min="410" max="410" width="4.81640625" bestFit="1" customWidth="1"/>
    <col min="411" max="424" width="3.81640625" bestFit="1" customWidth="1"/>
    <col min="425" max="425" width="2.81640625" bestFit="1" customWidth="1"/>
    <col min="426" max="426" width="4.81640625" bestFit="1" customWidth="1"/>
    <col min="427" max="434" width="3.81640625" bestFit="1" customWidth="1"/>
    <col min="435" max="435" width="2.81640625" bestFit="1" customWidth="1"/>
    <col min="436" max="439" width="3.81640625" bestFit="1" customWidth="1"/>
    <col min="440" max="440" width="4.81640625" bestFit="1" customWidth="1"/>
    <col min="441" max="442" width="3.81640625" bestFit="1" customWidth="1"/>
    <col min="443" max="443" width="4.81640625" bestFit="1" customWidth="1"/>
    <col min="444" max="444" width="2.81640625" bestFit="1" customWidth="1"/>
    <col min="445" max="464" width="3.81640625" bestFit="1" customWidth="1"/>
    <col min="465" max="465" width="2.81640625" bestFit="1" customWidth="1"/>
    <col min="466" max="485" width="3.81640625" bestFit="1" customWidth="1"/>
    <col min="486" max="486" width="2.81640625" bestFit="1" customWidth="1"/>
    <col min="487" max="487" width="3.81640625" bestFit="1" customWidth="1"/>
    <col min="488" max="488" width="2.81640625" bestFit="1" customWidth="1"/>
    <col min="489" max="511" width="3.81640625" bestFit="1" customWidth="1"/>
    <col min="512" max="512" width="2.81640625" bestFit="1" customWidth="1"/>
    <col min="513" max="518" width="3.81640625" bestFit="1" customWidth="1"/>
    <col min="519" max="519" width="2.81640625" bestFit="1" customWidth="1"/>
    <col min="520" max="530" width="3.81640625" bestFit="1" customWidth="1"/>
    <col min="531" max="531" width="2.81640625" bestFit="1" customWidth="1"/>
    <col min="532" max="541" width="3.81640625" bestFit="1" customWidth="1"/>
    <col min="542" max="542" width="4.81640625" bestFit="1" customWidth="1"/>
    <col min="543" max="546" width="3.81640625" bestFit="1" customWidth="1"/>
    <col min="547" max="547" width="2.81640625" bestFit="1" customWidth="1"/>
    <col min="548" max="552" width="3.81640625" bestFit="1" customWidth="1"/>
    <col min="553" max="553" width="2.81640625" bestFit="1" customWidth="1"/>
    <col min="554" max="569" width="3.81640625" bestFit="1" customWidth="1"/>
    <col min="570" max="570" width="4.81640625" bestFit="1" customWidth="1"/>
    <col min="571" max="574" width="3.81640625" bestFit="1" customWidth="1"/>
    <col min="575" max="575" width="2.81640625" bestFit="1" customWidth="1"/>
    <col min="576" max="579" width="3.81640625" bestFit="1" customWidth="1"/>
    <col min="580" max="580" width="2.81640625" bestFit="1" customWidth="1"/>
    <col min="581" max="595" width="3.81640625" bestFit="1" customWidth="1"/>
    <col min="596" max="596" width="2.81640625" bestFit="1" customWidth="1"/>
    <col min="597" max="600" width="3.81640625" bestFit="1" customWidth="1"/>
    <col min="601" max="601" width="2.81640625" bestFit="1" customWidth="1"/>
    <col min="602" max="616" width="3.81640625" bestFit="1" customWidth="1"/>
    <col min="617" max="617" width="4.81640625" bestFit="1" customWidth="1"/>
    <col min="618" max="622" width="3.81640625" bestFit="1" customWidth="1"/>
    <col min="623" max="623" width="2.81640625" bestFit="1" customWidth="1"/>
    <col min="624" max="632" width="3.81640625" bestFit="1" customWidth="1"/>
    <col min="633" max="633" width="2.81640625" bestFit="1" customWidth="1"/>
    <col min="634" max="638" width="3.81640625" bestFit="1" customWidth="1"/>
    <col min="639" max="639" width="2.81640625" bestFit="1" customWidth="1"/>
    <col min="640" max="640" width="3.81640625" bestFit="1" customWidth="1"/>
    <col min="641" max="641" width="2.81640625" bestFit="1" customWidth="1"/>
    <col min="642" max="646" width="3.81640625" bestFit="1" customWidth="1"/>
    <col min="647" max="647" width="2.81640625" bestFit="1" customWidth="1"/>
    <col min="648" max="649" width="3.81640625" bestFit="1" customWidth="1"/>
    <col min="650" max="650" width="2.81640625" bestFit="1" customWidth="1"/>
    <col min="651" max="651" width="3.81640625" bestFit="1" customWidth="1"/>
    <col min="652" max="652" width="2.81640625" bestFit="1" customWidth="1"/>
    <col min="653" max="657" width="3.81640625" bestFit="1" customWidth="1"/>
    <col min="658" max="658" width="2.81640625" bestFit="1" customWidth="1"/>
    <col min="659" max="665" width="3.81640625" bestFit="1" customWidth="1"/>
    <col min="666" max="666" width="2.81640625" bestFit="1" customWidth="1"/>
    <col min="667" max="671" width="3.81640625" bestFit="1" customWidth="1"/>
    <col min="672" max="672" width="2.81640625" bestFit="1" customWidth="1"/>
    <col min="673" max="673" width="3.81640625" bestFit="1" customWidth="1"/>
    <col min="674" max="674" width="4.81640625" bestFit="1" customWidth="1"/>
    <col min="675" max="675" width="2.81640625" bestFit="1" customWidth="1"/>
    <col min="676" max="687" width="3.81640625" bestFit="1" customWidth="1"/>
    <col min="688" max="688" width="2.81640625" bestFit="1" customWidth="1"/>
    <col min="689" max="709" width="3.81640625" bestFit="1" customWidth="1"/>
    <col min="710" max="710" width="4.81640625" bestFit="1" customWidth="1"/>
    <col min="711" max="722" width="3.81640625" bestFit="1" customWidth="1"/>
    <col min="723" max="723" width="2.81640625" bestFit="1" customWidth="1"/>
    <col min="724" max="724" width="3.81640625" bestFit="1" customWidth="1"/>
    <col min="725" max="725" width="2.81640625" bestFit="1" customWidth="1"/>
    <col min="726" max="732" width="3.81640625" bestFit="1" customWidth="1"/>
    <col min="733" max="734" width="2.81640625" bestFit="1" customWidth="1"/>
    <col min="735" max="737" width="3.81640625" bestFit="1" customWidth="1"/>
    <col min="738" max="738" width="2.81640625" bestFit="1" customWidth="1"/>
    <col min="739" max="740" width="3.81640625" bestFit="1" customWidth="1"/>
    <col min="741" max="741" width="4.81640625" bestFit="1" customWidth="1"/>
    <col min="742" max="745" width="3.81640625" bestFit="1" customWidth="1"/>
    <col min="746" max="746" width="2.81640625" bestFit="1" customWidth="1"/>
    <col min="747" max="759" width="3.81640625" bestFit="1" customWidth="1"/>
    <col min="760" max="760" width="2.81640625" bestFit="1" customWidth="1"/>
    <col min="761" max="769" width="3.81640625" bestFit="1" customWidth="1"/>
    <col min="770" max="770" width="4.81640625" bestFit="1" customWidth="1"/>
    <col min="771" max="775" width="3.81640625" bestFit="1" customWidth="1"/>
    <col min="776" max="776" width="2.81640625" bestFit="1" customWidth="1"/>
    <col min="777" max="784" width="3.81640625" bestFit="1" customWidth="1"/>
    <col min="785" max="785" width="2.81640625" bestFit="1" customWidth="1"/>
    <col min="786" max="794" width="3.81640625" bestFit="1" customWidth="1"/>
    <col min="795" max="795" width="2.81640625" bestFit="1" customWidth="1"/>
    <col min="796" max="797" width="3.81640625" bestFit="1" customWidth="1"/>
    <col min="798" max="798" width="2.81640625" bestFit="1" customWidth="1"/>
    <col min="799" max="799" width="3.81640625" bestFit="1" customWidth="1"/>
    <col min="800" max="800" width="2.81640625" bestFit="1" customWidth="1"/>
    <col min="801" max="810" width="3.81640625" bestFit="1" customWidth="1"/>
    <col min="811" max="811" width="4.81640625" bestFit="1" customWidth="1"/>
    <col min="812" max="816" width="3.81640625" bestFit="1" customWidth="1"/>
    <col min="817" max="817" width="2.81640625" bestFit="1" customWidth="1"/>
    <col min="818" max="827" width="3.81640625" bestFit="1" customWidth="1"/>
    <col min="828" max="828" width="2.81640625" bestFit="1" customWidth="1"/>
    <col min="829" max="834" width="3.81640625" bestFit="1" customWidth="1"/>
    <col min="835" max="837" width="2.81640625" bestFit="1" customWidth="1"/>
    <col min="838" max="851" width="3.81640625" bestFit="1" customWidth="1"/>
    <col min="852" max="852" width="2.81640625" bestFit="1" customWidth="1"/>
    <col min="853" max="865" width="3.81640625" bestFit="1" customWidth="1"/>
    <col min="866" max="866" width="2.81640625" bestFit="1" customWidth="1"/>
    <col min="867" max="875" width="3.81640625" bestFit="1" customWidth="1"/>
    <col min="876" max="876" width="2.81640625" bestFit="1" customWidth="1"/>
    <col min="877" max="877" width="3.81640625" bestFit="1" customWidth="1"/>
    <col min="878" max="878" width="2.81640625" bestFit="1" customWidth="1"/>
    <col min="879" max="882" width="3.81640625" bestFit="1" customWidth="1"/>
    <col min="883" max="883" width="2.81640625" bestFit="1" customWidth="1"/>
    <col min="884" max="887" width="3.81640625" bestFit="1" customWidth="1"/>
    <col min="888" max="888" width="2.81640625" bestFit="1" customWidth="1"/>
    <col min="889" max="890" width="3.81640625" bestFit="1" customWidth="1"/>
    <col min="891" max="891" width="2.81640625" bestFit="1" customWidth="1"/>
    <col min="892" max="892" width="3.81640625" bestFit="1" customWidth="1"/>
    <col min="893" max="893" width="2.81640625" bestFit="1" customWidth="1"/>
    <col min="894" max="900" width="3.81640625" bestFit="1" customWidth="1"/>
    <col min="901" max="901" width="4.81640625" bestFit="1" customWidth="1"/>
    <col min="902" max="910" width="3.81640625" bestFit="1" customWidth="1"/>
    <col min="911" max="911" width="2.81640625" bestFit="1" customWidth="1"/>
    <col min="912" max="915" width="3.81640625" bestFit="1" customWidth="1"/>
    <col min="916" max="916" width="2.81640625" bestFit="1" customWidth="1"/>
    <col min="917" max="941" width="3.81640625" bestFit="1" customWidth="1"/>
    <col min="942" max="942" width="2.81640625" bestFit="1" customWidth="1"/>
    <col min="943" max="946" width="3.81640625" bestFit="1" customWidth="1"/>
    <col min="947" max="947" width="4.81640625" bestFit="1" customWidth="1"/>
    <col min="948" max="948" width="3.81640625" bestFit="1" customWidth="1"/>
    <col min="949" max="950" width="2.81640625" bestFit="1" customWidth="1"/>
    <col min="951" max="962" width="3.81640625" bestFit="1" customWidth="1"/>
    <col min="963" max="963" width="16.54296875" bestFit="1" customWidth="1"/>
    <col min="964" max="965" width="6.81640625" bestFit="1" customWidth="1"/>
    <col min="966" max="967" width="5.81640625" bestFit="1" customWidth="1"/>
    <col min="968" max="970" width="6.81640625" bestFit="1" customWidth="1"/>
    <col min="971" max="971" width="7.81640625" bestFit="1" customWidth="1"/>
    <col min="972" max="975" width="6.81640625" bestFit="1" customWidth="1"/>
    <col min="976" max="977" width="5.81640625" bestFit="1" customWidth="1"/>
    <col min="978" max="990" width="6.81640625" bestFit="1" customWidth="1"/>
    <col min="991" max="991" width="5.81640625" bestFit="1" customWidth="1"/>
    <col min="992" max="997" width="6.81640625" bestFit="1" customWidth="1"/>
    <col min="998" max="998" width="5.81640625" bestFit="1" customWidth="1"/>
    <col min="999" max="1010" width="6.81640625" bestFit="1" customWidth="1"/>
    <col min="1011" max="1011" width="5.81640625" bestFit="1" customWidth="1"/>
    <col min="1012" max="1013" width="6.81640625" bestFit="1" customWidth="1"/>
    <col min="1014" max="1014" width="5.81640625" bestFit="1" customWidth="1"/>
    <col min="1015" max="1020" width="6.81640625" bestFit="1" customWidth="1"/>
    <col min="1021" max="1021" width="7.81640625" bestFit="1" customWidth="1"/>
    <col min="1022" max="1023" width="6.81640625" bestFit="1" customWidth="1"/>
    <col min="1024" max="1024" width="5.81640625" bestFit="1" customWidth="1"/>
    <col min="1025" max="1034" width="6.81640625" bestFit="1" customWidth="1"/>
    <col min="1035" max="1035" width="5.81640625" bestFit="1" customWidth="1"/>
    <col min="1036" max="1047" width="6.81640625" bestFit="1" customWidth="1"/>
    <col min="1048" max="1048" width="5.81640625" bestFit="1" customWidth="1"/>
    <col min="1049" max="1049" width="6.81640625" bestFit="1" customWidth="1"/>
    <col min="1050" max="1050" width="5.81640625" bestFit="1" customWidth="1"/>
    <col min="1051" max="1051" width="6.81640625" bestFit="1" customWidth="1"/>
    <col min="1052" max="1052" width="4.81640625" bestFit="1" customWidth="1"/>
    <col min="1053" max="1059" width="6.81640625" bestFit="1" customWidth="1"/>
    <col min="1060" max="1060" width="5.81640625" bestFit="1" customWidth="1"/>
    <col min="1061" max="1063" width="6.81640625" bestFit="1" customWidth="1"/>
    <col min="1064" max="1064" width="5.81640625" bestFit="1" customWidth="1"/>
    <col min="1065" max="1072" width="6.81640625" bestFit="1" customWidth="1"/>
    <col min="1073" max="1073" width="4.81640625" bestFit="1" customWidth="1"/>
    <col min="1074" max="1076" width="6.81640625" bestFit="1" customWidth="1"/>
    <col min="1077" max="1077" width="5.81640625" bestFit="1" customWidth="1"/>
    <col min="1078" max="1089" width="6.81640625" bestFit="1" customWidth="1"/>
    <col min="1090" max="1090" width="5.81640625" bestFit="1" customWidth="1"/>
    <col min="1091" max="1091" width="6.81640625" bestFit="1" customWidth="1"/>
    <col min="1092" max="1092" width="5.81640625" bestFit="1" customWidth="1"/>
    <col min="1093" max="1093" width="6.81640625" bestFit="1" customWidth="1"/>
    <col min="1094" max="1094" width="5.81640625" bestFit="1" customWidth="1"/>
    <col min="1095" max="1098" width="6.81640625" bestFit="1" customWidth="1"/>
    <col min="1099" max="1099" width="5.81640625" bestFit="1" customWidth="1"/>
    <col min="1100" max="1100" width="4.81640625" bestFit="1" customWidth="1"/>
    <col min="1101" max="1113" width="6.81640625" bestFit="1" customWidth="1"/>
    <col min="1114" max="1114" width="5.81640625" bestFit="1" customWidth="1"/>
    <col min="1115" max="1117" width="6.81640625" bestFit="1" customWidth="1"/>
    <col min="1118" max="1118" width="5.81640625" bestFit="1" customWidth="1"/>
    <col min="1119" max="1139" width="6.81640625" bestFit="1" customWidth="1"/>
    <col min="1140" max="1140" width="5.81640625" bestFit="1" customWidth="1"/>
    <col min="1141" max="1154" width="6.81640625" bestFit="1" customWidth="1"/>
    <col min="1155" max="1155" width="2.81640625" bestFit="1" customWidth="1"/>
    <col min="1156" max="1156" width="6.81640625" bestFit="1" customWidth="1"/>
    <col min="1157" max="1157" width="4.81640625" bestFit="1" customWidth="1"/>
    <col min="1158" max="1163" width="6.81640625" bestFit="1" customWidth="1"/>
    <col min="1164" max="1164" width="5.81640625" bestFit="1" customWidth="1"/>
    <col min="1165" max="1165" width="6.81640625" bestFit="1" customWidth="1"/>
    <col min="1166" max="1166" width="5.81640625" bestFit="1" customWidth="1"/>
    <col min="1167" max="1169" width="6.81640625" bestFit="1" customWidth="1"/>
    <col min="1170" max="1171" width="5.81640625" bestFit="1" customWidth="1"/>
    <col min="1172" max="1174" width="6.81640625" bestFit="1" customWidth="1"/>
    <col min="1175" max="1176" width="5.81640625" bestFit="1" customWidth="1"/>
    <col min="1177" max="1177" width="6.81640625" bestFit="1" customWidth="1"/>
    <col min="1178" max="1178" width="5.81640625" bestFit="1" customWidth="1"/>
    <col min="1179" max="1179" width="6.81640625" bestFit="1" customWidth="1"/>
    <col min="1180" max="1181" width="5.81640625" bestFit="1" customWidth="1"/>
    <col min="1182" max="1182" width="6.81640625" bestFit="1" customWidth="1"/>
    <col min="1183" max="1183" width="5.81640625" bestFit="1" customWidth="1"/>
    <col min="1184" max="1186" width="6.81640625" bestFit="1" customWidth="1"/>
    <col min="1187" max="1187" width="5.81640625" bestFit="1" customWidth="1"/>
    <col min="1188" max="1191" width="6.81640625" bestFit="1" customWidth="1"/>
    <col min="1192" max="1193" width="5.81640625" bestFit="1" customWidth="1"/>
    <col min="1194" max="1199" width="6.81640625" bestFit="1" customWidth="1"/>
    <col min="1200" max="1200" width="5.81640625" bestFit="1" customWidth="1"/>
    <col min="1201" max="1205" width="6.81640625" bestFit="1" customWidth="1"/>
    <col min="1206" max="1206" width="5.81640625" bestFit="1" customWidth="1"/>
    <col min="1207" max="1211" width="6.81640625" bestFit="1" customWidth="1"/>
    <col min="1212" max="1212" width="5.81640625" bestFit="1" customWidth="1"/>
    <col min="1213" max="1214" width="6.81640625" bestFit="1" customWidth="1"/>
    <col min="1215" max="1215" width="5.81640625" bestFit="1" customWidth="1"/>
    <col min="1216" max="1221" width="6.81640625" bestFit="1" customWidth="1"/>
    <col min="1222" max="1222" width="7.81640625" bestFit="1" customWidth="1"/>
    <col min="1223" max="1225" width="6.81640625" bestFit="1" customWidth="1"/>
    <col min="1226" max="1226" width="4.81640625" bestFit="1" customWidth="1"/>
    <col min="1227" max="1227" width="6.81640625" bestFit="1" customWidth="1"/>
    <col min="1228" max="1229" width="5.81640625" bestFit="1" customWidth="1"/>
    <col min="1230" max="1231" width="6.81640625" bestFit="1" customWidth="1"/>
    <col min="1232" max="1233" width="5.81640625" bestFit="1" customWidth="1"/>
    <col min="1234" max="1245" width="6.81640625" bestFit="1" customWidth="1"/>
    <col min="1246" max="1246" width="5.81640625" bestFit="1" customWidth="1"/>
    <col min="1247" max="1247" width="6.81640625" bestFit="1" customWidth="1"/>
    <col min="1248" max="1248" width="5.81640625" bestFit="1" customWidth="1"/>
    <col min="1249" max="1250" width="6.81640625" bestFit="1" customWidth="1"/>
    <col min="1251" max="1251" width="5.81640625" bestFit="1" customWidth="1"/>
    <col min="1252" max="1268" width="6.81640625" bestFit="1" customWidth="1"/>
    <col min="1269" max="1269" width="5.81640625" bestFit="1" customWidth="1"/>
    <col min="1270" max="1271" width="6.81640625" bestFit="1" customWidth="1"/>
    <col min="1272" max="1273" width="5.81640625" bestFit="1" customWidth="1"/>
    <col min="1274" max="1275" width="6.81640625" bestFit="1" customWidth="1"/>
    <col min="1276" max="1276" width="5.81640625" bestFit="1" customWidth="1"/>
    <col min="1277" max="1280" width="6.81640625" bestFit="1" customWidth="1"/>
    <col min="1281" max="1282" width="5.81640625" bestFit="1" customWidth="1"/>
    <col min="1283" max="1289" width="6.81640625" bestFit="1" customWidth="1"/>
    <col min="1290" max="1290" width="5.81640625" bestFit="1" customWidth="1"/>
    <col min="1291" max="1295" width="6.81640625" bestFit="1" customWidth="1"/>
    <col min="1296" max="1296" width="7.81640625" bestFit="1" customWidth="1"/>
    <col min="1297" max="1297" width="6.81640625" bestFit="1" customWidth="1"/>
    <col min="1298" max="1298" width="7.81640625" bestFit="1" customWidth="1"/>
    <col min="1299" max="1301" width="6.81640625" bestFit="1" customWidth="1"/>
    <col min="1302" max="1302" width="5.81640625" bestFit="1" customWidth="1"/>
    <col min="1303" max="1310" width="6.81640625" bestFit="1" customWidth="1"/>
    <col min="1311" max="1311" width="5.81640625" bestFit="1" customWidth="1"/>
    <col min="1312" max="1315" width="6.81640625" bestFit="1" customWidth="1"/>
    <col min="1316" max="1317" width="5.81640625" bestFit="1" customWidth="1"/>
    <col min="1318" max="1318" width="6.81640625" bestFit="1" customWidth="1"/>
    <col min="1319" max="1319" width="7.81640625" bestFit="1" customWidth="1"/>
    <col min="1320" max="1320" width="6.81640625" bestFit="1" customWidth="1"/>
    <col min="1321" max="1321" width="5.81640625" bestFit="1" customWidth="1"/>
    <col min="1322" max="1327" width="6.81640625" bestFit="1" customWidth="1"/>
    <col min="1328" max="1328" width="5.81640625" bestFit="1" customWidth="1"/>
    <col min="1329" max="1333" width="6.81640625" bestFit="1" customWidth="1"/>
    <col min="1334" max="1334" width="4.81640625" bestFit="1" customWidth="1"/>
    <col min="1335" max="1335" width="6.81640625" bestFit="1" customWidth="1"/>
    <col min="1336" max="1336" width="7.81640625" bestFit="1" customWidth="1"/>
    <col min="1337" max="1349" width="6.81640625" bestFit="1" customWidth="1"/>
    <col min="1350" max="1350" width="5.81640625" bestFit="1" customWidth="1"/>
    <col min="1351" max="1362" width="6.81640625" bestFit="1" customWidth="1"/>
    <col min="1363" max="1363" width="5.81640625" bestFit="1" customWidth="1"/>
    <col min="1364" max="1364" width="6.81640625" bestFit="1" customWidth="1"/>
    <col min="1365" max="1365" width="5.81640625" bestFit="1" customWidth="1"/>
    <col min="1366" max="1366" width="6.81640625" bestFit="1" customWidth="1"/>
    <col min="1367" max="1367" width="4.81640625" bestFit="1" customWidth="1"/>
    <col min="1368" max="1370" width="6.81640625" bestFit="1" customWidth="1"/>
    <col min="1371" max="1371" width="7.81640625" bestFit="1" customWidth="1"/>
    <col min="1372" max="1375" width="6.81640625" bestFit="1" customWidth="1"/>
    <col min="1376" max="1376" width="5.81640625" bestFit="1" customWidth="1"/>
    <col min="1377" max="1382" width="6.81640625" bestFit="1" customWidth="1"/>
    <col min="1383" max="1383" width="5.81640625" bestFit="1" customWidth="1"/>
    <col min="1384" max="1386" width="6.81640625" bestFit="1" customWidth="1"/>
    <col min="1387" max="1387" width="7.81640625" bestFit="1" customWidth="1"/>
    <col min="1388" max="1388" width="6.81640625" bestFit="1" customWidth="1"/>
    <col min="1389" max="1389" width="7.81640625" bestFit="1" customWidth="1"/>
    <col min="1390" max="1393" width="6.81640625" bestFit="1" customWidth="1"/>
    <col min="1394" max="1394" width="5.81640625" bestFit="1" customWidth="1"/>
    <col min="1395" max="1398" width="6.81640625" bestFit="1" customWidth="1"/>
    <col min="1399" max="1399" width="5.81640625" bestFit="1" customWidth="1"/>
    <col min="1400" max="1403" width="6.81640625" bestFit="1" customWidth="1"/>
    <col min="1404" max="1404" width="5.81640625" bestFit="1" customWidth="1"/>
    <col min="1405" max="1417" width="6.81640625" bestFit="1" customWidth="1"/>
    <col min="1418" max="1418" width="5.81640625" bestFit="1" customWidth="1"/>
    <col min="1419" max="1426" width="6.81640625" bestFit="1" customWidth="1"/>
    <col min="1427" max="1427" width="5.81640625" bestFit="1" customWidth="1"/>
    <col min="1428" max="1428" width="7.81640625" bestFit="1" customWidth="1"/>
    <col min="1429" max="1431" width="6.81640625" bestFit="1" customWidth="1"/>
    <col min="1432" max="1433" width="5.81640625" bestFit="1" customWidth="1"/>
    <col min="1434" max="1437" width="6.81640625" bestFit="1" customWidth="1"/>
    <col min="1438" max="1438" width="5.81640625" bestFit="1" customWidth="1"/>
    <col min="1439" max="1439" width="6.81640625" bestFit="1" customWidth="1"/>
    <col min="1440" max="1440" width="5.81640625" bestFit="1" customWidth="1"/>
    <col min="1441" max="1441" width="4.81640625" bestFit="1" customWidth="1"/>
    <col min="1442" max="1442" width="6.81640625" bestFit="1" customWidth="1"/>
    <col min="1443" max="1443" width="5.81640625" bestFit="1" customWidth="1"/>
    <col min="1444" max="1444" width="6.81640625" bestFit="1" customWidth="1"/>
    <col min="1445" max="1445" width="5.81640625" bestFit="1" customWidth="1"/>
    <col min="1446" max="1457" width="6.81640625" bestFit="1" customWidth="1"/>
    <col min="1458" max="1458" width="5.81640625" bestFit="1" customWidth="1"/>
    <col min="1459" max="1461" width="6.81640625" bestFit="1" customWidth="1"/>
    <col min="1462" max="1462" width="4.81640625" bestFit="1" customWidth="1"/>
    <col min="1463" max="1472" width="6.81640625" bestFit="1" customWidth="1"/>
    <col min="1473" max="1473" width="5.81640625" bestFit="1" customWidth="1"/>
    <col min="1474" max="1475" width="6.81640625" bestFit="1" customWidth="1"/>
    <col min="1476" max="1476" width="5.81640625" bestFit="1" customWidth="1"/>
    <col min="1477" max="1477" width="6.81640625" bestFit="1" customWidth="1"/>
    <col min="1478" max="1478" width="5.81640625" bestFit="1" customWidth="1"/>
    <col min="1479" max="1485" width="6.81640625" bestFit="1" customWidth="1"/>
    <col min="1486" max="1486" width="5.81640625" bestFit="1" customWidth="1"/>
    <col min="1487" max="1487" width="6.81640625" bestFit="1" customWidth="1"/>
    <col min="1488" max="1489" width="5.81640625" bestFit="1" customWidth="1"/>
    <col min="1490" max="1490" width="6.81640625" bestFit="1" customWidth="1"/>
    <col min="1491" max="1491" width="4.81640625" bestFit="1" customWidth="1"/>
    <col min="1492" max="1492" width="6.81640625" bestFit="1" customWidth="1"/>
    <col min="1493" max="1493" width="5.81640625" bestFit="1" customWidth="1"/>
    <col min="1494" max="1498" width="6.81640625" bestFit="1" customWidth="1"/>
    <col min="1499" max="1499" width="4.81640625" bestFit="1" customWidth="1"/>
    <col min="1500" max="1500" width="5.81640625" bestFit="1" customWidth="1"/>
    <col min="1501" max="1505" width="6.81640625" bestFit="1" customWidth="1"/>
    <col min="1506" max="1506" width="5.81640625" bestFit="1" customWidth="1"/>
    <col min="1507" max="1509" width="6.81640625" bestFit="1" customWidth="1"/>
    <col min="1510" max="1510" width="5.81640625" bestFit="1" customWidth="1"/>
    <col min="1511" max="1511" width="6.81640625" bestFit="1" customWidth="1"/>
    <col min="1512" max="1513" width="5.81640625" bestFit="1" customWidth="1"/>
    <col min="1514" max="1517" width="6.81640625" bestFit="1" customWidth="1"/>
    <col min="1518" max="1518" width="5.81640625" bestFit="1" customWidth="1"/>
    <col min="1519" max="1528" width="6.81640625" bestFit="1" customWidth="1"/>
    <col min="1529" max="1530" width="5.81640625" bestFit="1" customWidth="1"/>
    <col min="1531" max="1535" width="6.81640625" bestFit="1" customWidth="1"/>
    <col min="1536" max="1536" width="4.81640625" bestFit="1" customWidth="1"/>
    <col min="1537" max="1539" width="6.81640625" bestFit="1" customWidth="1"/>
    <col min="1540" max="1540" width="5.81640625" bestFit="1" customWidth="1"/>
    <col min="1541" max="1541" width="6.81640625" bestFit="1" customWidth="1"/>
    <col min="1542" max="1542" width="5.81640625" bestFit="1" customWidth="1"/>
    <col min="1543" max="1544" width="6.81640625" bestFit="1" customWidth="1"/>
    <col min="1545" max="1545" width="5.81640625" bestFit="1" customWidth="1"/>
    <col min="1546" max="1547" width="6.81640625" bestFit="1" customWidth="1"/>
    <col min="1548" max="1548" width="5.81640625" bestFit="1" customWidth="1"/>
    <col min="1549" max="1549" width="6.81640625" bestFit="1" customWidth="1"/>
    <col min="1550" max="1552" width="5.81640625" bestFit="1" customWidth="1"/>
    <col min="1553" max="1555" width="6.81640625" bestFit="1" customWidth="1"/>
    <col min="1556" max="1556" width="5.81640625" bestFit="1" customWidth="1"/>
    <col min="1557" max="1559" width="6.81640625" bestFit="1" customWidth="1"/>
    <col min="1560" max="1561" width="5.81640625" bestFit="1" customWidth="1"/>
    <col min="1562" max="1562" width="6.81640625" bestFit="1" customWidth="1"/>
    <col min="1563" max="1563" width="7.81640625" bestFit="1" customWidth="1"/>
    <col min="1564" max="1565" width="6.81640625" bestFit="1" customWidth="1"/>
    <col min="1566" max="1566" width="5.81640625" bestFit="1" customWidth="1"/>
    <col min="1567" max="1571" width="6.81640625" bestFit="1" customWidth="1"/>
    <col min="1572" max="1572" width="4.81640625" bestFit="1" customWidth="1"/>
    <col min="1573" max="1574" width="6.81640625" bestFit="1" customWidth="1"/>
    <col min="1575" max="1576" width="5.81640625" bestFit="1" customWidth="1"/>
    <col min="1577" max="1578" width="6.81640625" bestFit="1" customWidth="1"/>
    <col min="1579" max="1579" width="5.81640625" bestFit="1" customWidth="1"/>
    <col min="1580" max="1583" width="6.81640625" bestFit="1" customWidth="1"/>
    <col min="1584" max="1585" width="5.81640625" bestFit="1" customWidth="1"/>
    <col min="1586" max="1595" width="6.81640625" bestFit="1" customWidth="1"/>
    <col min="1596" max="1597" width="5.81640625" bestFit="1" customWidth="1"/>
    <col min="1598" max="1598" width="6.81640625" bestFit="1" customWidth="1"/>
    <col min="1599" max="1599" width="5.81640625" bestFit="1" customWidth="1"/>
    <col min="1600" max="1603" width="6.81640625" bestFit="1" customWidth="1"/>
    <col min="1604" max="1605" width="5.81640625" bestFit="1" customWidth="1"/>
    <col min="1606" max="1606" width="6.81640625" bestFit="1" customWidth="1"/>
    <col min="1607" max="1607" width="5.81640625" bestFit="1" customWidth="1"/>
    <col min="1608" max="1608" width="6.81640625" bestFit="1" customWidth="1"/>
    <col min="1609" max="1609" width="5.81640625" bestFit="1" customWidth="1"/>
    <col min="1610" max="1619" width="6.81640625" bestFit="1" customWidth="1"/>
    <col min="1620" max="1620" width="5.81640625" bestFit="1" customWidth="1"/>
    <col min="1621" max="1621" width="7.81640625" bestFit="1" customWidth="1"/>
    <col min="1622" max="1622" width="6.81640625" bestFit="1" customWidth="1"/>
    <col min="1623" max="1623" width="5.81640625" bestFit="1" customWidth="1"/>
    <col min="1624" max="1627" width="6.81640625" bestFit="1" customWidth="1"/>
    <col min="1628" max="1628" width="5.81640625" bestFit="1" customWidth="1"/>
    <col min="1629" max="1634" width="6.81640625" bestFit="1" customWidth="1"/>
    <col min="1635" max="1635" width="7.81640625" bestFit="1" customWidth="1"/>
    <col min="1636" max="1643" width="6.81640625" bestFit="1" customWidth="1"/>
    <col min="1644" max="1644" width="5.81640625" bestFit="1" customWidth="1"/>
    <col min="1645" max="1666" width="6.81640625" bestFit="1" customWidth="1"/>
    <col min="1667" max="1667" width="5.81640625" bestFit="1" customWidth="1"/>
    <col min="1668" max="1670" width="6.81640625" bestFit="1" customWidth="1"/>
    <col min="1671" max="1671" width="7.81640625" bestFit="1" customWidth="1"/>
    <col min="1672" max="1677" width="6.81640625" bestFit="1" customWidth="1"/>
    <col min="1678" max="1678" width="5.81640625" bestFit="1" customWidth="1"/>
    <col min="1679" max="1685" width="6.81640625" bestFit="1" customWidth="1"/>
    <col min="1686" max="1686" width="4.81640625" bestFit="1" customWidth="1"/>
    <col min="1687" max="1687" width="6.81640625" bestFit="1" customWidth="1"/>
    <col min="1688" max="1688" width="4.81640625" bestFit="1" customWidth="1"/>
    <col min="1689" max="1690" width="6.81640625" bestFit="1" customWidth="1"/>
    <col min="1691" max="1691" width="4.81640625" bestFit="1" customWidth="1"/>
    <col min="1692" max="1694" width="6.81640625" bestFit="1" customWidth="1"/>
    <col min="1695" max="1696" width="5.81640625" bestFit="1" customWidth="1"/>
    <col min="1697" max="1698" width="6.81640625" bestFit="1" customWidth="1"/>
    <col min="1699" max="1699" width="5.81640625" bestFit="1" customWidth="1"/>
    <col min="1700" max="1714" width="6.81640625" bestFit="1" customWidth="1"/>
    <col min="1715" max="1715" width="5.81640625" bestFit="1" customWidth="1"/>
    <col min="1716" max="1724" width="6.81640625" bestFit="1" customWidth="1"/>
    <col min="1725" max="1725" width="4.81640625" bestFit="1" customWidth="1"/>
    <col min="1726" max="1727" width="6.81640625" bestFit="1" customWidth="1"/>
    <col min="1728" max="1728" width="5.81640625" bestFit="1" customWidth="1"/>
    <col min="1729" max="1729" width="6.81640625" bestFit="1" customWidth="1"/>
    <col min="1730" max="1730" width="5.81640625" bestFit="1" customWidth="1"/>
    <col min="1731" max="1731" width="7.81640625" bestFit="1" customWidth="1"/>
    <col min="1732" max="1737" width="6.81640625" bestFit="1" customWidth="1"/>
    <col min="1738" max="1738" width="5.81640625" bestFit="1" customWidth="1"/>
    <col min="1739" max="1739" width="4.81640625" bestFit="1" customWidth="1"/>
    <col min="1740" max="1748" width="6.81640625" bestFit="1" customWidth="1"/>
    <col min="1749" max="1751" width="5.81640625" bestFit="1" customWidth="1"/>
    <col min="1752" max="1758" width="6.81640625" bestFit="1" customWidth="1"/>
    <col min="1759" max="1760" width="5.81640625" bestFit="1" customWidth="1"/>
    <col min="1761" max="1764" width="6.81640625" bestFit="1" customWidth="1"/>
    <col min="1765" max="1765" width="5.81640625" bestFit="1" customWidth="1"/>
    <col min="1766" max="1768" width="6.81640625" bestFit="1" customWidth="1"/>
    <col min="1769" max="1770" width="5.81640625" bestFit="1" customWidth="1"/>
    <col min="1771" max="1773" width="6.81640625" bestFit="1" customWidth="1"/>
    <col min="1774" max="1774" width="5.81640625" bestFit="1" customWidth="1"/>
    <col min="1775" max="1778" width="6.81640625" bestFit="1" customWidth="1"/>
    <col min="1779" max="1779" width="5.81640625" bestFit="1" customWidth="1"/>
    <col min="1780" max="1786" width="6.81640625" bestFit="1" customWidth="1"/>
    <col min="1787" max="1787" width="5.81640625" bestFit="1" customWidth="1"/>
    <col min="1788" max="1794" width="6.81640625" bestFit="1" customWidth="1"/>
    <col min="1795" max="1795" width="7.81640625" bestFit="1" customWidth="1"/>
    <col min="1796" max="1796" width="5.81640625" bestFit="1" customWidth="1"/>
    <col min="1797" max="1801" width="6.81640625" bestFit="1" customWidth="1"/>
    <col min="1802" max="1802" width="5.81640625" bestFit="1" customWidth="1"/>
    <col min="1803" max="1816" width="6.81640625" bestFit="1" customWidth="1"/>
    <col min="1817" max="1818" width="5.81640625" bestFit="1" customWidth="1"/>
    <col min="1819" max="1821" width="6.81640625" bestFit="1" customWidth="1"/>
    <col min="1822" max="1823" width="5.81640625" bestFit="1" customWidth="1"/>
    <col min="1824" max="1827" width="6.81640625" bestFit="1" customWidth="1"/>
    <col min="1828" max="1828" width="5.81640625" bestFit="1" customWidth="1"/>
    <col min="1829" max="1829" width="6.81640625" bestFit="1" customWidth="1"/>
    <col min="1830" max="1831" width="5.81640625" bestFit="1" customWidth="1"/>
    <col min="1832" max="1840" width="6.81640625" bestFit="1" customWidth="1"/>
    <col min="1841" max="1841" width="4.81640625" bestFit="1" customWidth="1"/>
    <col min="1842" max="1845" width="6.81640625" bestFit="1" customWidth="1"/>
    <col min="1846" max="1846" width="5.81640625" bestFit="1" customWidth="1"/>
    <col min="1847" max="1847" width="6.81640625" bestFit="1" customWidth="1"/>
    <col min="1848" max="1848" width="5.81640625" bestFit="1" customWidth="1"/>
    <col min="1849" max="1851" width="6.81640625" bestFit="1" customWidth="1"/>
    <col min="1852" max="1853" width="5.81640625" bestFit="1" customWidth="1"/>
    <col min="1854" max="1855" width="6.81640625" bestFit="1" customWidth="1"/>
    <col min="1856" max="1856" width="4.81640625" bestFit="1" customWidth="1"/>
    <col min="1857" max="1861" width="6.81640625" bestFit="1" customWidth="1"/>
    <col min="1862" max="1862" width="7.81640625" bestFit="1" customWidth="1"/>
    <col min="1863" max="1863" width="6.81640625" bestFit="1" customWidth="1"/>
    <col min="1864" max="1864" width="5.81640625" bestFit="1" customWidth="1"/>
    <col min="1865" max="1867" width="6.81640625" bestFit="1" customWidth="1"/>
    <col min="1868" max="1868" width="5.81640625" bestFit="1" customWidth="1"/>
    <col min="1869" max="1870" width="6.81640625" bestFit="1" customWidth="1"/>
    <col min="1871" max="1871" width="7.81640625" bestFit="1" customWidth="1"/>
    <col min="1872" max="1872" width="5.81640625" bestFit="1" customWidth="1"/>
    <col min="1873" max="1874" width="6.81640625" bestFit="1" customWidth="1"/>
    <col min="1875" max="1875" width="5.81640625" bestFit="1" customWidth="1"/>
    <col min="1876" max="1885" width="6.81640625" bestFit="1" customWidth="1"/>
    <col min="1886" max="1886" width="4.81640625" bestFit="1" customWidth="1"/>
    <col min="1887" max="1891" width="6.81640625" bestFit="1" customWidth="1"/>
    <col min="1892" max="1892" width="4.81640625" bestFit="1" customWidth="1"/>
    <col min="1893" max="1898" width="6.81640625" bestFit="1" customWidth="1"/>
    <col min="1899" max="1899" width="5.81640625" bestFit="1" customWidth="1"/>
    <col min="1900" max="1902" width="6.81640625" bestFit="1" customWidth="1"/>
    <col min="1903" max="1903" width="5.81640625" bestFit="1" customWidth="1"/>
    <col min="1904" max="1907" width="6.81640625" bestFit="1" customWidth="1"/>
    <col min="1908" max="1908" width="7.81640625" bestFit="1" customWidth="1"/>
    <col min="1909" max="1912" width="6.81640625" bestFit="1" customWidth="1"/>
    <col min="1913" max="1913" width="5.81640625" bestFit="1" customWidth="1"/>
    <col min="1914" max="1919" width="6.81640625" bestFit="1" customWidth="1"/>
    <col min="1920" max="1920" width="5.81640625" bestFit="1" customWidth="1"/>
    <col min="1921" max="1921" width="6.81640625" bestFit="1" customWidth="1"/>
    <col min="1922" max="1922" width="5.81640625" bestFit="1" customWidth="1"/>
    <col min="1923" max="1923" width="6.81640625" bestFit="1" customWidth="1"/>
    <col min="1924" max="1924" width="20.453125" bestFit="1" customWidth="1"/>
    <col min="1925" max="1925" width="21.453125" bestFit="1" customWidth="1"/>
  </cols>
  <sheetData>
    <row r="2" spans="1:23" ht="23.5" x14ac:dyDescent="0.55000000000000004">
      <c r="V2" s="11" t="s">
        <v>1034</v>
      </c>
      <c r="W2" s="11"/>
    </row>
    <row r="3" spans="1:23" ht="21" x14ac:dyDescent="0.5">
      <c r="A3" s="5" t="s">
        <v>1030</v>
      </c>
      <c r="B3" s="6" t="s">
        <v>1032</v>
      </c>
      <c r="C3" s="6" t="s">
        <v>1033</v>
      </c>
      <c r="V3" s="10" t="s">
        <v>1035</v>
      </c>
      <c r="W3" s="12">
        <f>AVERAGE(Students_marks[Math])</f>
        <v>50.30739999999998</v>
      </c>
    </row>
    <row r="4" spans="1:23" ht="21" x14ac:dyDescent="0.5">
      <c r="A4" s="7" t="s">
        <v>1022</v>
      </c>
      <c r="B4" s="8">
        <v>4809</v>
      </c>
      <c r="C4" s="8">
        <v>657.91800000000001</v>
      </c>
      <c r="V4" s="10" t="s">
        <v>5</v>
      </c>
      <c r="W4" s="12">
        <f>AVERAGE(Students_marks[Physics])</f>
        <v>51.024340000000016</v>
      </c>
    </row>
    <row r="5" spans="1:23" ht="21" x14ac:dyDescent="0.5">
      <c r="A5" s="7" t="s">
        <v>1021</v>
      </c>
      <c r="B5" s="8">
        <v>31247</v>
      </c>
      <c r="C5" s="8">
        <v>4398.4939999999997</v>
      </c>
      <c r="V5" s="10" t="s">
        <v>6</v>
      </c>
      <c r="W5" s="12">
        <f>AVERAGE(Students_marks[Chemistry])</f>
        <v>50.18380000000009</v>
      </c>
    </row>
    <row r="6" spans="1:23" ht="21" x14ac:dyDescent="0.5">
      <c r="A6" s="7" t="s">
        <v>1020</v>
      </c>
      <c r="B6" s="8">
        <v>85712</v>
      </c>
      <c r="C6" s="8">
        <v>11629.945999999998</v>
      </c>
      <c r="V6" s="10" t="s">
        <v>1036</v>
      </c>
      <c r="W6" s="12">
        <f>AVERAGE(Students_marks[Biology])</f>
        <v>51.49770000000003</v>
      </c>
    </row>
    <row r="7" spans="1:23" ht="21" x14ac:dyDescent="0.5">
      <c r="A7" s="7" t="s">
        <v>12</v>
      </c>
      <c r="B7" s="8">
        <v>142406</v>
      </c>
      <c r="C7" s="8">
        <v>15543.857999999993</v>
      </c>
      <c r="V7" s="10" t="s">
        <v>8</v>
      </c>
      <c r="W7" s="12">
        <f>AVERAGE(Students_marks[English])</f>
        <v>51.073029999999953</v>
      </c>
    </row>
    <row r="8" spans="1:23" x14ac:dyDescent="0.35">
      <c r="A8" s="7" t="s">
        <v>1019</v>
      </c>
      <c r="B8" s="8">
        <v>174042</v>
      </c>
      <c r="C8" s="8">
        <v>15220.952000000001</v>
      </c>
    </row>
    <row r="9" spans="1:23" x14ac:dyDescent="0.35">
      <c r="A9" s="7" t="s">
        <v>1018</v>
      </c>
      <c r="B9" s="8">
        <v>62284</v>
      </c>
      <c r="C9" s="8">
        <v>3366.0859999999989</v>
      </c>
    </row>
    <row r="10" spans="1:23" x14ac:dyDescent="0.35">
      <c r="A10" s="7" t="s">
        <v>1031</v>
      </c>
      <c r="B10" s="8">
        <v>500500</v>
      </c>
      <c r="C10" s="8">
        <v>50817.253999999986</v>
      </c>
    </row>
    <row r="24" ht="18.5" x14ac:dyDescent="0.45"/>
  </sheetData>
  <mergeCells count="1">
    <mergeCell ref="V2:W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zoomScale="130" zoomScaleNormal="130" workbookViewId="0">
      <selection activeCell="J12" sqref="J12"/>
    </sheetView>
  </sheetViews>
  <sheetFormatPr defaultRowHeight="14.5" x14ac:dyDescent="0.35"/>
  <cols>
    <col min="1" max="1" width="11.54296875" bestFit="1" customWidth="1"/>
    <col min="2" max="2" width="25.1796875" bestFit="1" customWidth="1"/>
    <col min="3" max="4" width="9.1796875" bestFit="1" customWidth="1"/>
    <col min="5" max="5" width="7.6328125" bestFit="1" customWidth="1"/>
    <col min="6" max="6" width="9.08984375" bestFit="1" customWidth="1"/>
    <col min="7" max="7" width="11.54296875" bestFit="1" customWidth="1"/>
    <col min="8" max="8" width="9.08984375" bestFit="1" customWidth="1"/>
    <col min="9" max="9" width="8.90625" bestFit="1" customWidth="1"/>
    <col min="11" max="11" width="12.45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1012</v>
      </c>
      <c r="K1" t="s">
        <v>1013</v>
      </c>
      <c r="L1" t="s">
        <v>1014</v>
      </c>
      <c r="M1" t="s">
        <v>1015</v>
      </c>
      <c r="N1" t="s">
        <v>1016</v>
      </c>
    </row>
    <row r="2" spans="1:14" x14ac:dyDescent="0.35">
      <c r="A2">
        <v>1</v>
      </c>
      <c r="B2" s="1" t="s">
        <v>9</v>
      </c>
      <c r="C2" s="1" t="s">
        <v>6</v>
      </c>
      <c r="D2" s="1" t="s">
        <v>10</v>
      </c>
      <c r="E2" s="2">
        <v>95.54</v>
      </c>
      <c r="F2" s="2">
        <v>21.08</v>
      </c>
      <c r="G2" s="2">
        <v>44.08</v>
      </c>
      <c r="H2" s="2">
        <v>3.42</v>
      </c>
      <c r="I2" s="2">
        <v>79.05</v>
      </c>
      <c r="J2" s="2">
        <f>SUM(Students_marks[[#This Row],[Math]:[English]])</f>
        <v>243.16999999999996</v>
      </c>
      <c r="K2" s="2">
        <f>Students_marks[[#This Row],[Total]]/5</f>
        <v>48.633999999999993</v>
      </c>
      <c r="L2" t="str">
        <f>IF(MIN(Students_marks[[#This Row],[Math]:[English]]) &lt; 35, "Fail","Pass")</f>
        <v>Fail</v>
      </c>
      <c r="M2" t="str">
        <f>VLOOKUP(Students_marks[[#This Row],[Percentage]],Table2[],2,TRUE)</f>
        <v>D</v>
      </c>
      <c r="N2">
        <f>_xlfn.RANK.EQ(Students_marks[[#This Row],[Total]],Students_marks[Total],0)</f>
        <v>565</v>
      </c>
    </row>
    <row r="3" spans="1:14" x14ac:dyDescent="0.35">
      <c r="A3">
        <v>2</v>
      </c>
      <c r="B3" s="1" t="s">
        <v>11</v>
      </c>
      <c r="C3" s="1" t="s">
        <v>5</v>
      </c>
      <c r="D3" s="1" t="s">
        <v>12</v>
      </c>
      <c r="E3" s="2">
        <v>59.31</v>
      </c>
      <c r="F3" s="2">
        <v>96.57</v>
      </c>
      <c r="G3" s="2">
        <v>64.28</v>
      </c>
      <c r="H3" s="2">
        <v>23.17</v>
      </c>
      <c r="I3" s="2">
        <v>66.66</v>
      </c>
      <c r="J3" s="2">
        <f>SUM(Students_marks[[#This Row],[Math]:[English]])</f>
        <v>309.99</v>
      </c>
      <c r="K3" s="2">
        <f>Students_marks[[#This Row],[Total]]/5</f>
        <v>61.998000000000005</v>
      </c>
      <c r="L3" t="str">
        <f>IF(MIN(Students_marks[[#This Row],[Math]:[English]]) &lt; 35, "Fail","Pass")</f>
        <v>Fail</v>
      </c>
      <c r="M3" t="str">
        <f>VLOOKUP(Students_marks[[#This Row],[Percentage]],Table2[],2,TRUE)</f>
        <v>B2</v>
      </c>
      <c r="N3">
        <f>_xlfn.RANK.EQ(Students_marks[[#This Row],[Total]],Students_marks[Total],0)</f>
        <v>213</v>
      </c>
    </row>
    <row r="4" spans="1:14" x14ac:dyDescent="0.35">
      <c r="A4">
        <v>3</v>
      </c>
      <c r="B4" s="1" t="s">
        <v>13</v>
      </c>
      <c r="C4" s="1" t="s">
        <v>8</v>
      </c>
      <c r="D4" s="1" t="s">
        <v>14</v>
      </c>
      <c r="E4" s="2">
        <v>22.03</v>
      </c>
      <c r="F4" s="2">
        <v>15.69</v>
      </c>
      <c r="G4" s="2">
        <v>96.35</v>
      </c>
      <c r="H4" s="2">
        <v>46.22</v>
      </c>
      <c r="I4" s="2">
        <v>45.36</v>
      </c>
      <c r="J4" s="2">
        <f>SUM(Students_marks[[#This Row],[Math]:[English]])</f>
        <v>225.64999999999998</v>
      </c>
      <c r="K4" s="2">
        <f>Students_marks[[#This Row],[Total]]/5</f>
        <v>45.129999999999995</v>
      </c>
      <c r="L4" t="str">
        <f>IF(MIN(Students_marks[[#This Row],[Math]:[English]]) &lt; 35, "Fail","Pass")</f>
        <v>Fail</v>
      </c>
      <c r="M4" t="str">
        <f>VLOOKUP(Students_marks[[#This Row],[Percentage]],Table2[],2,TRUE)</f>
        <v>D</v>
      </c>
      <c r="N4">
        <f>_xlfn.RANK.EQ(Students_marks[[#This Row],[Total]],Students_marks[Total],0)</f>
        <v>665</v>
      </c>
    </row>
    <row r="5" spans="1:14" x14ac:dyDescent="0.35">
      <c r="A5">
        <v>4</v>
      </c>
      <c r="B5" s="1" t="s">
        <v>15</v>
      </c>
      <c r="C5" s="1" t="s">
        <v>6</v>
      </c>
      <c r="D5" s="1" t="s">
        <v>12</v>
      </c>
      <c r="E5" s="2">
        <v>48.63</v>
      </c>
      <c r="F5" s="2">
        <v>86.81</v>
      </c>
      <c r="G5" s="2">
        <v>36.04</v>
      </c>
      <c r="H5" s="2">
        <v>95.4</v>
      </c>
      <c r="I5" s="2">
        <v>65.48</v>
      </c>
      <c r="J5" s="2">
        <f>SUM(Students_marks[[#This Row],[Math]:[English]])</f>
        <v>332.36</v>
      </c>
      <c r="K5" s="2">
        <f>Students_marks[[#This Row],[Total]]/5</f>
        <v>66.472000000000008</v>
      </c>
      <c r="L5" t="str">
        <f>IF(MIN(Students_marks[[#This Row],[Math]:[English]]) &lt; 35, "Fail","Pass")</f>
        <v>Pass</v>
      </c>
      <c r="M5" t="str">
        <f>VLOOKUP(Students_marks[[#This Row],[Percentage]],Table2[],2,TRUE)</f>
        <v>B2</v>
      </c>
      <c r="N5">
        <f>_xlfn.RANK.EQ(Students_marks[[#This Row],[Total]],Students_marks[Total],0)</f>
        <v>123</v>
      </c>
    </row>
    <row r="6" spans="1:14" x14ac:dyDescent="0.35">
      <c r="A6">
        <v>5</v>
      </c>
      <c r="B6" s="1" t="s">
        <v>16</v>
      </c>
      <c r="C6" s="1" t="s">
        <v>4</v>
      </c>
      <c r="D6" s="1" t="s">
        <v>14</v>
      </c>
      <c r="E6" s="2">
        <v>16.03</v>
      </c>
      <c r="F6" s="2">
        <v>71.45</v>
      </c>
      <c r="G6" s="2">
        <v>86.71</v>
      </c>
      <c r="H6" s="2">
        <v>84.97</v>
      </c>
      <c r="I6" s="2">
        <v>45.56</v>
      </c>
      <c r="J6" s="2">
        <f>SUM(Students_marks[[#This Row],[Math]:[English]])</f>
        <v>304.71999999999997</v>
      </c>
      <c r="K6" s="2">
        <f>Students_marks[[#This Row],[Total]]/5</f>
        <v>60.943999999999996</v>
      </c>
      <c r="L6" t="str">
        <f>IF(MIN(Students_marks[[#This Row],[Math]:[English]]) &lt; 35, "Fail","Pass")</f>
        <v>Fail</v>
      </c>
      <c r="M6" t="str">
        <f>VLOOKUP(Students_marks[[#This Row],[Percentage]],Table2[],2,TRUE)</f>
        <v>B2</v>
      </c>
      <c r="N6">
        <f>_xlfn.RANK.EQ(Students_marks[[#This Row],[Total]],Students_marks[Total],0)</f>
        <v>227</v>
      </c>
    </row>
    <row r="7" spans="1:14" x14ac:dyDescent="0.35">
      <c r="A7">
        <v>6</v>
      </c>
      <c r="B7" s="1" t="s">
        <v>17</v>
      </c>
      <c r="C7" s="1" t="s">
        <v>5</v>
      </c>
      <c r="D7" s="1" t="s">
        <v>12</v>
      </c>
      <c r="E7" s="2">
        <v>21.74</v>
      </c>
      <c r="F7" s="2">
        <v>97.33</v>
      </c>
      <c r="G7" s="2">
        <v>65.94</v>
      </c>
      <c r="H7" s="2">
        <v>67.34</v>
      </c>
      <c r="I7" s="2">
        <v>56.75</v>
      </c>
      <c r="J7" s="2">
        <f>SUM(Students_marks[[#This Row],[Math]:[English]])</f>
        <v>309.10000000000002</v>
      </c>
      <c r="K7" s="2">
        <f>Students_marks[[#This Row],[Total]]/5</f>
        <v>61.820000000000007</v>
      </c>
      <c r="L7" t="str">
        <f>IF(MIN(Students_marks[[#This Row],[Math]:[English]]) &lt; 35, "Fail","Pass")</f>
        <v>Fail</v>
      </c>
      <c r="M7" t="str">
        <f>VLOOKUP(Students_marks[[#This Row],[Percentage]],Table2[],2,TRUE)</f>
        <v>B2</v>
      </c>
      <c r="N7">
        <f>_xlfn.RANK.EQ(Students_marks[[#This Row],[Total]],Students_marks[Total],0)</f>
        <v>214</v>
      </c>
    </row>
    <row r="8" spans="1:14" x14ac:dyDescent="0.35">
      <c r="A8">
        <v>7</v>
      </c>
      <c r="B8" s="1" t="s">
        <v>18</v>
      </c>
      <c r="C8" s="1" t="s">
        <v>7</v>
      </c>
      <c r="D8" s="1" t="s">
        <v>14</v>
      </c>
      <c r="E8" s="2">
        <v>68.61</v>
      </c>
      <c r="F8" s="2">
        <v>2.34</v>
      </c>
      <c r="G8" s="2">
        <v>57.65</v>
      </c>
      <c r="H8" s="2">
        <v>53.73</v>
      </c>
      <c r="I8" s="2">
        <v>13.25</v>
      </c>
      <c r="J8" s="2">
        <f>SUM(Students_marks[[#This Row],[Math]:[English]])</f>
        <v>195.57999999999998</v>
      </c>
      <c r="K8" s="2">
        <f>Students_marks[[#This Row],[Total]]/5</f>
        <v>39.116</v>
      </c>
      <c r="L8" t="str">
        <f>IF(MIN(Students_marks[[#This Row],[Math]:[English]]) &lt; 35, "Fail","Pass")</f>
        <v>Fail</v>
      </c>
      <c r="M8" t="str">
        <f>VLOOKUP(Students_marks[[#This Row],[Percentage]],Table2[],2,TRUE)</f>
        <v>D</v>
      </c>
      <c r="N8">
        <f>_xlfn.RANK.EQ(Students_marks[[#This Row],[Total]],Students_marks[Total],0)</f>
        <v>814</v>
      </c>
    </row>
    <row r="9" spans="1:14" x14ac:dyDescent="0.35">
      <c r="A9">
        <v>8</v>
      </c>
      <c r="B9" s="1" t="s">
        <v>19</v>
      </c>
      <c r="C9" s="1" t="s">
        <v>4</v>
      </c>
      <c r="D9" s="1" t="s">
        <v>14</v>
      </c>
      <c r="E9" s="2">
        <v>40.020000000000003</v>
      </c>
      <c r="F9" s="2">
        <v>51.52</v>
      </c>
      <c r="G9" s="2">
        <v>78.900000000000006</v>
      </c>
      <c r="H9" s="2">
        <v>26.18</v>
      </c>
      <c r="I9" s="2">
        <v>81.62</v>
      </c>
      <c r="J9" s="2">
        <f>SUM(Students_marks[[#This Row],[Math]:[English]])</f>
        <v>278.24</v>
      </c>
      <c r="K9" s="2">
        <f>Students_marks[[#This Row],[Total]]/5</f>
        <v>55.648000000000003</v>
      </c>
      <c r="L9" t="str">
        <f>IF(MIN(Students_marks[[#This Row],[Math]:[English]]) &lt; 35, "Fail","Pass")</f>
        <v>Fail</v>
      </c>
      <c r="M9" t="str">
        <f>VLOOKUP(Students_marks[[#This Row],[Percentage]],Table2[],2,TRUE)</f>
        <v>C</v>
      </c>
      <c r="N9">
        <f>_xlfn.RANK.EQ(Students_marks[[#This Row],[Total]],Students_marks[Total],0)</f>
        <v>362</v>
      </c>
    </row>
    <row r="10" spans="1:14" x14ac:dyDescent="0.35">
      <c r="A10">
        <v>9</v>
      </c>
      <c r="B10" s="1" t="s">
        <v>20</v>
      </c>
      <c r="C10" s="1" t="s">
        <v>5</v>
      </c>
      <c r="D10" s="1" t="s">
        <v>12</v>
      </c>
      <c r="E10" s="2">
        <v>54.73</v>
      </c>
      <c r="F10" s="2">
        <v>66.22</v>
      </c>
      <c r="G10" s="2">
        <v>79.400000000000006</v>
      </c>
      <c r="H10" s="2">
        <v>60.65</v>
      </c>
      <c r="I10" s="2">
        <v>63.87</v>
      </c>
      <c r="J10" s="2">
        <f>SUM(Students_marks[[#This Row],[Math]:[English]])</f>
        <v>324.87</v>
      </c>
      <c r="K10" s="2">
        <f>Students_marks[[#This Row],[Total]]/5</f>
        <v>64.974000000000004</v>
      </c>
      <c r="L10" t="str">
        <f>IF(MIN(Students_marks[[#This Row],[Math]:[English]]) &lt; 35, "Fail","Pass")</f>
        <v>Pass</v>
      </c>
      <c r="M10" t="str">
        <f>VLOOKUP(Students_marks[[#This Row],[Percentage]],Table2[],2,TRUE)</f>
        <v>B2</v>
      </c>
      <c r="N10">
        <f>_xlfn.RANK.EQ(Students_marks[[#This Row],[Total]],Students_marks[Total],0)</f>
        <v>151</v>
      </c>
    </row>
    <row r="11" spans="1:14" x14ac:dyDescent="0.35">
      <c r="A11">
        <v>10</v>
      </c>
      <c r="B11" s="1" t="s">
        <v>21</v>
      </c>
      <c r="C11" s="1" t="s">
        <v>6</v>
      </c>
      <c r="D11" s="1" t="s">
        <v>14</v>
      </c>
      <c r="E11" s="2">
        <v>58.97</v>
      </c>
      <c r="F11" s="2">
        <v>30.58</v>
      </c>
      <c r="G11" s="2">
        <v>12.45</v>
      </c>
      <c r="H11" s="2">
        <v>34.67</v>
      </c>
      <c r="I11" s="2">
        <v>35.119999999999997</v>
      </c>
      <c r="J11" s="2">
        <f>SUM(Students_marks[[#This Row],[Math]:[English]])</f>
        <v>171.79000000000002</v>
      </c>
      <c r="K11" s="2">
        <f>Students_marks[[#This Row],[Total]]/5</f>
        <v>34.358000000000004</v>
      </c>
      <c r="L11" t="str">
        <f>IF(MIN(Students_marks[[#This Row],[Math]:[English]]) &lt; 35, "Fail","Pass")</f>
        <v>Fail</v>
      </c>
      <c r="M11" t="str">
        <f>VLOOKUP(Students_marks[[#This Row],[Percentage]],Table2[],2,TRUE)</f>
        <v>F</v>
      </c>
      <c r="N11">
        <f>_xlfn.RANK.EQ(Students_marks[[#This Row],[Total]],Students_marks[Total],0)</f>
        <v>897</v>
      </c>
    </row>
    <row r="12" spans="1:14" x14ac:dyDescent="0.35">
      <c r="A12">
        <v>11</v>
      </c>
      <c r="B12" s="1" t="s">
        <v>22</v>
      </c>
      <c r="C12" s="1" t="s">
        <v>5</v>
      </c>
      <c r="D12" s="1" t="s">
        <v>14</v>
      </c>
      <c r="E12" s="2">
        <v>9.4700000000000006</v>
      </c>
      <c r="F12" s="2">
        <v>37.369999999999997</v>
      </c>
      <c r="G12" s="2">
        <v>47.15</v>
      </c>
      <c r="H12" s="2">
        <v>86.89</v>
      </c>
      <c r="I12" s="2">
        <v>3.28</v>
      </c>
      <c r="J12" s="2">
        <f>SUM(Students_marks[[#This Row],[Math]:[English]])</f>
        <v>184.16</v>
      </c>
      <c r="K12" s="2">
        <f>Students_marks[[#This Row],[Total]]/5</f>
        <v>36.832000000000001</v>
      </c>
      <c r="L12" t="str">
        <f>IF(MIN(Students_marks[[#This Row],[Math]:[English]]) &lt; 35, "Fail","Pass")</f>
        <v>Fail</v>
      </c>
      <c r="M12" t="str">
        <f>VLOOKUP(Students_marks[[#This Row],[Percentage]],Table2[],2,TRUE)</f>
        <v>D</v>
      </c>
      <c r="N12">
        <f>_xlfn.RANK.EQ(Students_marks[[#This Row],[Total]],Students_marks[Total],0)</f>
        <v>850</v>
      </c>
    </row>
    <row r="13" spans="1:14" x14ac:dyDescent="0.35">
      <c r="A13">
        <v>12</v>
      </c>
      <c r="B13" s="1" t="s">
        <v>23</v>
      </c>
      <c r="C13" s="1" t="s">
        <v>7</v>
      </c>
      <c r="D13" s="1" t="s">
        <v>10</v>
      </c>
      <c r="E13" s="2">
        <v>93.43</v>
      </c>
      <c r="F13" s="2">
        <v>88.75</v>
      </c>
      <c r="G13" s="2">
        <v>13.23</v>
      </c>
      <c r="H13" s="2">
        <v>83.16</v>
      </c>
      <c r="I13" s="2">
        <v>66.180000000000007</v>
      </c>
      <c r="J13" s="2">
        <f>SUM(Students_marks[[#This Row],[Math]:[English]])</f>
        <v>344.75</v>
      </c>
      <c r="K13" s="2">
        <f>Students_marks[[#This Row],[Total]]/5</f>
        <v>68.95</v>
      </c>
      <c r="L13" t="str">
        <f>IF(MIN(Students_marks[[#This Row],[Math]:[English]]) &lt; 35, "Fail","Pass")</f>
        <v>Fail</v>
      </c>
      <c r="M13" t="str">
        <f>VLOOKUP(Students_marks[[#This Row],[Percentage]],Table2[],2,TRUE)</f>
        <v>B2</v>
      </c>
      <c r="N13">
        <f>_xlfn.RANK.EQ(Students_marks[[#This Row],[Total]],Students_marks[Total],0)</f>
        <v>82</v>
      </c>
    </row>
    <row r="14" spans="1:14" x14ac:dyDescent="0.35">
      <c r="A14">
        <v>13</v>
      </c>
      <c r="B14" s="1" t="s">
        <v>24</v>
      </c>
      <c r="C14" s="1" t="s">
        <v>8</v>
      </c>
      <c r="D14" s="1" t="s">
        <v>12</v>
      </c>
      <c r="E14" s="2">
        <v>72.099999999999994</v>
      </c>
      <c r="F14" s="2">
        <v>85.87</v>
      </c>
      <c r="G14" s="2">
        <v>83.93</v>
      </c>
      <c r="H14" s="2">
        <v>13.38</v>
      </c>
      <c r="I14" s="2">
        <v>38.71</v>
      </c>
      <c r="J14" s="2">
        <f>SUM(Students_marks[[#This Row],[Math]:[English]])</f>
        <v>293.99</v>
      </c>
      <c r="K14" s="2">
        <f>Students_marks[[#This Row],[Total]]/5</f>
        <v>58.798000000000002</v>
      </c>
      <c r="L14" t="str">
        <f>IF(MIN(Students_marks[[#This Row],[Math]:[English]]) &lt; 35, "Fail","Pass")</f>
        <v>Fail</v>
      </c>
      <c r="M14" t="str">
        <f>VLOOKUP(Students_marks[[#This Row],[Percentage]],Table2[],2,TRUE)</f>
        <v>C</v>
      </c>
      <c r="N14">
        <f>_xlfn.RANK.EQ(Students_marks[[#This Row],[Total]],Students_marks[Total],0)</f>
        <v>274</v>
      </c>
    </row>
    <row r="15" spans="1:14" x14ac:dyDescent="0.35">
      <c r="A15">
        <v>14</v>
      </c>
      <c r="B15" s="1" t="s">
        <v>25</v>
      </c>
      <c r="C15" s="1" t="s">
        <v>4</v>
      </c>
      <c r="D15" s="1" t="s">
        <v>10</v>
      </c>
      <c r="E15" s="2">
        <v>98.87</v>
      </c>
      <c r="F15" s="2">
        <v>82.78</v>
      </c>
      <c r="G15" s="2">
        <v>31.48</v>
      </c>
      <c r="H15" s="2">
        <v>92.03</v>
      </c>
      <c r="I15" s="2">
        <v>47.98</v>
      </c>
      <c r="J15" s="2">
        <f>SUM(Students_marks[[#This Row],[Math]:[English]])</f>
        <v>353.14</v>
      </c>
      <c r="K15" s="2">
        <f>Students_marks[[#This Row],[Total]]/5</f>
        <v>70.628</v>
      </c>
      <c r="L15" t="str">
        <f>IF(MIN(Students_marks[[#This Row],[Math]:[English]]) &lt; 35, "Fail","Pass")</f>
        <v>Fail</v>
      </c>
      <c r="M15" t="str">
        <f>VLOOKUP(Students_marks[[#This Row],[Percentage]],Table2[],2,TRUE)</f>
        <v>B1</v>
      </c>
      <c r="N15">
        <f>_xlfn.RANK.EQ(Students_marks[[#This Row],[Total]],Students_marks[Total],0)</f>
        <v>61</v>
      </c>
    </row>
    <row r="16" spans="1:14" x14ac:dyDescent="0.35">
      <c r="A16">
        <v>15</v>
      </c>
      <c r="B16" s="1" t="s">
        <v>26</v>
      </c>
      <c r="C16" s="1" t="s">
        <v>4</v>
      </c>
      <c r="D16" s="1" t="s">
        <v>10</v>
      </c>
      <c r="E16" s="2">
        <v>68.91</v>
      </c>
      <c r="F16" s="2">
        <v>53.32</v>
      </c>
      <c r="G16" s="2">
        <v>54.82</v>
      </c>
      <c r="H16" s="2">
        <v>35.450000000000003</v>
      </c>
      <c r="I16" s="2">
        <v>30.43</v>
      </c>
      <c r="J16" s="2">
        <f>SUM(Students_marks[[#This Row],[Math]:[English]])</f>
        <v>242.93</v>
      </c>
      <c r="K16" s="2">
        <f>Students_marks[[#This Row],[Total]]/5</f>
        <v>48.585999999999999</v>
      </c>
      <c r="L16" t="str">
        <f>IF(MIN(Students_marks[[#This Row],[Math]:[English]]) &lt; 35, "Fail","Pass")</f>
        <v>Fail</v>
      </c>
      <c r="M16" t="str">
        <f>VLOOKUP(Students_marks[[#This Row],[Percentage]],Table2[],2,TRUE)</f>
        <v>D</v>
      </c>
      <c r="N16">
        <f>_xlfn.RANK.EQ(Students_marks[[#This Row],[Total]],Students_marks[Total],0)</f>
        <v>569</v>
      </c>
    </row>
    <row r="17" spans="1:14" x14ac:dyDescent="0.35">
      <c r="A17">
        <v>16</v>
      </c>
      <c r="B17" s="1" t="s">
        <v>27</v>
      </c>
      <c r="C17" s="1" t="s">
        <v>7</v>
      </c>
      <c r="D17" s="1" t="s">
        <v>12</v>
      </c>
      <c r="E17" s="2">
        <v>82.56</v>
      </c>
      <c r="F17" s="2">
        <v>24.19</v>
      </c>
      <c r="G17" s="2">
        <v>65.010000000000005</v>
      </c>
      <c r="H17" s="2">
        <v>55.42</v>
      </c>
      <c r="I17" s="2">
        <v>89.75</v>
      </c>
      <c r="J17" s="2">
        <f>SUM(Students_marks[[#This Row],[Math]:[English]])</f>
        <v>316.93</v>
      </c>
      <c r="K17" s="2">
        <f>Students_marks[[#This Row],[Total]]/5</f>
        <v>63.386000000000003</v>
      </c>
      <c r="L17" t="str">
        <f>IF(MIN(Students_marks[[#This Row],[Math]:[English]]) &lt; 35, "Fail","Pass")</f>
        <v>Fail</v>
      </c>
      <c r="M17" t="str">
        <f>VLOOKUP(Students_marks[[#This Row],[Percentage]],Table2[],2,TRUE)</f>
        <v>B2</v>
      </c>
      <c r="N17">
        <f>_xlfn.RANK.EQ(Students_marks[[#This Row],[Total]],Students_marks[Total],0)</f>
        <v>177</v>
      </c>
    </row>
    <row r="18" spans="1:14" x14ac:dyDescent="0.35">
      <c r="A18">
        <v>17</v>
      </c>
      <c r="B18" s="1" t="s">
        <v>28</v>
      </c>
      <c r="C18" s="1" t="s">
        <v>7</v>
      </c>
      <c r="D18" s="1" t="s">
        <v>10</v>
      </c>
      <c r="E18" s="2">
        <v>25.9</v>
      </c>
      <c r="F18" s="2">
        <v>17.98</v>
      </c>
      <c r="G18" s="2">
        <v>90.77</v>
      </c>
      <c r="H18" s="2">
        <v>65.42</v>
      </c>
      <c r="I18" s="2">
        <v>90.14</v>
      </c>
      <c r="J18" s="2">
        <f>SUM(Students_marks[[#This Row],[Math]:[English]])</f>
        <v>290.20999999999998</v>
      </c>
      <c r="K18" s="2">
        <f>Students_marks[[#This Row],[Total]]/5</f>
        <v>58.041999999999994</v>
      </c>
      <c r="L18" t="str">
        <f>IF(MIN(Students_marks[[#This Row],[Math]:[English]]) &lt; 35, "Fail","Pass")</f>
        <v>Fail</v>
      </c>
      <c r="M18" t="str">
        <f>VLOOKUP(Students_marks[[#This Row],[Percentage]],Table2[],2,TRUE)</f>
        <v>C</v>
      </c>
      <c r="N18">
        <f>_xlfn.RANK.EQ(Students_marks[[#This Row],[Total]],Students_marks[Total],0)</f>
        <v>293</v>
      </c>
    </row>
    <row r="19" spans="1:14" x14ac:dyDescent="0.35">
      <c r="A19">
        <v>18</v>
      </c>
      <c r="B19" s="1" t="s">
        <v>29</v>
      </c>
      <c r="C19" s="1" t="s">
        <v>7</v>
      </c>
      <c r="D19" s="1" t="s">
        <v>10</v>
      </c>
      <c r="E19" s="2">
        <v>34.299999999999997</v>
      </c>
      <c r="F19" s="2">
        <v>0.09</v>
      </c>
      <c r="G19" s="2">
        <v>13.68</v>
      </c>
      <c r="H19" s="2">
        <v>46.87</v>
      </c>
      <c r="I19" s="2">
        <v>2.23</v>
      </c>
      <c r="J19" s="2">
        <f>SUM(Students_marks[[#This Row],[Math]:[English]])</f>
        <v>97.17</v>
      </c>
      <c r="K19" s="2">
        <f>Students_marks[[#This Row],[Total]]/5</f>
        <v>19.434000000000001</v>
      </c>
      <c r="L19" t="str">
        <f>IF(MIN(Students_marks[[#This Row],[Math]:[English]]) &lt; 35, "Fail","Pass")</f>
        <v>Fail</v>
      </c>
      <c r="M19" t="str">
        <f>VLOOKUP(Students_marks[[#This Row],[Percentage]],Table2[],2,TRUE)</f>
        <v>F</v>
      </c>
      <c r="N19">
        <f>_xlfn.RANK.EQ(Students_marks[[#This Row],[Total]],Students_marks[Total],0)</f>
        <v>994</v>
      </c>
    </row>
    <row r="20" spans="1:14" x14ac:dyDescent="0.35">
      <c r="A20">
        <v>19</v>
      </c>
      <c r="B20" s="1" t="s">
        <v>30</v>
      </c>
      <c r="C20" s="1" t="s">
        <v>6</v>
      </c>
      <c r="D20" s="1" t="s">
        <v>14</v>
      </c>
      <c r="E20" s="2">
        <v>64.3</v>
      </c>
      <c r="F20" s="2">
        <v>47.78</v>
      </c>
      <c r="G20" s="2">
        <v>38.99</v>
      </c>
      <c r="H20" s="2">
        <v>76.83</v>
      </c>
      <c r="I20" s="2">
        <v>74.06</v>
      </c>
      <c r="J20" s="2">
        <f>SUM(Students_marks[[#This Row],[Math]:[English]])</f>
        <v>301.95999999999998</v>
      </c>
      <c r="K20" s="2">
        <f>Students_marks[[#This Row],[Total]]/5</f>
        <v>60.391999999999996</v>
      </c>
      <c r="L20" t="str">
        <f>IF(MIN(Students_marks[[#This Row],[Math]:[English]]) &lt; 35, "Fail","Pass")</f>
        <v>Pass</v>
      </c>
      <c r="M20" t="str">
        <f>VLOOKUP(Students_marks[[#This Row],[Percentage]],Table2[],2,TRUE)</f>
        <v>B2</v>
      </c>
      <c r="N20">
        <f>_xlfn.RANK.EQ(Students_marks[[#This Row],[Total]],Students_marks[Total],0)</f>
        <v>242</v>
      </c>
    </row>
    <row r="21" spans="1:14" x14ac:dyDescent="0.35">
      <c r="A21">
        <v>20</v>
      </c>
      <c r="B21" s="1" t="s">
        <v>31</v>
      </c>
      <c r="C21" s="1" t="s">
        <v>5</v>
      </c>
      <c r="D21" s="1" t="s">
        <v>12</v>
      </c>
      <c r="E21" s="2">
        <v>69.680000000000007</v>
      </c>
      <c r="F21" s="2">
        <v>26.35</v>
      </c>
      <c r="G21" s="2">
        <v>79.53</v>
      </c>
      <c r="H21" s="2">
        <v>69.58</v>
      </c>
      <c r="I21" s="2">
        <v>4.43</v>
      </c>
      <c r="J21" s="2">
        <f>SUM(Students_marks[[#This Row],[Math]:[English]])</f>
        <v>249.57</v>
      </c>
      <c r="K21" s="2">
        <f>Students_marks[[#This Row],[Total]]/5</f>
        <v>49.914000000000001</v>
      </c>
      <c r="L21" t="str">
        <f>IF(MIN(Students_marks[[#This Row],[Math]:[English]]) &lt; 35, "Fail","Pass")</f>
        <v>Fail</v>
      </c>
      <c r="M21" t="str">
        <f>VLOOKUP(Students_marks[[#This Row],[Percentage]],Table2[],2,TRUE)</f>
        <v>D</v>
      </c>
      <c r="N21">
        <f>_xlfn.RANK.EQ(Students_marks[[#This Row],[Total]],Students_marks[Total],0)</f>
        <v>539</v>
      </c>
    </row>
    <row r="22" spans="1:14" x14ac:dyDescent="0.35">
      <c r="A22">
        <v>21</v>
      </c>
      <c r="B22" s="1" t="s">
        <v>32</v>
      </c>
      <c r="C22" s="1" t="s">
        <v>7</v>
      </c>
      <c r="D22" s="1" t="s">
        <v>14</v>
      </c>
      <c r="E22" s="2">
        <v>27.55</v>
      </c>
      <c r="F22" s="2">
        <v>69.64</v>
      </c>
      <c r="G22" s="2">
        <v>39.21</v>
      </c>
      <c r="H22" s="2">
        <v>46.01</v>
      </c>
      <c r="I22" s="2">
        <v>46.71</v>
      </c>
      <c r="J22" s="2">
        <f>SUM(Students_marks[[#This Row],[Math]:[English]])</f>
        <v>229.12</v>
      </c>
      <c r="K22" s="2">
        <f>Students_marks[[#This Row],[Total]]/5</f>
        <v>45.823999999999998</v>
      </c>
      <c r="L22" t="str">
        <f>IF(MIN(Students_marks[[#This Row],[Math]:[English]]) &lt; 35, "Fail","Pass")</f>
        <v>Fail</v>
      </c>
      <c r="M22" t="str">
        <f>VLOOKUP(Students_marks[[#This Row],[Percentage]],Table2[],2,TRUE)</f>
        <v>D</v>
      </c>
      <c r="N22">
        <f>_xlfn.RANK.EQ(Students_marks[[#This Row],[Total]],Students_marks[Total],0)</f>
        <v>648</v>
      </c>
    </row>
    <row r="23" spans="1:14" x14ac:dyDescent="0.35">
      <c r="A23">
        <v>22</v>
      </c>
      <c r="B23" s="1" t="s">
        <v>33</v>
      </c>
      <c r="C23" s="1" t="s">
        <v>7</v>
      </c>
      <c r="D23" s="1" t="s">
        <v>10</v>
      </c>
      <c r="E23" s="2">
        <v>21.7</v>
      </c>
      <c r="F23" s="2">
        <v>39.94</v>
      </c>
      <c r="G23" s="2">
        <v>92.69</v>
      </c>
      <c r="H23" s="2">
        <v>65.92</v>
      </c>
      <c r="I23" s="2">
        <v>20.329999999999998</v>
      </c>
      <c r="J23" s="2">
        <f>SUM(Students_marks[[#This Row],[Math]:[English]])</f>
        <v>240.57999999999998</v>
      </c>
      <c r="K23" s="2">
        <f>Students_marks[[#This Row],[Total]]/5</f>
        <v>48.116</v>
      </c>
      <c r="L23" t="str">
        <f>IF(MIN(Students_marks[[#This Row],[Math]:[English]]) &lt; 35, "Fail","Pass")</f>
        <v>Fail</v>
      </c>
      <c r="M23" t="str">
        <f>VLOOKUP(Students_marks[[#This Row],[Percentage]],Table2[],2,TRUE)</f>
        <v>D</v>
      </c>
      <c r="N23">
        <f>_xlfn.RANK.EQ(Students_marks[[#This Row],[Total]],Students_marks[Total],0)</f>
        <v>585</v>
      </c>
    </row>
    <row r="24" spans="1:14" x14ac:dyDescent="0.35">
      <c r="A24">
        <v>23</v>
      </c>
      <c r="B24" s="1" t="s">
        <v>34</v>
      </c>
      <c r="C24" s="1" t="s">
        <v>8</v>
      </c>
      <c r="D24" s="1" t="s">
        <v>14</v>
      </c>
      <c r="E24" s="2">
        <v>1.44</v>
      </c>
      <c r="F24" s="2">
        <v>36.619999999999997</v>
      </c>
      <c r="G24" s="2">
        <v>53.23</v>
      </c>
      <c r="H24" s="2">
        <v>66.23</v>
      </c>
      <c r="I24" s="2">
        <v>29.05</v>
      </c>
      <c r="J24" s="2">
        <f>SUM(Students_marks[[#This Row],[Math]:[English]])</f>
        <v>186.57</v>
      </c>
      <c r="K24" s="2">
        <f>Students_marks[[#This Row],[Total]]/5</f>
        <v>37.314</v>
      </c>
      <c r="L24" t="str">
        <f>IF(MIN(Students_marks[[#This Row],[Math]:[English]]) &lt; 35, "Fail","Pass")</f>
        <v>Fail</v>
      </c>
      <c r="M24" t="str">
        <f>VLOOKUP(Students_marks[[#This Row],[Percentage]],Table2[],2,TRUE)</f>
        <v>D</v>
      </c>
      <c r="N24">
        <f>_xlfn.RANK.EQ(Students_marks[[#This Row],[Total]],Students_marks[Total],0)</f>
        <v>841</v>
      </c>
    </row>
    <row r="25" spans="1:14" x14ac:dyDescent="0.35">
      <c r="A25">
        <v>24</v>
      </c>
      <c r="B25" s="1" t="s">
        <v>35</v>
      </c>
      <c r="C25" s="1" t="s">
        <v>5</v>
      </c>
      <c r="D25" s="1" t="s">
        <v>14</v>
      </c>
      <c r="E25" s="2">
        <v>69.25</v>
      </c>
      <c r="F25" s="2">
        <v>33.69</v>
      </c>
      <c r="G25" s="2">
        <v>86.27</v>
      </c>
      <c r="H25" s="2">
        <v>76.19</v>
      </c>
      <c r="I25" s="2">
        <v>28.14</v>
      </c>
      <c r="J25" s="2">
        <f>SUM(Students_marks[[#This Row],[Math]:[English]])</f>
        <v>293.53999999999996</v>
      </c>
      <c r="K25" s="2">
        <f>Students_marks[[#This Row],[Total]]/5</f>
        <v>58.707999999999991</v>
      </c>
      <c r="L25" t="str">
        <f>IF(MIN(Students_marks[[#This Row],[Math]:[English]]) &lt; 35, "Fail","Pass")</f>
        <v>Fail</v>
      </c>
      <c r="M25" t="str">
        <f>VLOOKUP(Students_marks[[#This Row],[Percentage]],Table2[],2,TRUE)</f>
        <v>C</v>
      </c>
      <c r="N25">
        <f>_xlfn.RANK.EQ(Students_marks[[#This Row],[Total]],Students_marks[Total],0)</f>
        <v>277</v>
      </c>
    </row>
    <row r="26" spans="1:14" x14ac:dyDescent="0.35">
      <c r="A26">
        <v>25</v>
      </c>
      <c r="B26" s="1" t="s">
        <v>36</v>
      </c>
      <c r="C26" s="1" t="s">
        <v>7</v>
      </c>
      <c r="D26" s="1" t="s">
        <v>14</v>
      </c>
      <c r="E26" s="2">
        <v>70.790000000000006</v>
      </c>
      <c r="F26" s="2">
        <v>20.58</v>
      </c>
      <c r="G26" s="2">
        <v>24.46</v>
      </c>
      <c r="H26" s="2">
        <v>82.29</v>
      </c>
      <c r="I26" s="2">
        <v>64.19</v>
      </c>
      <c r="J26" s="2">
        <f>SUM(Students_marks[[#This Row],[Math]:[English]])</f>
        <v>262.31</v>
      </c>
      <c r="K26" s="2">
        <f>Students_marks[[#This Row],[Total]]/5</f>
        <v>52.462000000000003</v>
      </c>
      <c r="L26" t="str">
        <f>IF(MIN(Students_marks[[#This Row],[Math]:[English]]) &lt; 35, "Fail","Pass")</f>
        <v>Fail</v>
      </c>
      <c r="M26" t="str">
        <f>VLOOKUP(Students_marks[[#This Row],[Percentage]],Table2[],2,TRUE)</f>
        <v>C</v>
      </c>
      <c r="N26">
        <f>_xlfn.RANK.EQ(Students_marks[[#This Row],[Total]],Students_marks[Total],0)</f>
        <v>459</v>
      </c>
    </row>
    <row r="27" spans="1:14" x14ac:dyDescent="0.35">
      <c r="A27">
        <v>26</v>
      </c>
      <c r="B27" s="1" t="s">
        <v>37</v>
      </c>
      <c r="C27" s="1" t="s">
        <v>6</v>
      </c>
      <c r="D27" s="1" t="s">
        <v>10</v>
      </c>
      <c r="E27" s="2">
        <v>78.2</v>
      </c>
      <c r="F27" s="2">
        <v>37.979999999999997</v>
      </c>
      <c r="G27" s="2">
        <v>65.66</v>
      </c>
      <c r="H27" s="2">
        <v>17.829999999999998</v>
      </c>
      <c r="I27" s="2">
        <v>95.64</v>
      </c>
      <c r="J27" s="2">
        <f>SUM(Students_marks[[#This Row],[Math]:[English]])</f>
        <v>295.31</v>
      </c>
      <c r="K27" s="2">
        <f>Students_marks[[#This Row],[Total]]/5</f>
        <v>59.061999999999998</v>
      </c>
      <c r="L27" t="str">
        <f>IF(MIN(Students_marks[[#This Row],[Math]:[English]]) &lt; 35, "Fail","Pass")</f>
        <v>Fail</v>
      </c>
      <c r="M27" t="str">
        <f>VLOOKUP(Students_marks[[#This Row],[Percentage]],Table2[],2,TRUE)</f>
        <v>C</v>
      </c>
      <c r="N27">
        <f>_xlfn.RANK.EQ(Students_marks[[#This Row],[Total]],Students_marks[Total],0)</f>
        <v>267</v>
      </c>
    </row>
    <row r="28" spans="1:14" x14ac:dyDescent="0.35">
      <c r="A28">
        <v>27</v>
      </c>
      <c r="B28" s="1" t="s">
        <v>38</v>
      </c>
      <c r="C28" s="1" t="s">
        <v>7</v>
      </c>
      <c r="D28" s="1" t="s">
        <v>10</v>
      </c>
      <c r="E28" s="2">
        <v>76.02</v>
      </c>
      <c r="F28" s="2">
        <v>63.13</v>
      </c>
      <c r="G28" s="2">
        <v>19.29</v>
      </c>
      <c r="H28" s="2">
        <v>91.75</v>
      </c>
      <c r="I28" s="2">
        <v>30.31</v>
      </c>
      <c r="J28" s="2">
        <f>SUM(Students_marks[[#This Row],[Math]:[English]])</f>
        <v>280.5</v>
      </c>
      <c r="K28" s="2">
        <f>Students_marks[[#This Row],[Total]]/5</f>
        <v>56.1</v>
      </c>
      <c r="L28" t="str">
        <f>IF(MIN(Students_marks[[#This Row],[Math]:[English]]) &lt; 35, "Fail","Pass")</f>
        <v>Fail</v>
      </c>
      <c r="M28" t="str">
        <f>VLOOKUP(Students_marks[[#This Row],[Percentage]],Table2[],2,TRUE)</f>
        <v>C</v>
      </c>
      <c r="N28">
        <f>_xlfn.RANK.EQ(Students_marks[[#This Row],[Total]],Students_marks[Total],0)</f>
        <v>344</v>
      </c>
    </row>
    <row r="29" spans="1:14" x14ac:dyDescent="0.35">
      <c r="A29">
        <v>28</v>
      </c>
      <c r="B29" s="1" t="s">
        <v>39</v>
      </c>
      <c r="C29" s="1" t="s">
        <v>5</v>
      </c>
      <c r="D29" s="1" t="s">
        <v>10</v>
      </c>
      <c r="E29" s="2">
        <v>77.459999999999994</v>
      </c>
      <c r="F29" s="2">
        <v>44.68</v>
      </c>
      <c r="G29" s="2">
        <v>19.55</v>
      </c>
      <c r="H29" s="2">
        <v>90.69</v>
      </c>
      <c r="I29" s="2">
        <v>64.819999999999993</v>
      </c>
      <c r="J29" s="2">
        <f>SUM(Students_marks[[#This Row],[Math]:[English]])</f>
        <v>297.2</v>
      </c>
      <c r="K29" s="2">
        <f>Students_marks[[#This Row],[Total]]/5</f>
        <v>59.44</v>
      </c>
      <c r="L29" t="str">
        <f>IF(MIN(Students_marks[[#This Row],[Math]:[English]]) &lt; 35, "Fail","Pass")</f>
        <v>Fail</v>
      </c>
      <c r="M29" t="str">
        <f>VLOOKUP(Students_marks[[#This Row],[Percentage]],Table2[],2,TRUE)</f>
        <v>C</v>
      </c>
      <c r="N29">
        <f>_xlfn.RANK.EQ(Students_marks[[#This Row],[Total]],Students_marks[Total],0)</f>
        <v>258</v>
      </c>
    </row>
    <row r="30" spans="1:14" x14ac:dyDescent="0.35">
      <c r="A30">
        <v>29</v>
      </c>
      <c r="B30" s="1" t="s">
        <v>40</v>
      </c>
      <c r="C30" s="1" t="s">
        <v>5</v>
      </c>
      <c r="D30" s="1" t="s">
        <v>14</v>
      </c>
      <c r="E30" s="2">
        <v>70.41</v>
      </c>
      <c r="F30" s="2">
        <v>15.38</v>
      </c>
      <c r="G30" s="2">
        <v>74.08</v>
      </c>
      <c r="H30" s="2">
        <v>14.96</v>
      </c>
      <c r="I30" s="2">
        <v>89.03</v>
      </c>
      <c r="J30" s="2">
        <f>SUM(Students_marks[[#This Row],[Math]:[English]])</f>
        <v>263.86</v>
      </c>
      <c r="K30" s="2">
        <f>Students_marks[[#This Row],[Total]]/5</f>
        <v>52.772000000000006</v>
      </c>
      <c r="L30" t="str">
        <f>IF(MIN(Students_marks[[#This Row],[Math]:[English]]) &lt; 35, "Fail","Pass")</f>
        <v>Fail</v>
      </c>
      <c r="M30" t="str">
        <f>VLOOKUP(Students_marks[[#This Row],[Percentage]],Table2[],2,TRUE)</f>
        <v>C</v>
      </c>
      <c r="N30">
        <f>_xlfn.RANK.EQ(Students_marks[[#This Row],[Total]],Students_marks[Total],0)</f>
        <v>451</v>
      </c>
    </row>
    <row r="31" spans="1:14" x14ac:dyDescent="0.35">
      <c r="A31">
        <v>30</v>
      </c>
      <c r="B31" s="1" t="s">
        <v>41</v>
      </c>
      <c r="C31" s="1" t="s">
        <v>6</v>
      </c>
      <c r="D31" s="1" t="s">
        <v>10</v>
      </c>
      <c r="E31" s="2">
        <v>23.01</v>
      </c>
      <c r="F31" s="2">
        <v>57.29</v>
      </c>
      <c r="G31" s="2">
        <v>51.87</v>
      </c>
      <c r="H31" s="2">
        <v>28.72</v>
      </c>
      <c r="I31" s="2">
        <v>31.65</v>
      </c>
      <c r="J31" s="2">
        <f>SUM(Students_marks[[#This Row],[Math]:[English]])</f>
        <v>192.54</v>
      </c>
      <c r="K31" s="2">
        <f>Students_marks[[#This Row],[Total]]/5</f>
        <v>38.507999999999996</v>
      </c>
      <c r="L31" t="str">
        <f>IF(MIN(Students_marks[[#This Row],[Math]:[English]]) &lt; 35, "Fail","Pass")</f>
        <v>Fail</v>
      </c>
      <c r="M31" t="str">
        <f>VLOOKUP(Students_marks[[#This Row],[Percentage]],Table2[],2,TRUE)</f>
        <v>D</v>
      </c>
      <c r="N31">
        <f>_xlfn.RANK.EQ(Students_marks[[#This Row],[Total]],Students_marks[Total],0)</f>
        <v>824</v>
      </c>
    </row>
    <row r="32" spans="1:14" x14ac:dyDescent="0.35">
      <c r="A32">
        <v>31</v>
      </c>
      <c r="B32" s="1" t="s">
        <v>42</v>
      </c>
      <c r="C32" s="1" t="s">
        <v>4</v>
      </c>
      <c r="D32" s="1" t="s">
        <v>10</v>
      </c>
      <c r="E32" s="2">
        <v>19.32</v>
      </c>
      <c r="F32" s="2">
        <v>90.77</v>
      </c>
      <c r="G32" s="2">
        <v>79.95</v>
      </c>
      <c r="H32" s="2">
        <v>49</v>
      </c>
      <c r="I32" s="2">
        <v>90.83</v>
      </c>
      <c r="J32" s="2">
        <f>SUM(Students_marks[[#This Row],[Math]:[English]])</f>
        <v>329.87</v>
      </c>
      <c r="K32" s="2">
        <f>Students_marks[[#This Row],[Total]]/5</f>
        <v>65.974000000000004</v>
      </c>
      <c r="L32" t="str">
        <f>IF(MIN(Students_marks[[#This Row],[Math]:[English]]) &lt; 35, "Fail","Pass")</f>
        <v>Fail</v>
      </c>
      <c r="M32" t="str">
        <f>VLOOKUP(Students_marks[[#This Row],[Percentage]],Table2[],2,TRUE)</f>
        <v>B2</v>
      </c>
      <c r="N32">
        <f>_xlfn.RANK.EQ(Students_marks[[#This Row],[Total]],Students_marks[Total],0)</f>
        <v>132</v>
      </c>
    </row>
    <row r="33" spans="1:14" x14ac:dyDescent="0.35">
      <c r="A33">
        <v>32</v>
      </c>
      <c r="B33" s="1" t="s">
        <v>43</v>
      </c>
      <c r="C33" s="1" t="s">
        <v>5</v>
      </c>
      <c r="D33" s="1" t="s">
        <v>14</v>
      </c>
      <c r="E33" s="2">
        <v>68.150000000000006</v>
      </c>
      <c r="F33" s="2">
        <v>60.33</v>
      </c>
      <c r="G33" s="2">
        <v>70.64</v>
      </c>
      <c r="H33" s="2">
        <v>95.26</v>
      </c>
      <c r="I33" s="2">
        <v>41.94</v>
      </c>
      <c r="J33" s="2">
        <f>SUM(Students_marks[[#This Row],[Math]:[English]])</f>
        <v>336.32</v>
      </c>
      <c r="K33" s="2">
        <f>Students_marks[[#This Row],[Total]]/5</f>
        <v>67.263999999999996</v>
      </c>
      <c r="L33" t="str">
        <f>IF(MIN(Students_marks[[#This Row],[Math]:[English]]) &lt; 35, "Fail","Pass")</f>
        <v>Pass</v>
      </c>
      <c r="M33" t="str">
        <f>VLOOKUP(Students_marks[[#This Row],[Percentage]],Table2[],2,TRUE)</f>
        <v>B2</v>
      </c>
      <c r="N33">
        <f>_xlfn.RANK.EQ(Students_marks[[#This Row],[Total]],Students_marks[Total],0)</f>
        <v>106</v>
      </c>
    </row>
    <row r="34" spans="1:14" x14ac:dyDescent="0.35">
      <c r="A34">
        <v>33</v>
      </c>
      <c r="B34" s="1" t="s">
        <v>44</v>
      </c>
      <c r="C34" s="1" t="s">
        <v>6</v>
      </c>
      <c r="D34" s="1" t="s">
        <v>12</v>
      </c>
      <c r="E34" s="2">
        <v>63.93</v>
      </c>
      <c r="F34" s="2">
        <v>19.350000000000001</v>
      </c>
      <c r="G34" s="2">
        <v>66.22</v>
      </c>
      <c r="H34" s="2">
        <v>56.05</v>
      </c>
      <c r="I34" s="2">
        <v>54.79</v>
      </c>
      <c r="J34" s="2">
        <f>SUM(Students_marks[[#This Row],[Math]:[English]])</f>
        <v>260.34000000000003</v>
      </c>
      <c r="K34" s="2">
        <f>Students_marks[[#This Row],[Total]]/5</f>
        <v>52.068000000000005</v>
      </c>
      <c r="L34" t="str">
        <f>IF(MIN(Students_marks[[#This Row],[Math]:[English]]) &lt; 35, "Fail","Pass")</f>
        <v>Fail</v>
      </c>
      <c r="M34" t="str">
        <f>VLOOKUP(Students_marks[[#This Row],[Percentage]],Table2[],2,TRUE)</f>
        <v>C</v>
      </c>
      <c r="N34">
        <f>_xlfn.RANK.EQ(Students_marks[[#This Row],[Total]],Students_marks[Total],0)</f>
        <v>471</v>
      </c>
    </row>
    <row r="35" spans="1:14" x14ac:dyDescent="0.35">
      <c r="A35">
        <v>34</v>
      </c>
      <c r="B35" s="1" t="s">
        <v>45</v>
      </c>
      <c r="C35" s="1" t="s">
        <v>4</v>
      </c>
      <c r="D35" s="1" t="s">
        <v>14</v>
      </c>
      <c r="E35" s="2">
        <v>7.36</v>
      </c>
      <c r="F35" s="2">
        <v>65.62</v>
      </c>
      <c r="G35" s="2">
        <v>41.42</v>
      </c>
      <c r="H35" s="2">
        <v>22.86</v>
      </c>
      <c r="I35" s="2">
        <v>3.85</v>
      </c>
      <c r="J35" s="2">
        <f>SUM(Students_marks[[#This Row],[Math]:[English]])</f>
        <v>141.10999999999999</v>
      </c>
      <c r="K35" s="2">
        <f>Students_marks[[#This Row],[Total]]/5</f>
        <v>28.221999999999998</v>
      </c>
      <c r="L35" t="str">
        <f>IF(MIN(Students_marks[[#This Row],[Math]:[English]]) &lt; 35, "Fail","Pass")</f>
        <v>Fail</v>
      </c>
      <c r="M35" t="str">
        <f>VLOOKUP(Students_marks[[#This Row],[Percentage]],Table2[],2,TRUE)</f>
        <v>F</v>
      </c>
      <c r="N35">
        <f>_xlfn.RANK.EQ(Students_marks[[#This Row],[Total]],Students_marks[Total],0)</f>
        <v>957</v>
      </c>
    </row>
    <row r="36" spans="1:14" x14ac:dyDescent="0.35">
      <c r="A36">
        <v>35</v>
      </c>
      <c r="B36" s="1" t="s">
        <v>46</v>
      </c>
      <c r="C36" s="1" t="s">
        <v>5</v>
      </c>
      <c r="D36" s="1" t="s">
        <v>14</v>
      </c>
      <c r="E36" s="2">
        <v>25.6</v>
      </c>
      <c r="F36" s="2">
        <v>70.2</v>
      </c>
      <c r="G36" s="2">
        <v>92.5</v>
      </c>
      <c r="H36" s="2">
        <v>57.49</v>
      </c>
      <c r="I36" s="2">
        <v>82.7</v>
      </c>
      <c r="J36" s="2">
        <f>SUM(Students_marks[[#This Row],[Math]:[English]])</f>
        <v>328.49</v>
      </c>
      <c r="K36" s="2">
        <f>Students_marks[[#This Row],[Total]]/5</f>
        <v>65.698000000000008</v>
      </c>
      <c r="L36" t="str">
        <f>IF(MIN(Students_marks[[#This Row],[Math]:[English]]) &lt; 35, "Fail","Pass")</f>
        <v>Fail</v>
      </c>
      <c r="M36" t="str">
        <f>VLOOKUP(Students_marks[[#This Row],[Percentage]],Table2[],2,TRUE)</f>
        <v>B2</v>
      </c>
      <c r="N36">
        <f>_xlfn.RANK.EQ(Students_marks[[#This Row],[Total]],Students_marks[Total],0)</f>
        <v>135</v>
      </c>
    </row>
    <row r="37" spans="1:14" x14ac:dyDescent="0.35">
      <c r="A37">
        <v>36</v>
      </c>
      <c r="B37" s="1" t="s">
        <v>47</v>
      </c>
      <c r="C37" s="1" t="s">
        <v>6</v>
      </c>
      <c r="D37" s="1" t="s">
        <v>12</v>
      </c>
      <c r="E37" s="2">
        <v>91.95</v>
      </c>
      <c r="F37" s="2">
        <v>39.39</v>
      </c>
      <c r="G37" s="2">
        <v>40.020000000000003</v>
      </c>
      <c r="H37" s="2">
        <v>8.91</v>
      </c>
      <c r="I37" s="2">
        <v>64.540000000000006</v>
      </c>
      <c r="J37" s="2">
        <f>SUM(Students_marks[[#This Row],[Math]:[English]])</f>
        <v>244.81</v>
      </c>
      <c r="K37" s="2">
        <f>Students_marks[[#This Row],[Total]]/5</f>
        <v>48.962000000000003</v>
      </c>
      <c r="L37" t="str">
        <f>IF(MIN(Students_marks[[#This Row],[Math]:[English]]) &lt; 35, "Fail","Pass")</f>
        <v>Fail</v>
      </c>
      <c r="M37" t="str">
        <f>VLOOKUP(Students_marks[[#This Row],[Percentage]],Table2[],2,TRUE)</f>
        <v>D</v>
      </c>
      <c r="N37">
        <f>_xlfn.RANK.EQ(Students_marks[[#This Row],[Total]],Students_marks[Total],0)</f>
        <v>557</v>
      </c>
    </row>
    <row r="38" spans="1:14" x14ac:dyDescent="0.35">
      <c r="A38">
        <v>37</v>
      </c>
      <c r="B38" s="1" t="s">
        <v>48</v>
      </c>
      <c r="C38" s="1" t="s">
        <v>4</v>
      </c>
      <c r="D38" s="1" t="s">
        <v>12</v>
      </c>
      <c r="E38" s="2">
        <v>80.94</v>
      </c>
      <c r="F38" s="2">
        <v>24.52</v>
      </c>
      <c r="G38" s="2">
        <v>43.02</v>
      </c>
      <c r="H38" s="2">
        <v>63.01</v>
      </c>
      <c r="I38" s="2">
        <v>74.239999999999995</v>
      </c>
      <c r="J38" s="2">
        <f>SUM(Students_marks[[#This Row],[Math]:[English]])</f>
        <v>285.72999999999996</v>
      </c>
      <c r="K38" s="2">
        <f>Students_marks[[#This Row],[Total]]/5</f>
        <v>57.145999999999994</v>
      </c>
      <c r="L38" t="str">
        <f>IF(MIN(Students_marks[[#This Row],[Math]:[English]]) &lt; 35, "Fail","Pass")</f>
        <v>Fail</v>
      </c>
      <c r="M38" t="str">
        <f>VLOOKUP(Students_marks[[#This Row],[Percentage]],Table2[],2,TRUE)</f>
        <v>C</v>
      </c>
      <c r="N38">
        <f>_xlfn.RANK.EQ(Students_marks[[#This Row],[Total]],Students_marks[Total],0)</f>
        <v>317</v>
      </c>
    </row>
    <row r="39" spans="1:14" x14ac:dyDescent="0.35">
      <c r="A39">
        <v>38</v>
      </c>
      <c r="B39" s="1" t="s">
        <v>49</v>
      </c>
      <c r="C39" s="1" t="s">
        <v>4</v>
      </c>
      <c r="D39" s="1" t="s">
        <v>12</v>
      </c>
      <c r="E39" s="2">
        <v>87.54</v>
      </c>
      <c r="F39" s="2">
        <v>75.290000000000006</v>
      </c>
      <c r="G39" s="2">
        <v>68.62</v>
      </c>
      <c r="H39" s="2">
        <v>15.46</v>
      </c>
      <c r="I39" s="2">
        <v>65.930000000000007</v>
      </c>
      <c r="J39" s="2">
        <f>SUM(Students_marks[[#This Row],[Math]:[English]])</f>
        <v>312.84000000000003</v>
      </c>
      <c r="K39" s="2">
        <f>Students_marks[[#This Row],[Total]]/5</f>
        <v>62.568000000000005</v>
      </c>
      <c r="L39" t="str">
        <f>IF(MIN(Students_marks[[#This Row],[Math]:[English]]) &lt; 35, "Fail","Pass")</f>
        <v>Fail</v>
      </c>
      <c r="M39" t="str">
        <f>VLOOKUP(Students_marks[[#This Row],[Percentage]],Table2[],2,TRUE)</f>
        <v>B2</v>
      </c>
      <c r="N39">
        <f>_xlfn.RANK.EQ(Students_marks[[#This Row],[Total]],Students_marks[Total],0)</f>
        <v>198</v>
      </c>
    </row>
    <row r="40" spans="1:14" x14ac:dyDescent="0.35">
      <c r="A40">
        <v>39</v>
      </c>
      <c r="B40" s="1" t="s">
        <v>50</v>
      </c>
      <c r="C40" s="1" t="s">
        <v>7</v>
      </c>
      <c r="D40" s="1" t="s">
        <v>10</v>
      </c>
      <c r="E40" s="2">
        <v>83.98</v>
      </c>
      <c r="F40" s="2">
        <v>58.17</v>
      </c>
      <c r="G40" s="2">
        <v>81.510000000000005</v>
      </c>
      <c r="H40" s="2">
        <v>24.74</v>
      </c>
      <c r="I40" s="2">
        <v>55.5</v>
      </c>
      <c r="J40" s="2">
        <f>SUM(Students_marks[[#This Row],[Math]:[English]])</f>
        <v>303.90000000000003</v>
      </c>
      <c r="K40" s="2">
        <f>Students_marks[[#This Row],[Total]]/5</f>
        <v>60.780000000000008</v>
      </c>
      <c r="L40" t="str">
        <f>IF(MIN(Students_marks[[#This Row],[Math]:[English]]) &lt; 35, "Fail","Pass")</f>
        <v>Fail</v>
      </c>
      <c r="M40" t="str">
        <f>VLOOKUP(Students_marks[[#This Row],[Percentage]],Table2[],2,TRUE)</f>
        <v>B2</v>
      </c>
      <c r="N40">
        <f>_xlfn.RANK.EQ(Students_marks[[#This Row],[Total]],Students_marks[Total],0)</f>
        <v>228</v>
      </c>
    </row>
    <row r="41" spans="1:14" x14ac:dyDescent="0.35">
      <c r="A41">
        <v>40</v>
      </c>
      <c r="B41" s="1" t="s">
        <v>51</v>
      </c>
      <c r="C41" s="1" t="s">
        <v>4</v>
      </c>
      <c r="D41" s="1" t="s">
        <v>10</v>
      </c>
      <c r="E41" s="2">
        <v>18.579999999999998</v>
      </c>
      <c r="F41" s="2">
        <v>47.79</v>
      </c>
      <c r="G41" s="2">
        <v>10.88</v>
      </c>
      <c r="H41" s="2">
        <v>99.13</v>
      </c>
      <c r="I41" s="2">
        <v>37.880000000000003</v>
      </c>
      <c r="J41" s="2">
        <f>SUM(Students_marks[[#This Row],[Math]:[English]])</f>
        <v>214.26</v>
      </c>
      <c r="K41" s="2">
        <f>Students_marks[[#This Row],[Total]]/5</f>
        <v>42.851999999999997</v>
      </c>
      <c r="L41" t="str">
        <f>IF(MIN(Students_marks[[#This Row],[Math]:[English]]) &lt; 35, "Fail","Pass")</f>
        <v>Fail</v>
      </c>
      <c r="M41" t="str">
        <f>VLOOKUP(Students_marks[[#This Row],[Percentage]],Table2[],2,TRUE)</f>
        <v>D</v>
      </c>
      <c r="N41">
        <f>_xlfn.RANK.EQ(Students_marks[[#This Row],[Total]],Students_marks[Total],0)</f>
        <v>722</v>
      </c>
    </row>
    <row r="42" spans="1:14" x14ac:dyDescent="0.35">
      <c r="A42">
        <v>41</v>
      </c>
      <c r="B42" s="1" t="s">
        <v>52</v>
      </c>
      <c r="C42" s="1" t="s">
        <v>7</v>
      </c>
      <c r="D42" s="1" t="s">
        <v>14</v>
      </c>
      <c r="E42" s="2">
        <v>67.44</v>
      </c>
      <c r="F42" s="2">
        <v>32.270000000000003</v>
      </c>
      <c r="G42" s="2">
        <v>2.4700000000000002</v>
      </c>
      <c r="H42" s="2">
        <v>4.41</v>
      </c>
      <c r="I42" s="2">
        <v>19.04</v>
      </c>
      <c r="J42" s="2">
        <f>SUM(Students_marks[[#This Row],[Math]:[English]])</f>
        <v>125.63</v>
      </c>
      <c r="K42" s="2">
        <f>Students_marks[[#This Row],[Total]]/5</f>
        <v>25.125999999999998</v>
      </c>
      <c r="L42" t="str">
        <f>IF(MIN(Students_marks[[#This Row],[Math]:[English]]) &lt; 35, "Fail","Pass")</f>
        <v>Fail</v>
      </c>
      <c r="M42" t="str">
        <f>VLOOKUP(Students_marks[[#This Row],[Percentage]],Table2[],2,TRUE)</f>
        <v>F</v>
      </c>
      <c r="N42">
        <f>_xlfn.RANK.EQ(Students_marks[[#This Row],[Total]],Students_marks[Total],0)</f>
        <v>979</v>
      </c>
    </row>
    <row r="43" spans="1:14" x14ac:dyDescent="0.35">
      <c r="A43">
        <v>42</v>
      </c>
      <c r="B43" s="1" t="s">
        <v>53</v>
      </c>
      <c r="C43" s="1" t="s">
        <v>5</v>
      </c>
      <c r="D43" s="1" t="s">
        <v>10</v>
      </c>
      <c r="E43" s="2">
        <v>20.99</v>
      </c>
      <c r="F43" s="2">
        <v>55.62</v>
      </c>
      <c r="G43" s="2">
        <v>75.17</v>
      </c>
      <c r="H43" s="2">
        <v>5.57</v>
      </c>
      <c r="I43" s="2">
        <v>27.55</v>
      </c>
      <c r="J43" s="2">
        <f>SUM(Students_marks[[#This Row],[Math]:[English]])</f>
        <v>184.9</v>
      </c>
      <c r="K43" s="2">
        <f>Students_marks[[#This Row],[Total]]/5</f>
        <v>36.980000000000004</v>
      </c>
      <c r="L43" t="str">
        <f>IF(MIN(Students_marks[[#This Row],[Math]:[English]]) &lt; 35, "Fail","Pass")</f>
        <v>Fail</v>
      </c>
      <c r="M43" t="str">
        <f>VLOOKUP(Students_marks[[#This Row],[Percentage]],Table2[],2,TRUE)</f>
        <v>D</v>
      </c>
      <c r="N43">
        <f>_xlfn.RANK.EQ(Students_marks[[#This Row],[Total]],Students_marks[Total],0)</f>
        <v>847</v>
      </c>
    </row>
    <row r="44" spans="1:14" x14ac:dyDescent="0.35">
      <c r="A44">
        <v>43</v>
      </c>
      <c r="B44" s="1" t="s">
        <v>54</v>
      </c>
      <c r="C44" s="1" t="s">
        <v>6</v>
      </c>
      <c r="D44" s="1" t="s">
        <v>12</v>
      </c>
      <c r="E44" s="2">
        <v>16.87</v>
      </c>
      <c r="F44" s="2">
        <v>72.8</v>
      </c>
      <c r="G44" s="2">
        <v>82.4</v>
      </c>
      <c r="H44" s="2">
        <v>1.41</v>
      </c>
      <c r="I44" s="2">
        <v>53.56</v>
      </c>
      <c r="J44" s="2">
        <f>SUM(Students_marks[[#This Row],[Math]:[English]])</f>
        <v>227.04</v>
      </c>
      <c r="K44" s="2">
        <f>Students_marks[[#This Row],[Total]]/5</f>
        <v>45.408000000000001</v>
      </c>
      <c r="L44" t="str">
        <f>IF(MIN(Students_marks[[#This Row],[Math]:[English]]) &lt; 35, "Fail","Pass")</f>
        <v>Fail</v>
      </c>
      <c r="M44" t="str">
        <f>VLOOKUP(Students_marks[[#This Row],[Percentage]],Table2[],2,TRUE)</f>
        <v>D</v>
      </c>
      <c r="N44">
        <f>_xlfn.RANK.EQ(Students_marks[[#This Row],[Total]],Students_marks[Total],0)</f>
        <v>660</v>
      </c>
    </row>
    <row r="45" spans="1:14" x14ac:dyDescent="0.35">
      <c r="A45">
        <v>44</v>
      </c>
      <c r="B45" s="1" t="s">
        <v>55</v>
      </c>
      <c r="C45" s="1" t="s">
        <v>5</v>
      </c>
      <c r="D45" s="1" t="s">
        <v>14</v>
      </c>
      <c r="E45" s="2">
        <v>83.9</v>
      </c>
      <c r="F45" s="2">
        <v>30.28</v>
      </c>
      <c r="G45" s="2">
        <v>17.149999999999999</v>
      </c>
      <c r="H45" s="2">
        <v>47.62</v>
      </c>
      <c r="I45" s="2">
        <v>65.59</v>
      </c>
      <c r="J45" s="2">
        <f>SUM(Students_marks[[#This Row],[Math]:[English]])</f>
        <v>244.54000000000002</v>
      </c>
      <c r="K45" s="2">
        <f>Students_marks[[#This Row],[Total]]/5</f>
        <v>48.908000000000001</v>
      </c>
      <c r="L45" t="str">
        <f>IF(MIN(Students_marks[[#This Row],[Math]:[English]]) &lt; 35, "Fail","Pass")</f>
        <v>Fail</v>
      </c>
      <c r="M45" t="str">
        <f>VLOOKUP(Students_marks[[#This Row],[Percentage]],Table2[],2,TRUE)</f>
        <v>D</v>
      </c>
      <c r="N45">
        <f>_xlfn.RANK.EQ(Students_marks[[#This Row],[Total]],Students_marks[Total],0)</f>
        <v>559</v>
      </c>
    </row>
    <row r="46" spans="1:14" x14ac:dyDescent="0.35">
      <c r="A46">
        <v>45</v>
      </c>
      <c r="B46" s="1" t="s">
        <v>56</v>
      </c>
      <c r="C46" s="1" t="s">
        <v>7</v>
      </c>
      <c r="D46" s="1" t="s">
        <v>10</v>
      </c>
      <c r="E46" s="2">
        <v>85.08</v>
      </c>
      <c r="F46" s="2">
        <v>95.7</v>
      </c>
      <c r="G46" s="2">
        <v>76.36</v>
      </c>
      <c r="H46" s="2">
        <v>32.9</v>
      </c>
      <c r="I46" s="2">
        <v>10.119999999999999</v>
      </c>
      <c r="J46" s="2">
        <f>SUM(Students_marks[[#This Row],[Math]:[English]])</f>
        <v>300.15999999999997</v>
      </c>
      <c r="K46" s="2">
        <f>Students_marks[[#This Row],[Total]]/5</f>
        <v>60.031999999999996</v>
      </c>
      <c r="L46" t="str">
        <f>IF(MIN(Students_marks[[#This Row],[Math]:[English]]) &lt; 35, "Fail","Pass")</f>
        <v>Fail</v>
      </c>
      <c r="M46" t="str">
        <f>VLOOKUP(Students_marks[[#This Row],[Percentage]],Table2[],2,TRUE)</f>
        <v>B2</v>
      </c>
      <c r="N46">
        <f>_xlfn.RANK.EQ(Students_marks[[#This Row],[Total]],Students_marks[Total],0)</f>
        <v>248</v>
      </c>
    </row>
    <row r="47" spans="1:14" x14ac:dyDescent="0.35">
      <c r="A47">
        <v>46</v>
      </c>
      <c r="B47" s="1" t="s">
        <v>57</v>
      </c>
      <c r="C47" s="1" t="s">
        <v>4</v>
      </c>
      <c r="D47" s="1" t="s">
        <v>12</v>
      </c>
      <c r="E47" s="2">
        <v>98.99</v>
      </c>
      <c r="F47" s="2">
        <v>71.22</v>
      </c>
      <c r="G47" s="2">
        <v>23.73</v>
      </c>
      <c r="H47" s="2">
        <v>24.42</v>
      </c>
      <c r="I47" s="2">
        <v>31.22</v>
      </c>
      <c r="J47" s="2">
        <f>SUM(Students_marks[[#This Row],[Math]:[English]])</f>
        <v>249.57999999999996</v>
      </c>
      <c r="K47" s="2">
        <f>Students_marks[[#This Row],[Total]]/5</f>
        <v>49.91599999999999</v>
      </c>
      <c r="L47" t="str">
        <f>IF(MIN(Students_marks[[#This Row],[Math]:[English]]) &lt; 35, "Fail","Pass")</f>
        <v>Fail</v>
      </c>
      <c r="M47" t="str">
        <f>VLOOKUP(Students_marks[[#This Row],[Percentage]],Table2[],2,TRUE)</f>
        <v>D</v>
      </c>
      <c r="N47">
        <f>_xlfn.RANK.EQ(Students_marks[[#This Row],[Total]],Students_marks[Total],0)</f>
        <v>538</v>
      </c>
    </row>
    <row r="48" spans="1:14" x14ac:dyDescent="0.35">
      <c r="A48">
        <v>47</v>
      </c>
      <c r="B48" s="1" t="s">
        <v>58</v>
      </c>
      <c r="C48" s="1" t="s">
        <v>4</v>
      </c>
      <c r="D48" s="1" t="s">
        <v>14</v>
      </c>
      <c r="E48" s="2">
        <v>87.72</v>
      </c>
      <c r="F48" s="2">
        <v>78.66</v>
      </c>
      <c r="G48" s="2">
        <v>66.92</v>
      </c>
      <c r="H48" s="2">
        <v>31.92</v>
      </c>
      <c r="I48" s="2">
        <v>87.49</v>
      </c>
      <c r="J48" s="2">
        <f>SUM(Students_marks[[#This Row],[Math]:[English]])</f>
        <v>352.71000000000004</v>
      </c>
      <c r="K48" s="2">
        <f>Students_marks[[#This Row],[Total]]/5</f>
        <v>70.542000000000002</v>
      </c>
      <c r="L48" t="str">
        <f>IF(MIN(Students_marks[[#This Row],[Math]:[English]]) &lt; 35, "Fail","Pass")</f>
        <v>Fail</v>
      </c>
      <c r="M48" t="str">
        <f>VLOOKUP(Students_marks[[#This Row],[Percentage]],Table2[],2,TRUE)</f>
        <v>B1</v>
      </c>
      <c r="N48">
        <f>_xlfn.RANK.EQ(Students_marks[[#This Row],[Total]],Students_marks[Total],0)</f>
        <v>62</v>
      </c>
    </row>
    <row r="49" spans="1:14" x14ac:dyDescent="0.35">
      <c r="A49">
        <v>48</v>
      </c>
      <c r="B49" s="1" t="s">
        <v>59</v>
      </c>
      <c r="C49" s="1" t="s">
        <v>4</v>
      </c>
      <c r="D49" s="1" t="s">
        <v>10</v>
      </c>
      <c r="E49" s="2">
        <v>36.18</v>
      </c>
      <c r="F49" s="2">
        <v>63.78</v>
      </c>
      <c r="G49" s="2">
        <v>11.16</v>
      </c>
      <c r="H49" s="2">
        <v>74.02</v>
      </c>
      <c r="I49" s="2">
        <v>95.81</v>
      </c>
      <c r="J49" s="2">
        <f>SUM(Students_marks[[#This Row],[Math]:[English]])</f>
        <v>280.95</v>
      </c>
      <c r="K49" s="2">
        <f>Students_marks[[#This Row],[Total]]/5</f>
        <v>56.19</v>
      </c>
      <c r="L49" t="str">
        <f>IF(MIN(Students_marks[[#This Row],[Math]:[English]]) &lt; 35, "Fail","Pass")</f>
        <v>Fail</v>
      </c>
      <c r="M49" t="str">
        <f>VLOOKUP(Students_marks[[#This Row],[Percentage]],Table2[],2,TRUE)</f>
        <v>C</v>
      </c>
      <c r="N49">
        <f>_xlfn.RANK.EQ(Students_marks[[#This Row],[Total]],Students_marks[Total],0)</f>
        <v>341</v>
      </c>
    </row>
    <row r="50" spans="1:14" x14ac:dyDescent="0.35">
      <c r="A50">
        <v>49</v>
      </c>
      <c r="B50" s="1" t="s">
        <v>60</v>
      </c>
      <c r="C50" s="1" t="s">
        <v>8</v>
      </c>
      <c r="D50" s="1" t="s">
        <v>10</v>
      </c>
      <c r="E50" s="2">
        <v>84.04</v>
      </c>
      <c r="F50" s="2">
        <v>33.81</v>
      </c>
      <c r="G50" s="2">
        <v>15.57</v>
      </c>
      <c r="H50" s="2">
        <v>19.05</v>
      </c>
      <c r="I50" s="2">
        <v>31.31</v>
      </c>
      <c r="J50" s="2">
        <f>SUM(Students_marks[[#This Row],[Math]:[English]])</f>
        <v>183.78000000000003</v>
      </c>
      <c r="K50" s="2">
        <f>Students_marks[[#This Row],[Total]]/5</f>
        <v>36.756000000000007</v>
      </c>
      <c r="L50" t="str">
        <f>IF(MIN(Students_marks[[#This Row],[Math]:[English]]) &lt; 35, "Fail","Pass")</f>
        <v>Fail</v>
      </c>
      <c r="M50" t="str">
        <f>VLOOKUP(Students_marks[[#This Row],[Percentage]],Table2[],2,TRUE)</f>
        <v>D</v>
      </c>
      <c r="N50">
        <f>_xlfn.RANK.EQ(Students_marks[[#This Row],[Total]],Students_marks[Total],0)</f>
        <v>853</v>
      </c>
    </row>
    <row r="51" spans="1:14" x14ac:dyDescent="0.35">
      <c r="A51">
        <v>50</v>
      </c>
      <c r="B51" s="1" t="s">
        <v>61</v>
      </c>
      <c r="C51" s="1" t="s">
        <v>5</v>
      </c>
      <c r="D51" s="1" t="s">
        <v>14</v>
      </c>
      <c r="E51" s="2">
        <v>46.29</v>
      </c>
      <c r="F51" s="2">
        <v>86.02</v>
      </c>
      <c r="G51" s="2">
        <v>16.68</v>
      </c>
      <c r="H51" s="2">
        <v>7.77</v>
      </c>
      <c r="I51" s="2">
        <v>96.8</v>
      </c>
      <c r="J51" s="2">
        <f>SUM(Students_marks[[#This Row],[Math]:[English]])</f>
        <v>253.56</v>
      </c>
      <c r="K51" s="2">
        <f>Students_marks[[#This Row],[Total]]/5</f>
        <v>50.712000000000003</v>
      </c>
      <c r="L51" t="str">
        <f>IF(MIN(Students_marks[[#This Row],[Math]:[English]]) &lt; 35, "Fail","Pass")</f>
        <v>Fail</v>
      </c>
      <c r="M51" t="str">
        <f>VLOOKUP(Students_marks[[#This Row],[Percentage]],Table2[],2,TRUE)</f>
        <v>C</v>
      </c>
      <c r="N51">
        <f>_xlfn.RANK.EQ(Students_marks[[#This Row],[Total]],Students_marks[Total],0)</f>
        <v>511</v>
      </c>
    </row>
    <row r="52" spans="1:14" x14ac:dyDescent="0.35">
      <c r="A52">
        <v>51</v>
      </c>
      <c r="B52" s="1" t="s">
        <v>62</v>
      </c>
      <c r="C52" s="1" t="s">
        <v>4</v>
      </c>
      <c r="D52" s="1" t="s">
        <v>12</v>
      </c>
      <c r="E52" s="2">
        <v>76.69</v>
      </c>
      <c r="F52" s="2">
        <v>29.48</v>
      </c>
      <c r="G52" s="2">
        <v>47.56</v>
      </c>
      <c r="H52" s="2">
        <v>61.45</v>
      </c>
      <c r="I52" s="2">
        <v>71.48</v>
      </c>
      <c r="J52" s="2">
        <f>SUM(Students_marks[[#This Row],[Math]:[English]])</f>
        <v>286.66000000000003</v>
      </c>
      <c r="K52" s="2">
        <f>Students_marks[[#This Row],[Total]]/5</f>
        <v>57.332000000000008</v>
      </c>
      <c r="L52" t="str">
        <f>IF(MIN(Students_marks[[#This Row],[Math]:[English]]) &lt; 35, "Fail","Pass")</f>
        <v>Fail</v>
      </c>
      <c r="M52" t="str">
        <f>VLOOKUP(Students_marks[[#This Row],[Percentage]],Table2[],2,TRUE)</f>
        <v>C</v>
      </c>
      <c r="N52">
        <f>_xlfn.RANK.EQ(Students_marks[[#This Row],[Total]],Students_marks[Total],0)</f>
        <v>316</v>
      </c>
    </row>
    <row r="53" spans="1:14" x14ac:dyDescent="0.35">
      <c r="A53">
        <v>52</v>
      </c>
      <c r="B53" s="1" t="s">
        <v>63</v>
      </c>
      <c r="C53" s="1" t="s">
        <v>7</v>
      </c>
      <c r="D53" s="1" t="s">
        <v>10</v>
      </c>
      <c r="E53" s="2">
        <v>5.74</v>
      </c>
      <c r="F53" s="2">
        <v>20.350000000000001</v>
      </c>
      <c r="G53" s="2">
        <v>40.9</v>
      </c>
      <c r="H53" s="2">
        <v>10.4</v>
      </c>
      <c r="I53" s="2">
        <v>7.62</v>
      </c>
      <c r="J53" s="2">
        <f>SUM(Students_marks[[#This Row],[Math]:[English]])</f>
        <v>85.010000000000019</v>
      </c>
      <c r="K53" s="2">
        <f>Students_marks[[#This Row],[Total]]/5</f>
        <v>17.002000000000002</v>
      </c>
      <c r="L53" t="str">
        <f>IF(MIN(Students_marks[[#This Row],[Math]:[English]]) &lt; 35, "Fail","Pass")</f>
        <v>Fail</v>
      </c>
      <c r="M53" t="str">
        <f>VLOOKUP(Students_marks[[#This Row],[Percentage]],Table2[],2,TRUE)</f>
        <v>F</v>
      </c>
      <c r="N53">
        <f>_xlfn.RANK.EQ(Students_marks[[#This Row],[Total]],Students_marks[Total],0)</f>
        <v>996</v>
      </c>
    </row>
    <row r="54" spans="1:14" x14ac:dyDescent="0.35">
      <c r="A54">
        <v>53</v>
      </c>
      <c r="B54" s="1" t="s">
        <v>64</v>
      </c>
      <c r="C54" s="1" t="s">
        <v>4</v>
      </c>
      <c r="D54" s="1" t="s">
        <v>12</v>
      </c>
      <c r="E54" s="2">
        <v>54.03</v>
      </c>
      <c r="F54" s="2">
        <v>60.09</v>
      </c>
      <c r="G54" s="2">
        <v>63.74</v>
      </c>
      <c r="H54" s="2">
        <v>46.98</v>
      </c>
      <c r="I54" s="2">
        <v>66.760000000000005</v>
      </c>
      <c r="J54" s="2">
        <f>SUM(Students_marks[[#This Row],[Math]:[English]])</f>
        <v>291.60000000000002</v>
      </c>
      <c r="K54" s="2">
        <f>Students_marks[[#This Row],[Total]]/5</f>
        <v>58.320000000000007</v>
      </c>
      <c r="L54" t="str">
        <f>IF(MIN(Students_marks[[#This Row],[Math]:[English]]) &lt; 35, "Fail","Pass")</f>
        <v>Pass</v>
      </c>
      <c r="M54" t="str">
        <f>VLOOKUP(Students_marks[[#This Row],[Percentage]],Table2[],2,TRUE)</f>
        <v>C</v>
      </c>
      <c r="N54">
        <f>_xlfn.RANK.EQ(Students_marks[[#This Row],[Total]],Students_marks[Total],0)</f>
        <v>285</v>
      </c>
    </row>
    <row r="55" spans="1:14" x14ac:dyDescent="0.35">
      <c r="A55">
        <v>54</v>
      </c>
      <c r="B55" s="1" t="s">
        <v>65</v>
      </c>
      <c r="C55" s="1" t="s">
        <v>4</v>
      </c>
      <c r="D55" s="1" t="s">
        <v>12</v>
      </c>
      <c r="E55" s="2">
        <v>0.63</v>
      </c>
      <c r="F55" s="2">
        <v>12.84</v>
      </c>
      <c r="G55" s="2">
        <v>28.17</v>
      </c>
      <c r="H55" s="2">
        <v>34.76</v>
      </c>
      <c r="I55" s="2">
        <v>12.98</v>
      </c>
      <c r="J55" s="2">
        <f>SUM(Students_marks[[#This Row],[Math]:[English]])</f>
        <v>89.38000000000001</v>
      </c>
      <c r="K55" s="2">
        <f>Students_marks[[#This Row],[Total]]/5</f>
        <v>17.876000000000001</v>
      </c>
      <c r="L55" t="str">
        <f>IF(MIN(Students_marks[[#This Row],[Math]:[English]]) &lt; 35, "Fail","Pass")</f>
        <v>Fail</v>
      </c>
      <c r="M55" t="str">
        <f>VLOOKUP(Students_marks[[#This Row],[Percentage]],Table2[],2,TRUE)</f>
        <v>F</v>
      </c>
      <c r="N55">
        <f>_xlfn.RANK.EQ(Students_marks[[#This Row],[Total]],Students_marks[Total],0)</f>
        <v>995</v>
      </c>
    </row>
    <row r="56" spans="1:14" x14ac:dyDescent="0.35">
      <c r="A56">
        <v>55</v>
      </c>
      <c r="B56" s="1" t="s">
        <v>66</v>
      </c>
      <c r="C56" s="1" t="s">
        <v>6</v>
      </c>
      <c r="D56" s="1" t="s">
        <v>14</v>
      </c>
      <c r="E56" s="2">
        <v>4.4000000000000004</v>
      </c>
      <c r="F56" s="2">
        <v>36.380000000000003</v>
      </c>
      <c r="G56" s="2">
        <v>64.45</v>
      </c>
      <c r="H56" s="2">
        <v>31.36</v>
      </c>
      <c r="I56" s="2">
        <v>20.98</v>
      </c>
      <c r="J56" s="2">
        <f>SUM(Students_marks[[#This Row],[Math]:[English]])</f>
        <v>157.57</v>
      </c>
      <c r="K56" s="2">
        <f>Students_marks[[#This Row],[Total]]/5</f>
        <v>31.513999999999999</v>
      </c>
      <c r="L56" t="str">
        <f>IF(MIN(Students_marks[[#This Row],[Math]:[English]]) &lt; 35, "Fail","Pass")</f>
        <v>Fail</v>
      </c>
      <c r="M56" t="str">
        <f>VLOOKUP(Students_marks[[#This Row],[Percentage]],Table2[],2,TRUE)</f>
        <v>F</v>
      </c>
      <c r="N56">
        <f>_xlfn.RANK.EQ(Students_marks[[#This Row],[Total]],Students_marks[Total],0)</f>
        <v>931</v>
      </c>
    </row>
    <row r="57" spans="1:14" x14ac:dyDescent="0.35">
      <c r="A57">
        <v>56</v>
      </c>
      <c r="B57" s="1" t="s">
        <v>67</v>
      </c>
      <c r="C57" s="1" t="s">
        <v>4</v>
      </c>
      <c r="D57" s="1" t="s">
        <v>14</v>
      </c>
      <c r="E57" s="2">
        <v>65.819999999999993</v>
      </c>
      <c r="F57" s="2">
        <v>51.05</v>
      </c>
      <c r="G57" s="2">
        <v>4.66</v>
      </c>
      <c r="H57" s="2">
        <v>46.96</v>
      </c>
      <c r="I57" s="2">
        <v>7.36</v>
      </c>
      <c r="J57" s="2">
        <f>SUM(Students_marks[[#This Row],[Math]:[English]])</f>
        <v>175.85</v>
      </c>
      <c r="K57" s="2">
        <f>Students_marks[[#This Row],[Total]]/5</f>
        <v>35.17</v>
      </c>
      <c r="L57" t="str">
        <f>IF(MIN(Students_marks[[#This Row],[Math]:[English]]) &lt; 35, "Fail","Pass")</f>
        <v>Fail</v>
      </c>
      <c r="M57" t="str">
        <f>VLOOKUP(Students_marks[[#This Row],[Percentage]],Table2[],2,TRUE)</f>
        <v>D</v>
      </c>
      <c r="N57">
        <f>_xlfn.RANK.EQ(Students_marks[[#This Row],[Total]],Students_marks[Total],0)</f>
        <v>880</v>
      </c>
    </row>
    <row r="58" spans="1:14" x14ac:dyDescent="0.35">
      <c r="A58">
        <v>57</v>
      </c>
      <c r="B58" s="1" t="s">
        <v>68</v>
      </c>
      <c r="C58" s="1" t="s">
        <v>8</v>
      </c>
      <c r="D58" s="1" t="s">
        <v>12</v>
      </c>
      <c r="E58" s="2">
        <v>33.33</v>
      </c>
      <c r="F58" s="2">
        <v>30.33</v>
      </c>
      <c r="G58" s="2">
        <v>79.27</v>
      </c>
      <c r="H58" s="2">
        <v>67.62</v>
      </c>
      <c r="I58" s="2">
        <v>41.49</v>
      </c>
      <c r="J58" s="2">
        <f>SUM(Students_marks[[#This Row],[Math]:[English]])</f>
        <v>252.04000000000002</v>
      </c>
      <c r="K58" s="2">
        <f>Students_marks[[#This Row],[Total]]/5</f>
        <v>50.408000000000001</v>
      </c>
      <c r="L58" t="str">
        <f>IF(MIN(Students_marks[[#This Row],[Math]:[English]]) &lt; 35, "Fail","Pass")</f>
        <v>Fail</v>
      </c>
      <c r="M58" t="str">
        <f>VLOOKUP(Students_marks[[#This Row],[Percentage]],Table2[],2,TRUE)</f>
        <v>C</v>
      </c>
      <c r="N58">
        <f>_xlfn.RANK.EQ(Students_marks[[#This Row],[Total]],Students_marks[Total],0)</f>
        <v>519</v>
      </c>
    </row>
    <row r="59" spans="1:14" x14ac:dyDescent="0.35">
      <c r="A59">
        <v>58</v>
      </c>
      <c r="B59" s="1" t="s">
        <v>69</v>
      </c>
      <c r="C59" s="1" t="s">
        <v>5</v>
      </c>
      <c r="D59" s="1" t="s">
        <v>10</v>
      </c>
      <c r="E59" s="2">
        <v>34.299999999999997</v>
      </c>
      <c r="F59" s="2">
        <v>59.28</v>
      </c>
      <c r="G59" s="2">
        <v>32.700000000000003</v>
      </c>
      <c r="H59" s="2">
        <v>66.53</v>
      </c>
      <c r="I59" s="2">
        <v>47.9</v>
      </c>
      <c r="J59" s="2">
        <f>SUM(Students_marks[[#This Row],[Math]:[English]])</f>
        <v>240.71</v>
      </c>
      <c r="K59" s="2">
        <f>Students_marks[[#This Row],[Total]]/5</f>
        <v>48.142000000000003</v>
      </c>
      <c r="L59" t="str">
        <f>IF(MIN(Students_marks[[#This Row],[Math]:[English]]) &lt; 35, "Fail","Pass")</f>
        <v>Fail</v>
      </c>
      <c r="M59" t="str">
        <f>VLOOKUP(Students_marks[[#This Row],[Percentage]],Table2[],2,TRUE)</f>
        <v>D</v>
      </c>
      <c r="N59">
        <f>_xlfn.RANK.EQ(Students_marks[[#This Row],[Total]],Students_marks[Total],0)</f>
        <v>582</v>
      </c>
    </row>
    <row r="60" spans="1:14" x14ac:dyDescent="0.35">
      <c r="A60">
        <v>59</v>
      </c>
      <c r="B60" s="1" t="s">
        <v>70</v>
      </c>
      <c r="C60" s="1" t="s">
        <v>4</v>
      </c>
      <c r="D60" s="1" t="s">
        <v>12</v>
      </c>
      <c r="E60" s="2">
        <v>68.930000000000007</v>
      </c>
      <c r="F60" s="2">
        <v>69.260000000000005</v>
      </c>
      <c r="G60" s="2">
        <v>45.6</v>
      </c>
      <c r="H60" s="2">
        <v>20.22</v>
      </c>
      <c r="I60" s="2">
        <v>31.02</v>
      </c>
      <c r="J60" s="2">
        <f>SUM(Students_marks[[#This Row],[Math]:[English]])</f>
        <v>235.03</v>
      </c>
      <c r="K60" s="2">
        <f>Students_marks[[#This Row],[Total]]/5</f>
        <v>47.006</v>
      </c>
      <c r="L60" t="str">
        <f>IF(MIN(Students_marks[[#This Row],[Math]:[English]]) &lt; 35, "Fail","Pass")</f>
        <v>Fail</v>
      </c>
      <c r="M60" t="str">
        <f>VLOOKUP(Students_marks[[#This Row],[Percentage]],Table2[],2,TRUE)</f>
        <v>D</v>
      </c>
      <c r="N60">
        <f>_xlfn.RANK.EQ(Students_marks[[#This Row],[Total]],Students_marks[Total],0)</f>
        <v>610</v>
      </c>
    </row>
    <row r="61" spans="1:14" x14ac:dyDescent="0.35">
      <c r="A61">
        <v>60</v>
      </c>
      <c r="B61" s="1" t="s">
        <v>71</v>
      </c>
      <c r="C61" s="1" t="s">
        <v>4</v>
      </c>
      <c r="D61" s="1" t="s">
        <v>12</v>
      </c>
      <c r="E61" s="2">
        <v>1.84</v>
      </c>
      <c r="F61" s="2">
        <v>70.42</v>
      </c>
      <c r="G61" s="2">
        <v>68.319999999999993</v>
      </c>
      <c r="H61" s="2">
        <v>32.39</v>
      </c>
      <c r="I61" s="2">
        <v>84.86</v>
      </c>
      <c r="J61" s="2">
        <f>SUM(Students_marks[[#This Row],[Math]:[English]])</f>
        <v>257.83</v>
      </c>
      <c r="K61" s="2">
        <f>Students_marks[[#This Row],[Total]]/5</f>
        <v>51.565999999999995</v>
      </c>
      <c r="L61" t="str">
        <f>IF(MIN(Students_marks[[#This Row],[Math]:[English]]) &lt; 35, "Fail","Pass")</f>
        <v>Fail</v>
      </c>
      <c r="M61" t="str">
        <f>VLOOKUP(Students_marks[[#This Row],[Percentage]],Table2[],2,TRUE)</f>
        <v>C</v>
      </c>
      <c r="N61">
        <f>_xlfn.RANK.EQ(Students_marks[[#This Row],[Total]],Students_marks[Total],0)</f>
        <v>486</v>
      </c>
    </row>
    <row r="62" spans="1:14" x14ac:dyDescent="0.35">
      <c r="A62">
        <v>61</v>
      </c>
      <c r="B62" s="1" t="s">
        <v>72</v>
      </c>
      <c r="C62" s="1" t="s">
        <v>7</v>
      </c>
      <c r="D62" s="1" t="s">
        <v>10</v>
      </c>
      <c r="E62" s="2">
        <v>88.93</v>
      </c>
      <c r="F62" s="2">
        <v>71.88</v>
      </c>
      <c r="G62" s="2">
        <v>97.54</v>
      </c>
      <c r="H62" s="2">
        <v>85.47</v>
      </c>
      <c r="I62" s="2">
        <v>44.07</v>
      </c>
      <c r="J62" s="2">
        <f>SUM(Students_marks[[#This Row],[Math]:[English]])</f>
        <v>387.89000000000004</v>
      </c>
      <c r="K62" s="2">
        <f>Students_marks[[#This Row],[Total]]/5</f>
        <v>77.578000000000003</v>
      </c>
      <c r="L62" t="str">
        <f>IF(MIN(Students_marks[[#This Row],[Math]:[English]]) &lt; 35, "Fail","Pass")</f>
        <v>Pass</v>
      </c>
      <c r="M62" t="str">
        <f>VLOOKUP(Students_marks[[#This Row],[Percentage]],Table2[],2,TRUE)</f>
        <v>B1</v>
      </c>
      <c r="N62">
        <f>_xlfn.RANK.EQ(Students_marks[[#This Row],[Total]],Students_marks[Total],0)</f>
        <v>11</v>
      </c>
    </row>
    <row r="63" spans="1:14" x14ac:dyDescent="0.35">
      <c r="A63">
        <v>62</v>
      </c>
      <c r="B63" s="1" t="s">
        <v>73</v>
      </c>
      <c r="C63" s="1" t="s">
        <v>5</v>
      </c>
      <c r="D63" s="1" t="s">
        <v>10</v>
      </c>
      <c r="E63" s="2">
        <v>86.65</v>
      </c>
      <c r="F63" s="2">
        <v>51.44</v>
      </c>
      <c r="G63" s="2">
        <v>30.17</v>
      </c>
      <c r="H63" s="2">
        <v>84.44</v>
      </c>
      <c r="I63" s="2">
        <v>35.29</v>
      </c>
      <c r="J63" s="2">
        <f>SUM(Students_marks[[#This Row],[Math]:[English]])</f>
        <v>287.99</v>
      </c>
      <c r="K63" s="2">
        <f>Students_marks[[#This Row],[Total]]/5</f>
        <v>57.597999999999999</v>
      </c>
      <c r="L63" t="str">
        <f>IF(MIN(Students_marks[[#This Row],[Math]:[English]]) &lt; 35, "Fail","Pass")</f>
        <v>Fail</v>
      </c>
      <c r="M63" t="str">
        <f>VLOOKUP(Students_marks[[#This Row],[Percentage]],Table2[],2,TRUE)</f>
        <v>C</v>
      </c>
      <c r="N63">
        <f>_xlfn.RANK.EQ(Students_marks[[#This Row],[Total]],Students_marks[Total],0)</f>
        <v>307</v>
      </c>
    </row>
    <row r="64" spans="1:14" x14ac:dyDescent="0.35">
      <c r="A64">
        <v>63</v>
      </c>
      <c r="B64" s="1" t="s">
        <v>74</v>
      </c>
      <c r="C64" s="1" t="s">
        <v>4</v>
      </c>
      <c r="D64" s="1" t="s">
        <v>10</v>
      </c>
      <c r="E64" s="2">
        <v>5.83</v>
      </c>
      <c r="F64" s="2">
        <v>0.46</v>
      </c>
      <c r="G64" s="2">
        <v>38.56</v>
      </c>
      <c r="H64" s="2">
        <v>52.88</v>
      </c>
      <c r="I64" s="2">
        <v>24.95</v>
      </c>
      <c r="J64" s="2">
        <f>SUM(Students_marks[[#This Row],[Math]:[English]])</f>
        <v>122.68</v>
      </c>
      <c r="K64" s="2">
        <f>Students_marks[[#This Row],[Total]]/5</f>
        <v>24.536000000000001</v>
      </c>
      <c r="L64" t="str">
        <f>IF(MIN(Students_marks[[#This Row],[Math]:[English]]) &lt; 35, "Fail","Pass")</f>
        <v>Fail</v>
      </c>
      <c r="M64" t="str">
        <f>VLOOKUP(Students_marks[[#This Row],[Percentage]],Table2[],2,TRUE)</f>
        <v>F</v>
      </c>
      <c r="N64">
        <f>_xlfn.RANK.EQ(Students_marks[[#This Row],[Total]],Students_marks[Total],0)</f>
        <v>980</v>
      </c>
    </row>
    <row r="65" spans="1:14" x14ac:dyDescent="0.35">
      <c r="A65">
        <v>64</v>
      </c>
      <c r="B65" s="1" t="s">
        <v>75</v>
      </c>
      <c r="C65" s="1" t="s">
        <v>5</v>
      </c>
      <c r="D65" s="1" t="s">
        <v>10</v>
      </c>
      <c r="E65" s="2">
        <v>41.75</v>
      </c>
      <c r="F65" s="2">
        <v>58.94</v>
      </c>
      <c r="G65" s="2">
        <v>62.75</v>
      </c>
      <c r="H65" s="2">
        <v>92.29</v>
      </c>
      <c r="I65" s="2">
        <v>98.75</v>
      </c>
      <c r="J65" s="2">
        <f>SUM(Students_marks[[#This Row],[Math]:[English]])</f>
        <v>354.48</v>
      </c>
      <c r="K65" s="2">
        <f>Students_marks[[#This Row],[Total]]/5</f>
        <v>70.896000000000001</v>
      </c>
      <c r="L65" t="str">
        <f>IF(MIN(Students_marks[[#This Row],[Math]:[English]]) &lt; 35, "Fail","Pass")</f>
        <v>Pass</v>
      </c>
      <c r="M65" t="str">
        <f>VLOOKUP(Students_marks[[#This Row],[Percentage]],Table2[],2,TRUE)</f>
        <v>B1</v>
      </c>
      <c r="N65">
        <f>_xlfn.RANK.EQ(Students_marks[[#This Row],[Total]],Students_marks[Total],0)</f>
        <v>59</v>
      </c>
    </row>
    <row r="66" spans="1:14" x14ac:dyDescent="0.35">
      <c r="A66">
        <v>65</v>
      </c>
      <c r="B66" s="1" t="s">
        <v>76</v>
      </c>
      <c r="C66" s="1" t="s">
        <v>5</v>
      </c>
      <c r="D66" s="1" t="s">
        <v>14</v>
      </c>
      <c r="E66" s="2">
        <v>76.790000000000006</v>
      </c>
      <c r="F66" s="2">
        <v>95.64</v>
      </c>
      <c r="G66" s="2">
        <v>39.35</v>
      </c>
      <c r="H66" s="2">
        <v>93.65</v>
      </c>
      <c r="I66" s="2">
        <v>92.17</v>
      </c>
      <c r="J66" s="2">
        <f>SUM(Students_marks[[#This Row],[Math]:[English]])</f>
        <v>397.6</v>
      </c>
      <c r="K66" s="2">
        <f>Students_marks[[#This Row],[Total]]/5</f>
        <v>79.52000000000001</v>
      </c>
      <c r="L66" t="str">
        <f>IF(MIN(Students_marks[[#This Row],[Math]:[English]]) &lt; 35, "Fail","Pass")</f>
        <v>Pass</v>
      </c>
      <c r="M66" t="str">
        <f>VLOOKUP(Students_marks[[#This Row],[Percentage]],Table2[],2,TRUE)</f>
        <v>B1</v>
      </c>
      <c r="N66">
        <f>_xlfn.RANK.EQ(Students_marks[[#This Row],[Total]],Students_marks[Total],0)</f>
        <v>9</v>
      </c>
    </row>
    <row r="67" spans="1:14" x14ac:dyDescent="0.35">
      <c r="A67">
        <v>66</v>
      </c>
      <c r="B67" s="1" t="s">
        <v>77</v>
      </c>
      <c r="C67" s="1" t="s">
        <v>5</v>
      </c>
      <c r="D67" s="1" t="s">
        <v>12</v>
      </c>
      <c r="E67" s="2">
        <v>92.51</v>
      </c>
      <c r="F67" s="2">
        <v>20.03</v>
      </c>
      <c r="G67" s="2">
        <v>46.05</v>
      </c>
      <c r="H67" s="2">
        <v>47.69</v>
      </c>
      <c r="I67" s="2">
        <v>22.73</v>
      </c>
      <c r="J67" s="2">
        <f>SUM(Students_marks[[#This Row],[Math]:[English]])</f>
        <v>229.01</v>
      </c>
      <c r="K67" s="2">
        <f>Students_marks[[#This Row],[Total]]/5</f>
        <v>45.802</v>
      </c>
      <c r="L67" t="str">
        <f>IF(MIN(Students_marks[[#This Row],[Math]:[English]]) &lt; 35, "Fail","Pass")</f>
        <v>Fail</v>
      </c>
      <c r="M67" t="str">
        <f>VLOOKUP(Students_marks[[#This Row],[Percentage]],Table2[],2,TRUE)</f>
        <v>D</v>
      </c>
      <c r="N67">
        <f>_xlfn.RANK.EQ(Students_marks[[#This Row],[Total]],Students_marks[Total],0)</f>
        <v>649</v>
      </c>
    </row>
    <row r="68" spans="1:14" x14ac:dyDescent="0.35">
      <c r="A68">
        <v>67</v>
      </c>
      <c r="B68" s="1" t="s">
        <v>78</v>
      </c>
      <c r="C68" s="1" t="s">
        <v>6</v>
      </c>
      <c r="D68" s="1" t="s">
        <v>12</v>
      </c>
      <c r="E68" s="2">
        <v>56.24</v>
      </c>
      <c r="F68" s="2">
        <v>85.95</v>
      </c>
      <c r="G68" s="2">
        <v>89.7</v>
      </c>
      <c r="H68" s="2">
        <v>12.6</v>
      </c>
      <c r="I68" s="2">
        <v>68.599999999999994</v>
      </c>
      <c r="J68" s="2">
        <f>SUM(Students_marks[[#This Row],[Math]:[English]])</f>
        <v>313.08999999999997</v>
      </c>
      <c r="K68" s="2">
        <f>Students_marks[[#This Row],[Total]]/5</f>
        <v>62.617999999999995</v>
      </c>
      <c r="L68" t="str">
        <f>IF(MIN(Students_marks[[#This Row],[Math]:[English]]) &lt; 35, "Fail","Pass")</f>
        <v>Fail</v>
      </c>
      <c r="M68" t="str">
        <f>VLOOKUP(Students_marks[[#This Row],[Percentage]],Table2[],2,TRUE)</f>
        <v>B2</v>
      </c>
      <c r="N68">
        <f>_xlfn.RANK.EQ(Students_marks[[#This Row],[Total]],Students_marks[Total],0)</f>
        <v>196</v>
      </c>
    </row>
    <row r="69" spans="1:14" x14ac:dyDescent="0.35">
      <c r="A69">
        <v>68</v>
      </c>
      <c r="B69" s="1" t="s">
        <v>79</v>
      </c>
      <c r="C69" s="1" t="s">
        <v>4</v>
      </c>
      <c r="D69" s="1" t="s">
        <v>14</v>
      </c>
      <c r="E69" s="2">
        <v>12.9</v>
      </c>
      <c r="F69" s="2">
        <v>56.17</v>
      </c>
      <c r="G69" s="2">
        <v>42.22</v>
      </c>
      <c r="H69" s="2">
        <v>44.64</v>
      </c>
      <c r="I69" s="2">
        <v>96.13</v>
      </c>
      <c r="J69" s="2">
        <f>SUM(Students_marks[[#This Row],[Math]:[English]])</f>
        <v>252.06</v>
      </c>
      <c r="K69" s="2">
        <f>Students_marks[[#This Row],[Total]]/5</f>
        <v>50.411999999999999</v>
      </c>
      <c r="L69" t="str">
        <f>IF(MIN(Students_marks[[#This Row],[Math]:[English]]) &lt; 35, "Fail","Pass")</f>
        <v>Fail</v>
      </c>
      <c r="M69" t="str">
        <f>VLOOKUP(Students_marks[[#This Row],[Percentage]],Table2[],2,TRUE)</f>
        <v>C</v>
      </c>
      <c r="N69">
        <f>_xlfn.RANK.EQ(Students_marks[[#This Row],[Total]],Students_marks[Total],0)</f>
        <v>518</v>
      </c>
    </row>
    <row r="70" spans="1:14" x14ac:dyDescent="0.35">
      <c r="A70">
        <v>69</v>
      </c>
      <c r="B70" s="1" t="s">
        <v>80</v>
      </c>
      <c r="C70" s="1" t="s">
        <v>4</v>
      </c>
      <c r="D70" s="1" t="s">
        <v>10</v>
      </c>
      <c r="E70" s="2">
        <v>50.95</v>
      </c>
      <c r="F70" s="2">
        <v>76.760000000000005</v>
      </c>
      <c r="G70" s="2">
        <v>29.85</v>
      </c>
      <c r="H70" s="2">
        <v>33.64</v>
      </c>
      <c r="I70" s="2">
        <v>48.08</v>
      </c>
      <c r="J70" s="2">
        <f>SUM(Students_marks[[#This Row],[Math]:[English]])</f>
        <v>239.27999999999997</v>
      </c>
      <c r="K70" s="2">
        <f>Students_marks[[#This Row],[Total]]/5</f>
        <v>47.855999999999995</v>
      </c>
      <c r="L70" t="str">
        <f>IF(MIN(Students_marks[[#This Row],[Math]:[English]]) &lt; 35, "Fail","Pass")</f>
        <v>Fail</v>
      </c>
      <c r="M70" t="str">
        <f>VLOOKUP(Students_marks[[#This Row],[Percentage]],Table2[],2,TRUE)</f>
        <v>D</v>
      </c>
      <c r="N70">
        <f>_xlfn.RANK.EQ(Students_marks[[#This Row],[Total]],Students_marks[Total],0)</f>
        <v>592</v>
      </c>
    </row>
    <row r="71" spans="1:14" x14ac:dyDescent="0.35">
      <c r="A71">
        <v>70</v>
      </c>
      <c r="B71" s="1" t="s">
        <v>81</v>
      </c>
      <c r="C71" s="1" t="s">
        <v>4</v>
      </c>
      <c r="D71" s="1" t="s">
        <v>10</v>
      </c>
      <c r="E71" s="2">
        <v>32.33</v>
      </c>
      <c r="F71" s="2">
        <v>79</v>
      </c>
      <c r="G71" s="2">
        <v>75.92</v>
      </c>
      <c r="H71" s="2">
        <v>9.67</v>
      </c>
      <c r="I71" s="2">
        <v>39.61</v>
      </c>
      <c r="J71" s="2">
        <f>SUM(Students_marks[[#This Row],[Math]:[English]])</f>
        <v>236.52999999999997</v>
      </c>
      <c r="K71" s="2">
        <f>Students_marks[[#This Row],[Total]]/5</f>
        <v>47.305999999999997</v>
      </c>
      <c r="L71" t="str">
        <f>IF(MIN(Students_marks[[#This Row],[Math]:[English]]) &lt; 35, "Fail","Pass")</f>
        <v>Fail</v>
      </c>
      <c r="M71" t="str">
        <f>VLOOKUP(Students_marks[[#This Row],[Percentage]],Table2[],2,TRUE)</f>
        <v>D</v>
      </c>
      <c r="N71">
        <f>_xlfn.RANK.EQ(Students_marks[[#This Row],[Total]],Students_marks[Total],0)</f>
        <v>605</v>
      </c>
    </row>
    <row r="72" spans="1:14" x14ac:dyDescent="0.35">
      <c r="A72">
        <v>71</v>
      </c>
      <c r="B72" s="1" t="s">
        <v>82</v>
      </c>
      <c r="C72" s="1" t="s">
        <v>4</v>
      </c>
      <c r="D72" s="1" t="s">
        <v>12</v>
      </c>
      <c r="E72" s="2">
        <v>50.71</v>
      </c>
      <c r="F72" s="2">
        <v>54.71</v>
      </c>
      <c r="G72" s="2">
        <v>76.290000000000006</v>
      </c>
      <c r="H72" s="2">
        <v>70.099999999999994</v>
      </c>
      <c r="I72" s="2">
        <v>24.16</v>
      </c>
      <c r="J72" s="2">
        <f>SUM(Students_marks[[#This Row],[Math]:[English]])</f>
        <v>275.97000000000003</v>
      </c>
      <c r="K72" s="2">
        <f>Students_marks[[#This Row],[Total]]/5</f>
        <v>55.194000000000003</v>
      </c>
      <c r="L72" t="str">
        <f>IF(MIN(Students_marks[[#This Row],[Math]:[English]]) &lt; 35, "Fail","Pass")</f>
        <v>Fail</v>
      </c>
      <c r="M72" t="str">
        <f>VLOOKUP(Students_marks[[#This Row],[Percentage]],Table2[],2,TRUE)</f>
        <v>C</v>
      </c>
      <c r="N72">
        <f>_xlfn.RANK.EQ(Students_marks[[#This Row],[Total]],Students_marks[Total],0)</f>
        <v>375</v>
      </c>
    </row>
    <row r="73" spans="1:14" x14ac:dyDescent="0.35">
      <c r="A73">
        <v>72</v>
      </c>
      <c r="B73" s="1" t="s">
        <v>83</v>
      </c>
      <c r="C73" s="1" t="s">
        <v>7</v>
      </c>
      <c r="D73" s="1" t="s">
        <v>10</v>
      </c>
      <c r="E73" s="2">
        <v>26</v>
      </c>
      <c r="F73" s="2">
        <v>18.82</v>
      </c>
      <c r="G73" s="2">
        <v>77.67</v>
      </c>
      <c r="H73" s="2">
        <v>84.29</v>
      </c>
      <c r="I73" s="2">
        <v>46.8</v>
      </c>
      <c r="J73" s="2">
        <f>SUM(Students_marks[[#This Row],[Math]:[English]])</f>
        <v>253.58000000000004</v>
      </c>
      <c r="K73" s="2">
        <f>Students_marks[[#This Row],[Total]]/5</f>
        <v>50.716000000000008</v>
      </c>
      <c r="L73" t="str">
        <f>IF(MIN(Students_marks[[#This Row],[Math]:[English]]) &lt; 35, "Fail","Pass")</f>
        <v>Fail</v>
      </c>
      <c r="M73" t="str">
        <f>VLOOKUP(Students_marks[[#This Row],[Percentage]],Table2[],2,TRUE)</f>
        <v>C</v>
      </c>
      <c r="N73">
        <f>_xlfn.RANK.EQ(Students_marks[[#This Row],[Total]],Students_marks[Total],0)</f>
        <v>509</v>
      </c>
    </row>
    <row r="74" spans="1:14" x14ac:dyDescent="0.35">
      <c r="A74">
        <v>73</v>
      </c>
      <c r="B74" s="1" t="s">
        <v>84</v>
      </c>
      <c r="C74" s="1" t="s">
        <v>5</v>
      </c>
      <c r="D74" s="1" t="s">
        <v>12</v>
      </c>
      <c r="E74" s="2">
        <v>7.92</v>
      </c>
      <c r="F74" s="2">
        <v>30.89</v>
      </c>
      <c r="G74" s="2">
        <v>59.32</v>
      </c>
      <c r="H74" s="2">
        <v>88.04</v>
      </c>
      <c r="I74" s="2">
        <v>11.95</v>
      </c>
      <c r="J74" s="2">
        <f>SUM(Students_marks[[#This Row],[Math]:[English]])</f>
        <v>198.12</v>
      </c>
      <c r="K74" s="2">
        <f>Students_marks[[#This Row],[Total]]/5</f>
        <v>39.624000000000002</v>
      </c>
      <c r="L74" t="str">
        <f>IF(MIN(Students_marks[[#This Row],[Math]:[English]]) &lt; 35, "Fail","Pass")</f>
        <v>Fail</v>
      </c>
      <c r="M74" t="str">
        <f>VLOOKUP(Students_marks[[#This Row],[Percentage]],Table2[],2,TRUE)</f>
        <v>D</v>
      </c>
      <c r="N74">
        <f>_xlfn.RANK.EQ(Students_marks[[#This Row],[Total]],Students_marks[Total],0)</f>
        <v>807</v>
      </c>
    </row>
    <row r="75" spans="1:14" x14ac:dyDescent="0.35">
      <c r="A75">
        <v>74</v>
      </c>
      <c r="B75" s="1" t="s">
        <v>85</v>
      </c>
      <c r="C75" s="1" t="s">
        <v>6</v>
      </c>
      <c r="D75" s="1" t="s">
        <v>14</v>
      </c>
      <c r="E75" s="2">
        <v>58.59</v>
      </c>
      <c r="F75" s="2">
        <v>77.41</v>
      </c>
      <c r="G75" s="2">
        <v>49.63</v>
      </c>
      <c r="H75" s="2">
        <v>17.21</v>
      </c>
      <c r="I75" s="2">
        <v>77.39</v>
      </c>
      <c r="J75" s="2">
        <f>SUM(Students_marks[[#This Row],[Math]:[English]])</f>
        <v>280.23</v>
      </c>
      <c r="K75" s="2">
        <f>Students_marks[[#This Row],[Total]]/5</f>
        <v>56.046000000000006</v>
      </c>
      <c r="L75" t="str">
        <f>IF(MIN(Students_marks[[#This Row],[Math]:[English]]) &lt; 35, "Fail","Pass")</f>
        <v>Fail</v>
      </c>
      <c r="M75" t="str">
        <f>VLOOKUP(Students_marks[[#This Row],[Percentage]],Table2[],2,TRUE)</f>
        <v>C</v>
      </c>
      <c r="N75">
        <f>_xlfn.RANK.EQ(Students_marks[[#This Row],[Total]],Students_marks[Total],0)</f>
        <v>347</v>
      </c>
    </row>
    <row r="76" spans="1:14" x14ac:dyDescent="0.35">
      <c r="A76">
        <v>75</v>
      </c>
      <c r="B76" s="1" t="s">
        <v>86</v>
      </c>
      <c r="C76" s="1" t="s">
        <v>7</v>
      </c>
      <c r="D76" s="1" t="s">
        <v>14</v>
      </c>
      <c r="E76" s="2">
        <v>79.260000000000005</v>
      </c>
      <c r="F76" s="2">
        <v>37.54</v>
      </c>
      <c r="G76" s="2">
        <v>40</v>
      </c>
      <c r="H76" s="2">
        <v>17.940000000000001</v>
      </c>
      <c r="I76" s="2">
        <v>93.15</v>
      </c>
      <c r="J76" s="2">
        <f>SUM(Students_marks[[#This Row],[Math]:[English]])</f>
        <v>267.89</v>
      </c>
      <c r="K76" s="2">
        <f>Students_marks[[#This Row],[Total]]/5</f>
        <v>53.577999999999996</v>
      </c>
      <c r="L76" t="str">
        <f>IF(MIN(Students_marks[[#This Row],[Math]:[English]]) &lt; 35, "Fail","Pass")</f>
        <v>Fail</v>
      </c>
      <c r="M76" t="str">
        <f>VLOOKUP(Students_marks[[#This Row],[Percentage]],Table2[],2,TRUE)</f>
        <v>C</v>
      </c>
      <c r="N76">
        <f>_xlfn.RANK.EQ(Students_marks[[#This Row],[Total]],Students_marks[Total],0)</f>
        <v>420</v>
      </c>
    </row>
    <row r="77" spans="1:14" x14ac:dyDescent="0.35">
      <c r="A77">
        <v>76</v>
      </c>
      <c r="B77" s="1" t="s">
        <v>87</v>
      </c>
      <c r="C77" s="1" t="s">
        <v>4</v>
      </c>
      <c r="D77" s="1" t="s">
        <v>12</v>
      </c>
      <c r="E77" s="2">
        <v>75.94</v>
      </c>
      <c r="F77" s="2">
        <v>82.12</v>
      </c>
      <c r="G77" s="2">
        <v>88.88</v>
      </c>
      <c r="H77" s="2">
        <v>6.01</v>
      </c>
      <c r="I77" s="2">
        <v>14.22</v>
      </c>
      <c r="J77" s="2">
        <f>SUM(Students_marks[[#This Row],[Math]:[English]])</f>
        <v>267.17</v>
      </c>
      <c r="K77" s="2">
        <f>Students_marks[[#This Row],[Total]]/5</f>
        <v>53.434000000000005</v>
      </c>
      <c r="L77" t="str">
        <f>IF(MIN(Students_marks[[#This Row],[Math]:[English]]) &lt; 35, "Fail","Pass")</f>
        <v>Fail</v>
      </c>
      <c r="M77" t="str">
        <f>VLOOKUP(Students_marks[[#This Row],[Percentage]],Table2[],2,TRUE)</f>
        <v>C</v>
      </c>
      <c r="N77">
        <f>_xlfn.RANK.EQ(Students_marks[[#This Row],[Total]],Students_marks[Total],0)</f>
        <v>424</v>
      </c>
    </row>
    <row r="78" spans="1:14" x14ac:dyDescent="0.35">
      <c r="A78">
        <v>77</v>
      </c>
      <c r="B78" s="1" t="s">
        <v>88</v>
      </c>
      <c r="C78" s="1" t="s">
        <v>8</v>
      </c>
      <c r="D78" s="1" t="s">
        <v>10</v>
      </c>
      <c r="E78" s="2">
        <v>98.27</v>
      </c>
      <c r="F78" s="2">
        <v>21.15</v>
      </c>
      <c r="G78" s="2">
        <v>0.72</v>
      </c>
      <c r="H78" s="2">
        <v>46.72</v>
      </c>
      <c r="I78" s="2">
        <v>40.340000000000003</v>
      </c>
      <c r="J78" s="2">
        <f>SUM(Students_marks[[#This Row],[Math]:[English]])</f>
        <v>207.2</v>
      </c>
      <c r="K78" s="2">
        <f>Students_marks[[#This Row],[Total]]/5</f>
        <v>41.44</v>
      </c>
      <c r="L78" t="str">
        <f>IF(MIN(Students_marks[[#This Row],[Math]:[English]]) &lt; 35, "Fail","Pass")</f>
        <v>Fail</v>
      </c>
      <c r="M78" t="str">
        <f>VLOOKUP(Students_marks[[#This Row],[Percentage]],Table2[],2,TRUE)</f>
        <v>D</v>
      </c>
      <c r="N78">
        <f>_xlfn.RANK.EQ(Students_marks[[#This Row],[Total]],Students_marks[Total],0)</f>
        <v>766</v>
      </c>
    </row>
    <row r="79" spans="1:14" x14ac:dyDescent="0.35">
      <c r="A79">
        <v>78</v>
      </c>
      <c r="B79" s="1" t="s">
        <v>89</v>
      </c>
      <c r="C79" s="1" t="s">
        <v>6</v>
      </c>
      <c r="D79" s="1" t="s">
        <v>10</v>
      </c>
      <c r="E79" s="2">
        <v>95.08</v>
      </c>
      <c r="F79" s="2">
        <v>3.81</v>
      </c>
      <c r="G79" s="2">
        <v>49.43</v>
      </c>
      <c r="H79" s="2">
        <v>22.95</v>
      </c>
      <c r="I79" s="2">
        <v>14.93</v>
      </c>
      <c r="J79" s="2">
        <f>SUM(Students_marks[[#This Row],[Math]:[English]])</f>
        <v>186.2</v>
      </c>
      <c r="K79" s="2">
        <f>Students_marks[[#This Row],[Total]]/5</f>
        <v>37.239999999999995</v>
      </c>
      <c r="L79" t="str">
        <f>IF(MIN(Students_marks[[#This Row],[Math]:[English]]) &lt; 35, "Fail","Pass")</f>
        <v>Fail</v>
      </c>
      <c r="M79" t="str">
        <f>VLOOKUP(Students_marks[[#This Row],[Percentage]],Table2[],2,TRUE)</f>
        <v>D</v>
      </c>
      <c r="N79">
        <f>_xlfn.RANK.EQ(Students_marks[[#This Row],[Total]],Students_marks[Total],0)</f>
        <v>843</v>
      </c>
    </row>
    <row r="80" spans="1:14" x14ac:dyDescent="0.35">
      <c r="A80">
        <v>79</v>
      </c>
      <c r="B80" s="1" t="s">
        <v>90</v>
      </c>
      <c r="C80" s="1" t="s">
        <v>7</v>
      </c>
      <c r="D80" s="1" t="s">
        <v>14</v>
      </c>
      <c r="E80" s="2">
        <v>31.53</v>
      </c>
      <c r="F80" s="2">
        <v>43.1</v>
      </c>
      <c r="G80" s="2">
        <v>3.76</v>
      </c>
      <c r="H80" s="2">
        <v>37.049999999999997</v>
      </c>
      <c r="I80" s="2">
        <v>28.83</v>
      </c>
      <c r="J80" s="2">
        <f>SUM(Students_marks[[#This Row],[Math]:[English]])</f>
        <v>144.26999999999998</v>
      </c>
      <c r="K80" s="2">
        <f>Students_marks[[#This Row],[Total]]/5</f>
        <v>28.853999999999996</v>
      </c>
      <c r="L80" t="str">
        <f>IF(MIN(Students_marks[[#This Row],[Math]:[English]]) &lt; 35, "Fail","Pass")</f>
        <v>Fail</v>
      </c>
      <c r="M80" t="str">
        <f>VLOOKUP(Students_marks[[#This Row],[Percentage]],Table2[],2,TRUE)</f>
        <v>F</v>
      </c>
      <c r="N80">
        <f>_xlfn.RANK.EQ(Students_marks[[#This Row],[Total]],Students_marks[Total],0)</f>
        <v>953</v>
      </c>
    </row>
    <row r="81" spans="1:14" x14ac:dyDescent="0.35">
      <c r="A81">
        <v>80</v>
      </c>
      <c r="B81" s="1" t="s">
        <v>91</v>
      </c>
      <c r="C81" s="1" t="s">
        <v>5</v>
      </c>
      <c r="D81" s="1" t="s">
        <v>14</v>
      </c>
      <c r="E81" s="2">
        <v>11.9</v>
      </c>
      <c r="F81" s="2">
        <v>14.83</v>
      </c>
      <c r="G81" s="2">
        <v>58.7</v>
      </c>
      <c r="H81" s="2">
        <v>63.67</v>
      </c>
      <c r="I81" s="2">
        <v>8.84</v>
      </c>
      <c r="J81" s="2">
        <f>SUM(Students_marks[[#This Row],[Math]:[English]])</f>
        <v>157.94000000000003</v>
      </c>
      <c r="K81" s="2">
        <f>Students_marks[[#This Row],[Total]]/5</f>
        <v>31.588000000000005</v>
      </c>
      <c r="L81" t="str">
        <f>IF(MIN(Students_marks[[#This Row],[Math]:[English]]) &lt; 35, "Fail","Pass")</f>
        <v>Fail</v>
      </c>
      <c r="M81" t="str">
        <f>VLOOKUP(Students_marks[[#This Row],[Percentage]],Table2[],2,TRUE)</f>
        <v>F</v>
      </c>
      <c r="N81">
        <f>_xlfn.RANK.EQ(Students_marks[[#This Row],[Total]],Students_marks[Total],0)</f>
        <v>930</v>
      </c>
    </row>
    <row r="82" spans="1:14" x14ac:dyDescent="0.35">
      <c r="A82">
        <v>81</v>
      </c>
      <c r="B82" s="1" t="s">
        <v>92</v>
      </c>
      <c r="C82" s="1" t="s">
        <v>7</v>
      </c>
      <c r="D82" s="1" t="s">
        <v>14</v>
      </c>
      <c r="E82" s="2">
        <v>44.16</v>
      </c>
      <c r="F82" s="2">
        <v>4.09</v>
      </c>
      <c r="G82" s="2">
        <v>49.21</v>
      </c>
      <c r="H82" s="2">
        <v>82.44</v>
      </c>
      <c r="I82" s="2">
        <v>95.66</v>
      </c>
      <c r="J82" s="2">
        <f>SUM(Students_marks[[#This Row],[Math]:[English]])</f>
        <v>275.56</v>
      </c>
      <c r="K82" s="2">
        <f>Students_marks[[#This Row],[Total]]/5</f>
        <v>55.112000000000002</v>
      </c>
      <c r="L82" t="str">
        <f>IF(MIN(Students_marks[[#This Row],[Math]:[English]]) &lt; 35, "Fail","Pass")</f>
        <v>Fail</v>
      </c>
      <c r="M82" t="str">
        <f>VLOOKUP(Students_marks[[#This Row],[Percentage]],Table2[],2,TRUE)</f>
        <v>C</v>
      </c>
      <c r="N82">
        <f>_xlfn.RANK.EQ(Students_marks[[#This Row],[Total]],Students_marks[Total],0)</f>
        <v>380</v>
      </c>
    </row>
    <row r="83" spans="1:14" x14ac:dyDescent="0.35">
      <c r="A83">
        <v>82</v>
      </c>
      <c r="B83" s="1" t="s">
        <v>93</v>
      </c>
      <c r="C83" s="1" t="s">
        <v>8</v>
      </c>
      <c r="D83" s="1" t="s">
        <v>10</v>
      </c>
      <c r="E83" s="2">
        <v>46.78</v>
      </c>
      <c r="F83" s="2">
        <v>69</v>
      </c>
      <c r="G83" s="2">
        <v>60.51</v>
      </c>
      <c r="H83" s="2">
        <v>67.209999999999994</v>
      </c>
      <c r="I83" s="2">
        <v>11.74</v>
      </c>
      <c r="J83" s="2">
        <f>SUM(Students_marks[[#This Row],[Math]:[English]])</f>
        <v>255.24</v>
      </c>
      <c r="K83" s="2">
        <f>Students_marks[[#This Row],[Total]]/5</f>
        <v>51.048000000000002</v>
      </c>
      <c r="L83" t="str">
        <f>IF(MIN(Students_marks[[#This Row],[Math]:[English]]) &lt; 35, "Fail","Pass")</f>
        <v>Fail</v>
      </c>
      <c r="M83" t="str">
        <f>VLOOKUP(Students_marks[[#This Row],[Percentage]],Table2[],2,TRUE)</f>
        <v>C</v>
      </c>
      <c r="N83">
        <f>_xlfn.RANK.EQ(Students_marks[[#This Row],[Total]],Students_marks[Total],0)</f>
        <v>499</v>
      </c>
    </row>
    <row r="84" spans="1:14" x14ac:dyDescent="0.35">
      <c r="A84">
        <v>83</v>
      </c>
      <c r="B84" s="1" t="s">
        <v>94</v>
      </c>
      <c r="C84" s="1" t="s">
        <v>6</v>
      </c>
      <c r="D84" s="1" t="s">
        <v>12</v>
      </c>
      <c r="E84" s="2">
        <v>90.85</v>
      </c>
      <c r="F84" s="2">
        <v>63.96</v>
      </c>
      <c r="G84" s="2">
        <v>12.77</v>
      </c>
      <c r="H84" s="2">
        <v>43.86</v>
      </c>
      <c r="I84" s="2">
        <v>19.670000000000002</v>
      </c>
      <c r="J84" s="2">
        <f>SUM(Students_marks[[#This Row],[Math]:[English]])</f>
        <v>231.11</v>
      </c>
      <c r="K84" s="2">
        <f>Students_marks[[#This Row],[Total]]/5</f>
        <v>46.222000000000001</v>
      </c>
      <c r="L84" t="str">
        <f>IF(MIN(Students_marks[[#This Row],[Math]:[English]]) &lt; 35, "Fail","Pass")</f>
        <v>Fail</v>
      </c>
      <c r="M84" t="str">
        <f>VLOOKUP(Students_marks[[#This Row],[Percentage]],Table2[],2,TRUE)</f>
        <v>D</v>
      </c>
      <c r="N84">
        <f>_xlfn.RANK.EQ(Students_marks[[#This Row],[Total]],Students_marks[Total],0)</f>
        <v>637</v>
      </c>
    </row>
    <row r="85" spans="1:14" x14ac:dyDescent="0.35">
      <c r="A85">
        <v>84</v>
      </c>
      <c r="B85" s="1" t="s">
        <v>95</v>
      </c>
      <c r="C85" s="1" t="s">
        <v>4</v>
      </c>
      <c r="D85" s="1" t="s">
        <v>12</v>
      </c>
      <c r="E85" s="2">
        <v>44.9</v>
      </c>
      <c r="F85" s="2">
        <v>90.43</v>
      </c>
      <c r="G85" s="2">
        <v>43.24</v>
      </c>
      <c r="H85" s="2">
        <v>22.62</v>
      </c>
      <c r="I85" s="2">
        <v>97.96</v>
      </c>
      <c r="J85" s="2">
        <f>SUM(Students_marks[[#This Row],[Math]:[English]])</f>
        <v>299.15000000000003</v>
      </c>
      <c r="K85" s="2">
        <f>Students_marks[[#This Row],[Total]]/5</f>
        <v>59.830000000000005</v>
      </c>
      <c r="L85" t="str">
        <f>IF(MIN(Students_marks[[#This Row],[Math]:[English]]) &lt; 35, "Fail","Pass")</f>
        <v>Fail</v>
      </c>
      <c r="M85" t="str">
        <f>VLOOKUP(Students_marks[[#This Row],[Percentage]],Table2[],2,TRUE)</f>
        <v>C</v>
      </c>
      <c r="N85">
        <f>_xlfn.RANK.EQ(Students_marks[[#This Row],[Total]],Students_marks[Total],0)</f>
        <v>250</v>
      </c>
    </row>
    <row r="86" spans="1:14" x14ac:dyDescent="0.35">
      <c r="A86">
        <v>85</v>
      </c>
      <c r="B86" s="1" t="s">
        <v>96</v>
      </c>
      <c r="C86" s="1" t="s">
        <v>8</v>
      </c>
      <c r="D86" s="1" t="s">
        <v>10</v>
      </c>
      <c r="E86" s="2">
        <v>93.15</v>
      </c>
      <c r="F86" s="2">
        <v>74.56</v>
      </c>
      <c r="G86" s="2">
        <v>71.010000000000005</v>
      </c>
      <c r="H86" s="2">
        <v>54.4</v>
      </c>
      <c r="I86" s="2">
        <v>58.62</v>
      </c>
      <c r="J86" s="2">
        <f>SUM(Students_marks[[#This Row],[Math]:[English]])</f>
        <v>351.74</v>
      </c>
      <c r="K86" s="2">
        <f>Students_marks[[#This Row],[Total]]/5</f>
        <v>70.347999999999999</v>
      </c>
      <c r="L86" t="str">
        <f>IF(MIN(Students_marks[[#This Row],[Math]:[English]]) &lt; 35, "Fail","Pass")</f>
        <v>Pass</v>
      </c>
      <c r="M86" t="str">
        <f>VLOOKUP(Students_marks[[#This Row],[Percentage]],Table2[],2,TRUE)</f>
        <v>B1</v>
      </c>
      <c r="N86">
        <f>_xlfn.RANK.EQ(Students_marks[[#This Row],[Total]],Students_marks[Total],0)</f>
        <v>67</v>
      </c>
    </row>
    <row r="87" spans="1:14" x14ac:dyDescent="0.35">
      <c r="A87">
        <v>86</v>
      </c>
      <c r="B87" s="1" t="s">
        <v>97</v>
      </c>
      <c r="C87" s="1" t="s">
        <v>7</v>
      </c>
      <c r="D87" s="1" t="s">
        <v>14</v>
      </c>
      <c r="E87" s="2">
        <v>87.49</v>
      </c>
      <c r="F87" s="2">
        <v>34.92</v>
      </c>
      <c r="G87" s="2">
        <v>86.24</v>
      </c>
      <c r="H87" s="2">
        <v>28.71</v>
      </c>
      <c r="I87" s="2">
        <v>78.989999999999995</v>
      </c>
      <c r="J87" s="2">
        <f>SUM(Students_marks[[#This Row],[Math]:[English]])</f>
        <v>316.34999999999997</v>
      </c>
      <c r="K87" s="2">
        <f>Students_marks[[#This Row],[Total]]/5</f>
        <v>63.269999999999996</v>
      </c>
      <c r="L87" t="str">
        <f>IF(MIN(Students_marks[[#This Row],[Math]:[English]]) &lt; 35, "Fail","Pass")</f>
        <v>Fail</v>
      </c>
      <c r="M87" t="str">
        <f>VLOOKUP(Students_marks[[#This Row],[Percentage]],Table2[],2,TRUE)</f>
        <v>B2</v>
      </c>
      <c r="N87">
        <f>_xlfn.RANK.EQ(Students_marks[[#This Row],[Total]],Students_marks[Total],0)</f>
        <v>179</v>
      </c>
    </row>
    <row r="88" spans="1:14" x14ac:dyDescent="0.35">
      <c r="A88">
        <v>87</v>
      </c>
      <c r="B88" s="1" t="s">
        <v>98</v>
      </c>
      <c r="C88" s="1" t="s">
        <v>6</v>
      </c>
      <c r="D88" s="1" t="s">
        <v>10</v>
      </c>
      <c r="E88" s="2">
        <v>29.14</v>
      </c>
      <c r="F88" s="2">
        <v>71.25</v>
      </c>
      <c r="G88" s="2">
        <v>3.38</v>
      </c>
      <c r="H88" s="2">
        <v>78.22</v>
      </c>
      <c r="I88" s="2">
        <v>57.93</v>
      </c>
      <c r="J88" s="2">
        <f>SUM(Students_marks[[#This Row],[Math]:[English]])</f>
        <v>239.92000000000002</v>
      </c>
      <c r="K88" s="2">
        <f>Students_marks[[#This Row],[Total]]/5</f>
        <v>47.984000000000002</v>
      </c>
      <c r="L88" t="str">
        <f>IF(MIN(Students_marks[[#This Row],[Math]:[English]]) &lt; 35, "Fail","Pass")</f>
        <v>Fail</v>
      </c>
      <c r="M88" t="str">
        <f>VLOOKUP(Students_marks[[#This Row],[Percentage]],Table2[],2,TRUE)</f>
        <v>D</v>
      </c>
      <c r="N88">
        <f>_xlfn.RANK.EQ(Students_marks[[#This Row],[Total]],Students_marks[Total],0)</f>
        <v>591</v>
      </c>
    </row>
    <row r="89" spans="1:14" x14ac:dyDescent="0.35">
      <c r="A89">
        <v>88</v>
      </c>
      <c r="B89" s="1" t="s">
        <v>99</v>
      </c>
      <c r="C89" s="1" t="s">
        <v>5</v>
      </c>
      <c r="D89" s="1" t="s">
        <v>12</v>
      </c>
      <c r="E89" s="2">
        <v>93.55</v>
      </c>
      <c r="F89" s="2">
        <v>59.75</v>
      </c>
      <c r="G89" s="2">
        <v>32.409999999999997</v>
      </c>
      <c r="H89" s="2">
        <v>98.8</v>
      </c>
      <c r="I89" s="2">
        <v>46.95</v>
      </c>
      <c r="J89" s="2">
        <f>SUM(Students_marks[[#This Row],[Math]:[English]])</f>
        <v>331.46</v>
      </c>
      <c r="K89" s="2">
        <f>Students_marks[[#This Row],[Total]]/5</f>
        <v>66.292000000000002</v>
      </c>
      <c r="L89" t="str">
        <f>IF(MIN(Students_marks[[#This Row],[Math]:[English]]) &lt; 35, "Fail","Pass")</f>
        <v>Fail</v>
      </c>
      <c r="M89" t="str">
        <f>VLOOKUP(Students_marks[[#This Row],[Percentage]],Table2[],2,TRUE)</f>
        <v>B2</v>
      </c>
      <c r="N89">
        <f>_xlfn.RANK.EQ(Students_marks[[#This Row],[Total]],Students_marks[Total],0)</f>
        <v>127</v>
      </c>
    </row>
    <row r="90" spans="1:14" x14ac:dyDescent="0.35">
      <c r="A90">
        <v>89</v>
      </c>
      <c r="B90" s="1" t="s">
        <v>100</v>
      </c>
      <c r="C90" s="1" t="s">
        <v>8</v>
      </c>
      <c r="D90" s="1" t="s">
        <v>14</v>
      </c>
      <c r="E90" s="2">
        <v>99.69</v>
      </c>
      <c r="F90" s="2">
        <v>16.34</v>
      </c>
      <c r="G90" s="2">
        <v>3.4</v>
      </c>
      <c r="H90" s="2">
        <v>1.45</v>
      </c>
      <c r="I90" s="2">
        <v>95.49</v>
      </c>
      <c r="J90" s="2">
        <f>SUM(Students_marks[[#This Row],[Math]:[English]])</f>
        <v>216.37</v>
      </c>
      <c r="K90" s="2">
        <f>Students_marks[[#This Row],[Total]]/5</f>
        <v>43.274000000000001</v>
      </c>
      <c r="L90" t="str">
        <f>IF(MIN(Students_marks[[#This Row],[Math]:[English]]) &lt; 35, "Fail","Pass")</f>
        <v>Fail</v>
      </c>
      <c r="M90" t="str">
        <f>VLOOKUP(Students_marks[[#This Row],[Percentage]],Table2[],2,TRUE)</f>
        <v>D</v>
      </c>
      <c r="N90">
        <f>_xlfn.RANK.EQ(Students_marks[[#This Row],[Total]],Students_marks[Total],0)</f>
        <v>712</v>
      </c>
    </row>
    <row r="91" spans="1:14" x14ac:dyDescent="0.35">
      <c r="A91">
        <v>90</v>
      </c>
      <c r="B91" s="1" t="s">
        <v>101</v>
      </c>
      <c r="C91" s="1" t="s">
        <v>6</v>
      </c>
      <c r="D91" s="1" t="s">
        <v>10</v>
      </c>
      <c r="E91" s="2">
        <v>64.290000000000006</v>
      </c>
      <c r="F91" s="2">
        <v>81.41</v>
      </c>
      <c r="G91" s="2">
        <v>77.8</v>
      </c>
      <c r="H91" s="2">
        <v>36.93</v>
      </c>
      <c r="I91" s="2">
        <v>14.83</v>
      </c>
      <c r="J91" s="2">
        <f>SUM(Students_marks[[#This Row],[Math]:[English]])</f>
        <v>275.26</v>
      </c>
      <c r="K91" s="2">
        <f>Students_marks[[#This Row],[Total]]/5</f>
        <v>55.052</v>
      </c>
      <c r="L91" t="str">
        <f>IF(MIN(Students_marks[[#This Row],[Math]:[English]]) &lt; 35, "Fail","Pass")</f>
        <v>Fail</v>
      </c>
      <c r="M91" t="str">
        <f>VLOOKUP(Students_marks[[#This Row],[Percentage]],Table2[],2,TRUE)</f>
        <v>C</v>
      </c>
      <c r="N91">
        <f>_xlfn.RANK.EQ(Students_marks[[#This Row],[Total]],Students_marks[Total],0)</f>
        <v>383</v>
      </c>
    </row>
    <row r="92" spans="1:14" x14ac:dyDescent="0.35">
      <c r="A92">
        <v>91</v>
      </c>
      <c r="B92" s="1" t="s">
        <v>102</v>
      </c>
      <c r="C92" s="1" t="s">
        <v>5</v>
      </c>
      <c r="D92" s="1" t="s">
        <v>14</v>
      </c>
      <c r="E92" s="2">
        <v>32.700000000000003</v>
      </c>
      <c r="F92" s="2">
        <v>51.08</v>
      </c>
      <c r="G92" s="2">
        <v>61.37</v>
      </c>
      <c r="H92" s="2">
        <v>95.01</v>
      </c>
      <c r="I92" s="2">
        <v>99.07</v>
      </c>
      <c r="J92" s="2">
        <f>SUM(Students_marks[[#This Row],[Math]:[English]])</f>
        <v>339.23</v>
      </c>
      <c r="K92" s="2">
        <f>Students_marks[[#This Row],[Total]]/5</f>
        <v>67.846000000000004</v>
      </c>
      <c r="L92" t="str">
        <f>IF(MIN(Students_marks[[#This Row],[Math]:[English]]) &lt; 35, "Fail","Pass")</f>
        <v>Fail</v>
      </c>
      <c r="M92" t="str">
        <f>VLOOKUP(Students_marks[[#This Row],[Percentage]],Table2[],2,TRUE)</f>
        <v>B2</v>
      </c>
      <c r="N92">
        <f>_xlfn.RANK.EQ(Students_marks[[#This Row],[Total]],Students_marks[Total],0)</f>
        <v>93</v>
      </c>
    </row>
    <row r="93" spans="1:14" x14ac:dyDescent="0.35">
      <c r="A93">
        <v>92</v>
      </c>
      <c r="B93" s="1" t="s">
        <v>103</v>
      </c>
      <c r="C93" s="1" t="s">
        <v>8</v>
      </c>
      <c r="D93" s="1" t="s">
        <v>14</v>
      </c>
      <c r="E93" s="2">
        <v>61.19</v>
      </c>
      <c r="F93" s="2">
        <v>78.150000000000006</v>
      </c>
      <c r="G93" s="2">
        <v>31.21</v>
      </c>
      <c r="H93" s="2">
        <v>88.1</v>
      </c>
      <c r="I93" s="2">
        <v>56.85</v>
      </c>
      <c r="J93" s="2">
        <f>SUM(Students_marks[[#This Row],[Math]:[English]])</f>
        <v>315.5</v>
      </c>
      <c r="K93" s="2">
        <f>Students_marks[[#This Row],[Total]]/5</f>
        <v>63.1</v>
      </c>
      <c r="L93" t="str">
        <f>IF(MIN(Students_marks[[#This Row],[Math]:[English]]) &lt; 35, "Fail","Pass")</f>
        <v>Fail</v>
      </c>
      <c r="M93" t="str">
        <f>VLOOKUP(Students_marks[[#This Row],[Percentage]],Table2[],2,TRUE)</f>
        <v>B2</v>
      </c>
      <c r="N93">
        <f>_xlfn.RANK.EQ(Students_marks[[#This Row],[Total]],Students_marks[Total],0)</f>
        <v>186</v>
      </c>
    </row>
    <row r="94" spans="1:14" x14ac:dyDescent="0.35">
      <c r="A94">
        <v>93</v>
      </c>
      <c r="B94" s="1" t="s">
        <v>104</v>
      </c>
      <c r="C94" s="1" t="s">
        <v>6</v>
      </c>
      <c r="D94" s="1" t="s">
        <v>14</v>
      </c>
      <c r="E94" s="2">
        <v>35.29</v>
      </c>
      <c r="F94" s="2">
        <v>63.05</v>
      </c>
      <c r="G94" s="2">
        <v>90.95</v>
      </c>
      <c r="H94" s="2">
        <v>44.37</v>
      </c>
      <c r="I94" s="2">
        <v>6.55</v>
      </c>
      <c r="J94" s="2">
        <f>SUM(Students_marks[[#This Row],[Math]:[English]])</f>
        <v>240.21000000000004</v>
      </c>
      <c r="K94" s="2">
        <f>Students_marks[[#This Row],[Total]]/5</f>
        <v>48.042000000000009</v>
      </c>
      <c r="L94" t="str">
        <f>IF(MIN(Students_marks[[#This Row],[Math]:[English]]) &lt; 35, "Fail","Pass")</f>
        <v>Fail</v>
      </c>
      <c r="M94" t="str">
        <f>VLOOKUP(Students_marks[[#This Row],[Percentage]],Table2[],2,TRUE)</f>
        <v>D</v>
      </c>
      <c r="N94">
        <f>_xlfn.RANK.EQ(Students_marks[[#This Row],[Total]],Students_marks[Total],0)</f>
        <v>588</v>
      </c>
    </row>
    <row r="95" spans="1:14" x14ac:dyDescent="0.35">
      <c r="A95">
        <v>94</v>
      </c>
      <c r="B95" s="1" t="s">
        <v>105</v>
      </c>
      <c r="C95" s="1" t="s">
        <v>5</v>
      </c>
      <c r="D95" s="1" t="s">
        <v>10</v>
      </c>
      <c r="E95" s="2">
        <v>92.3</v>
      </c>
      <c r="F95" s="2">
        <v>3.6</v>
      </c>
      <c r="G95" s="2">
        <v>12.44</v>
      </c>
      <c r="H95" s="2">
        <v>1.21</v>
      </c>
      <c r="I95" s="2">
        <v>70.47</v>
      </c>
      <c r="J95" s="2">
        <f>SUM(Students_marks[[#This Row],[Math]:[English]])</f>
        <v>180.01999999999998</v>
      </c>
      <c r="K95" s="2">
        <f>Students_marks[[#This Row],[Total]]/5</f>
        <v>36.003999999999998</v>
      </c>
      <c r="L95" t="str">
        <f>IF(MIN(Students_marks[[#This Row],[Math]:[English]]) &lt; 35, "Fail","Pass")</f>
        <v>Fail</v>
      </c>
      <c r="M95" t="str">
        <f>VLOOKUP(Students_marks[[#This Row],[Percentage]],Table2[],2,TRUE)</f>
        <v>D</v>
      </c>
      <c r="N95">
        <f>_xlfn.RANK.EQ(Students_marks[[#This Row],[Total]],Students_marks[Total],0)</f>
        <v>866</v>
      </c>
    </row>
    <row r="96" spans="1:14" x14ac:dyDescent="0.35">
      <c r="A96">
        <v>95</v>
      </c>
      <c r="B96" s="1" t="s">
        <v>106</v>
      </c>
      <c r="C96" s="1" t="s">
        <v>4</v>
      </c>
      <c r="D96" s="1" t="s">
        <v>10</v>
      </c>
      <c r="E96" s="2">
        <v>41.94</v>
      </c>
      <c r="F96" s="2">
        <v>77.31</v>
      </c>
      <c r="G96" s="2">
        <v>99.3</v>
      </c>
      <c r="H96" s="2">
        <v>39.369999999999997</v>
      </c>
      <c r="I96" s="2">
        <v>94.31</v>
      </c>
      <c r="J96" s="2">
        <f>SUM(Students_marks[[#This Row],[Math]:[English]])</f>
        <v>352.23</v>
      </c>
      <c r="K96" s="2">
        <f>Students_marks[[#This Row],[Total]]/5</f>
        <v>70.445999999999998</v>
      </c>
      <c r="L96" t="str">
        <f>IF(MIN(Students_marks[[#This Row],[Math]:[English]]) &lt; 35, "Fail","Pass")</f>
        <v>Pass</v>
      </c>
      <c r="M96" t="str">
        <f>VLOOKUP(Students_marks[[#This Row],[Percentage]],Table2[],2,TRUE)</f>
        <v>B1</v>
      </c>
      <c r="N96">
        <f>_xlfn.RANK.EQ(Students_marks[[#This Row],[Total]],Students_marks[Total],0)</f>
        <v>65</v>
      </c>
    </row>
    <row r="97" spans="1:14" x14ac:dyDescent="0.35">
      <c r="A97">
        <v>96</v>
      </c>
      <c r="B97" s="1" t="s">
        <v>107</v>
      </c>
      <c r="C97" s="1" t="s">
        <v>4</v>
      </c>
      <c r="D97" s="1" t="s">
        <v>14</v>
      </c>
      <c r="E97" s="2">
        <v>36.6</v>
      </c>
      <c r="F97" s="2">
        <v>97.59</v>
      </c>
      <c r="G97" s="2">
        <v>62.8</v>
      </c>
      <c r="H97" s="2">
        <v>34.200000000000003</v>
      </c>
      <c r="I97" s="2">
        <v>11.73</v>
      </c>
      <c r="J97" s="2">
        <f>SUM(Students_marks[[#This Row],[Math]:[English]])</f>
        <v>242.92</v>
      </c>
      <c r="K97" s="2">
        <f>Students_marks[[#This Row],[Total]]/5</f>
        <v>48.583999999999996</v>
      </c>
      <c r="L97" t="str">
        <f>IF(MIN(Students_marks[[#This Row],[Math]:[English]]) &lt; 35, "Fail","Pass")</f>
        <v>Fail</v>
      </c>
      <c r="M97" t="str">
        <f>VLOOKUP(Students_marks[[#This Row],[Percentage]],Table2[],2,TRUE)</f>
        <v>D</v>
      </c>
      <c r="N97">
        <f>_xlfn.RANK.EQ(Students_marks[[#This Row],[Total]],Students_marks[Total],0)</f>
        <v>570</v>
      </c>
    </row>
    <row r="98" spans="1:14" x14ac:dyDescent="0.35">
      <c r="A98">
        <v>97</v>
      </c>
      <c r="B98" s="1" t="s">
        <v>108</v>
      </c>
      <c r="C98" s="1" t="s">
        <v>4</v>
      </c>
      <c r="D98" s="1" t="s">
        <v>14</v>
      </c>
      <c r="E98" s="2">
        <v>33.65</v>
      </c>
      <c r="F98" s="2">
        <v>20.22</v>
      </c>
      <c r="G98" s="2">
        <v>76.03</v>
      </c>
      <c r="H98" s="2">
        <v>32.07</v>
      </c>
      <c r="I98" s="2">
        <v>18.61</v>
      </c>
      <c r="J98" s="2">
        <f>SUM(Students_marks[[#This Row],[Math]:[English]])</f>
        <v>180.57999999999998</v>
      </c>
      <c r="K98" s="2">
        <f>Students_marks[[#This Row],[Total]]/5</f>
        <v>36.116</v>
      </c>
      <c r="L98" t="str">
        <f>IF(MIN(Students_marks[[#This Row],[Math]:[English]]) &lt; 35, "Fail","Pass")</f>
        <v>Fail</v>
      </c>
      <c r="M98" t="str">
        <f>VLOOKUP(Students_marks[[#This Row],[Percentage]],Table2[],2,TRUE)</f>
        <v>D</v>
      </c>
      <c r="N98">
        <f>_xlfn.RANK.EQ(Students_marks[[#This Row],[Total]],Students_marks[Total],0)</f>
        <v>865</v>
      </c>
    </row>
    <row r="99" spans="1:14" x14ac:dyDescent="0.35">
      <c r="A99">
        <v>98</v>
      </c>
      <c r="B99" s="1" t="s">
        <v>109</v>
      </c>
      <c r="C99" s="1" t="s">
        <v>7</v>
      </c>
      <c r="D99" s="1" t="s">
        <v>12</v>
      </c>
      <c r="E99" s="2">
        <v>62.08</v>
      </c>
      <c r="F99" s="2">
        <v>74.48</v>
      </c>
      <c r="G99" s="2">
        <v>72.72</v>
      </c>
      <c r="H99" s="2">
        <v>58.77</v>
      </c>
      <c r="I99" s="2">
        <v>78.989999999999995</v>
      </c>
      <c r="J99" s="2">
        <f>SUM(Students_marks[[#This Row],[Math]:[English]])</f>
        <v>347.04</v>
      </c>
      <c r="K99" s="2">
        <f>Students_marks[[#This Row],[Total]]/5</f>
        <v>69.408000000000001</v>
      </c>
      <c r="L99" t="str">
        <f>IF(MIN(Students_marks[[#This Row],[Math]:[English]]) &lt; 35, "Fail","Pass")</f>
        <v>Pass</v>
      </c>
      <c r="M99" t="str">
        <f>VLOOKUP(Students_marks[[#This Row],[Percentage]],Table2[],2,TRUE)</f>
        <v>B2</v>
      </c>
      <c r="N99">
        <f>_xlfn.RANK.EQ(Students_marks[[#This Row],[Total]],Students_marks[Total],0)</f>
        <v>75</v>
      </c>
    </row>
    <row r="100" spans="1:14" x14ac:dyDescent="0.35">
      <c r="A100">
        <v>99</v>
      </c>
      <c r="B100" s="1" t="s">
        <v>110</v>
      </c>
      <c r="C100" s="1" t="s">
        <v>6</v>
      </c>
      <c r="D100" s="1" t="s">
        <v>14</v>
      </c>
      <c r="E100" s="2">
        <v>67.94</v>
      </c>
      <c r="F100" s="2">
        <v>42.47</v>
      </c>
      <c r="G100" s="2">
        <v>84.24</v>
      </c>
      <c r="H100" s="2">
        <v>96.36</v>
      </c>
      <c r="I100" s="2">
        <v>2.08</v>
      </c>
      <c r="J100" s="2">
        <f>SUM(Students_marks[[#This Row],[Math]:[English]])</f>
        <v>293.08999999999997</v>
      </c>
      <c r="K100" s="2">
        <f>Students_marks[[#This Row],[Total]]/5</f>
        <v>58.617999999999995</v>
      </c>
      <c r="L100" t="str">
        <f>IF(MIN(Students_marks[[#This Row],[Math]:[English]]) &lt; 35, "Fail","Pass")</f>
        <v>Fail</v>
      </c>
      <c r="M100" t="str">
        <f>VLOOKUP(Students_marks[[#This Row],[Percentage]],Table2[],2,TRUE)</f>
        <v>C</v>
      </c>
      <c r="N100">
        <f>_xlfn.RANK.EQ(Students_marks[[#This Row],[Total]],Students_marks[Total],0)</f>
        <v>280</v>
      </c>
    </row>
    <row r="101" spans="1:14" x14ac:dyDescent="0.35">
      <c r="A101">
        <v>100</v>
      </c>
      <c r="B101" s="1" t="s">
        <v>111</v>
      </c>
      <c r="C101" s="1" t="s">
        <v>6</v>
      </c>
      <c r="D101" s="1" t="s">
        <v>12</v>
      </c>
      <c r="E101" s="2">
        <v>78.33</v>
      </c>
      <c r="F101" s="2">
        <v>47.94</v>
      </c>
      <c r="G101" s="2">
        <v>9.36</v>
      </c>
      <c r="H101" s="2">
        <v>43.29</v>
      </c>
      <c r="I101" s="2">
        <v>86.85</v>
      </c>
      <c r="J101" s="2">
        <f>SUM(Students_marks[[#This Row],[Math]:[English]])</f>
        <v>265.77</v>
      </c>
      <c r="K101" s="2">
        <f>Students_marks[[#This Row],[Total]]/5</f>
        <v>53.153999999999996</v>
      </c>
      <c r="L101" t="str">
        <f>IF(MIN(Students_marks[[#This Row],[Math]:[English]]) &lt; 35, "Fail","Pass")</f>
        <v>Fail</v>
      </c>
      <c r="M101" t="str">
        <f>VLOOKUP(Students_marks[[#This Row],[Percentage]],Table2[],2,TRUE)</f>
        <v>C</v>
      </c>
      <c r="N101">
        <f>_xlfn.RANK.EQ(Students_marks[[#This Row],[Total]],Students_marks[Total],0)</f>
        <v>434</v>
      </c>
    </row>
    <row r="102" spans="1:14" x14ac:dyDescent="0.35">
      <c r="A102">
        <v>101</v>
      </c>
      <c r="B102" s="1" t="s">
        <v>112</v>
      </c>
      <c r="C102" s="1" t="s">
        <v>6</v>
      </c>
      <c r="D102" s="1" t="s">
        <v>12</v>
      </c>
      <c r="E102" s="2">
        <v>60.35</v>
      </c>
      <c r="F102" s="2">
        <v>55.17</v>
      </c>
      <c r="G102" s="2">
        <v>40.299999999999997</v>
      </c>
      <c r="H102" s="2">
        <v>9.9499999999999993</v>
      </c>
      <c r="I102" s="2">
        <v>88.03</v>
      </c>
      <c r="J102" s="2">
        <f>SUM(Students_marks[[#This Row],[Math]:[English]])</f>
        <v>253.79999999999998</v>
      </c>
      <c r="K102" s="2">
        <f>Students_marks[[#This Row],[Total]]/5</f>
        <v>50.76</v>
      </c>
      <c r="L102" t="str">
        <f>IF(MIN(Students_marks[[#This Row],[Math]:[English]]) &lt; 35, "Fail","Pass")</f>
        <v>Fail</v>
      </c>
      <c r="M102" t="str">
        <f>VLOOKUP(Students_marks[[#This Row],[Percentage]],Table2[],2,TRUE)</f>
        <v>C</v>
      </c>
      <c r="N102">
        <f>_xlfn.RANK.EQ(Students_marks[[#This Row],[Total]],Students_marks[Total],0)</f>
        <v>508</v>
      </c>
    </row>
    <row r="103" spans="1:14" x14ac:dyDescent="0.35">
      <c r="A103">
        <v>102</v>
      </c>
      <c r="B103" s="1" t="s">
        <v>113</v>
      </c>
      <c r="C103" s="1" t="s">
        <v>7</v>
      </c>
      <c r="D103" s="1" t="s">
        <v>10</v>
      </c>
      <c r="E103" s="2">
        <v>68.92</v>
      </c>
      <c r="F103" s="2">
        <v>11.35</v>
      </c>
      <c r="G103" s="2">
        <v>64.98</v>
      </c>
      <c r="H103" s="2">
        <v>41.54</v>
      </c>
      <c r="I103" s="2">
        <v>77.650000000000006</v>
      </c>
      <c r="J103" s="2">
        <f>SUM(Students_marks[[#This Row],[Math]:[English]])</f>
        <v>264.44</v>
      </c>
      <c r="K103" s="2">
        <f>Students_marks[[#This Row],[Total]]/5</f>
        <v>52.887999999999998</v>
      </c>
      <c r="L103" t="str">
        <f>IF(MIN(Students_marks[[#This Row],[Math]:[English]]) &lt; 35, "Fail","Pass")</f>
        <v>Fail</v>
      </c>
      <c r="M103" t="str">
        <f>VLOOKUP(Students_marks[[#This Row],[Percentage]],Table2[],2,TRUE)</f>
        <v>C</v>
      </c>
      <c r="N103">
        <f>_xlfn.RANK.EQ(Students_marks[[#This Row],[Total]],Students_marks[Total],0)</f>
        <v>446</v>
      </c>
    </row>
    <row r="104" spans="1:14" x14ac:dyDescent="0.35">
      <c r="A104">
        <v>103</v>
      </c>
      <c r="B104" s="1" t="s">
        <v>114</v>
      </c>
      <c r="C104" s="1" t="s">
        <v>4</v>
      </c>
      <c r="D104" s="1" t="s">
        <v>14</v>
      </c>
      <c r="E104" s="2">
        <v>94.68</v>
      </c>
      <c r="F104" s="2">
        <v>89.41</v>
      </c>
      <c r="G104" s="2">
        <v>8.3800000000000008</v>
      </c>
      <c r="H104" s="2">
        <v>32.729999999999997</v>
      </c>
      <c r="I104" s="2">
        <v>96.1</v>
      </c>
      <c r="J104" s="2">
        <f>SUM(Students_marks[[#This Row],[Math]:[English]])</f>
        <v>321.29999999999995</v>
      </c>
      <c r="K104" s="2">
        <f>Students_marks[[#This Row],[Total]]/5</f>
        <v>64.259999999999991</v>
      </c>
      <c r="L104" t="str">
        <f>IF(MIN(Students_marks[[#This Row],[Math]:[English]]) &lt; 35, "Fail","Pass")</f>
        <v>Fail</v>
      </c>
      <c r="M104" t="str">
        <f>VLOOKUP(Students_marks[[#This Row],[Percentage]],Table2[],2,TRUE)</f>
        <v>B2</v>
      </c>
      <c r="N104">
        <f>_xlfn.RANK.EQ(Students_marks[[#This Row],[Total]],Students_marks[Total],0)</f>
        <v>162</v>
      </c>
    </row>
    <row r="105" spans="1:14" x14ac:dyDescent="0.35">
      <c r="A105">
        <v>104</v>
      </c>
      <c r="B105" s="1" t="s">
        <v>115</v>
      </c>
      <c r="C105" s="1" t="s">
        <v>8</v>
      </c>
      <c r="D105" s="1" t="s">
        <v>10</v>
      </c>
      <c r="E105" s="2">
        <v>93.93</v>
      </c>
      <c r="F105" s="2">
        <v>38.47</v>
      </c>
      <c r="G105" s="2">
        <v>83.83</v>
      </c>
      <c r="H105" s="2">
        <v>55.62</v>
      </c>
      <c r="I105" s="2">
        <v>71.44</v>
      </c>
      <c r="J105" s="2">
        <f>SUM(Students_marks[[#This Row],[Math]:[English]])</f>
        <v>343.29</v>
      </c>
      <c r="K105" s="2">
        <f>Students_marks[[#This Row],[Total]]/5</f>
        <v>68.658000000000001</v>
      </c>
      <c r="L105" t="str">
        <f>IF(MIN(Students_marks[[#This Row],[Math]:[English]]) &lt; 35, "Fail","Pass")</f>
        <v>Pass</v>
      </c>
      <c r="M105" t="str">
        <f>VLOOKUP(Students_marks[[#This Row],[Percentage]],Table2[],2,TRUE)</f>
        <v>B2</v>
      </c>
      <c r="N105">
        <f>_xlfn.RANK.EQ(Students_marks[[#This Row],[Total]],Students_marks[Total],0)</f>
        <v>84</v>
      </c>
    </row>
    <row r="106" spans="1:14" x14ac:dyDescent="0.35">
      <c r="A106">
        <v>105</v>
      </c>
      <c r="B106" s="1" t="s">
        <v>116</v>
      </c>
      <c r="C106" s="1" t="s">
        <v>8</v>
      </c>
      <c r="D106" s="1" t="s">
        <v>10</v>
      </c>
      <c r="E106" s="2">
        <v>14.13</v>
      </c>
      <c r="F106" s="2">
        <v>8.7100000000000009</v>
      </c>
      <c r="G106" s="2">
        <v>54.45</v>
      </c>
      <c r="H106" s="2">
        <v>64.989999999999995</v>
      </c>
      <c r="I106" s="2">
        <v>45.25</v>
      </c>
      <c r="J106" s="2">
        <f>SUM(Students_marks[[#This Row],[Math]:[English]])</f>
        <v>187.53</v>
      </c>
      <c r="K106" s="2">
        <f>Students_marks[[#This Row],[Total]]/5</f>
        <v>37.506</v>
      </c>
      <c r="L106" t="str">
        <f>IF(MIN(Students_marks[[#This Row],[Math]:[English]]) &lt; 35, "Fail","Pass")</f>
        <v>Fail</v>
      </c>
      <c r="M106" t="str">
        <f>VLOOKUP(Students_marks[[#This Row],[Percentage]],Table2[],2,TRUE)</f>
        <v>D</v>
      </c>
      <c r="N106">
        <f>_xlfn.RANK.EQ(Students_marks[[#This Row],[Total]],Students_marks[Total],0)</f>
        <v>839</v>
      </c>
    </row>
    <row r="107" spans="1:14" x14ac:dyDescent="0.35">
      <c r="A107">
        <v>106</v>
      </c>
      <c r="B107" s="1" t="s">
        <v>117</v>
      </c>
      <c r="C107" s="1" t="s">
        <v>6</v>
      </c>
      <c r="D107" s="1" t="s">
        <v>12</v>
      </c>
      <c r="E107" s="2">
        <v>1.46</v>
      </c>
      <c r="F107" s="2">
        <v>45.14</v>
      </c>
      <c r="G107" s="2">
        <v>84.93</v>
      </c>
      <c r="H107" s="2">
        <v>23.72</v>
      </c>
      <c r="I107" s="2">
        <v>83.43</v>
      </c>
      <c r="J107" s="2">
        <f>SUM(Students_marks[[#This Row],[Math]:[English]])</f>
        <v>238.68</v>
      </c>
      <c r="K107" s="2">
        <f>Students_marks[[#This Row],[Total]]/5</f>
        <v>47.736000000000004</v>
      </c>
      <c r="L107" t="str">
        <f>IF(MIN(Students_marks[[#This Row],[Math]:[English]]) &lt; 35, "Fail","Pass")</f>
        <v>Fail</v>
      </c>
      <c r="M107" t="str">
        <f>VLOOKUP(Students_marks[[#This Row],[Percentage]],Table2[],2,TRUE)</f>
        <v>D</v>
      </c>
      <c r="N107">
        <f>_xlfn.RANK.EQ(Students_marks[[#This Row],[Total]],Students_marks[Total],0)</f>
        <v>595</v>
      </c>
    </row>
    <row r="108" spans="1:14" x14ac:dyDescent="0.35">
      <c r="A108">
        <v>107</v>
      </c>
      <c r="B108" s="1" t="s">
        <v>118</v>
      </c>
      <c r="C108" s="1" t="s">
        <v>7</v>
      </c>
      <c r="D108" s="1" t="s">
        <v>14</v>
      </c>
      <c r="E108" s="2">
        <v>62.63</v>
      </c>
      <c r="F108" s="2">
        <v>31.21</v>
      </c>
      <c r="G108" s="2">
        <v>26.95</v>
      </c>
      <c r="H108" s="2">
        <v>96.61</v>
      </c>
      <c r="I108" s="2">
        <v>61.36</v>
      </c>
      <c r="J108" s="2">
        <f>SUM(Students_marks[[#This Row],[Math]:[English]])</f>
        <v>278.76</v>
      </c>
      <c r="K108" s="2">
        <f>Students_marks[[#This Row],[Total]]/5</f>
        <v>55.751999999999995</v>
      </c>
      <c r="L108" t="str">
        <f>IF(MIN(Students_marks[[#This Row],[Math]:[English]]) &lt; 35, "Fail","Pass")</f>
        <v>Fail</v>
      </c>
      <c r="M108" t="str">
        <f>VLOOKUP(Students_marks[[#This Row],[Percentage]],Table2[],2,TRUE)</f>
        <v>C</v>
      </c>
      <c r="N108">
        <f>_xlfn.RANK.EQ(Students_marks[[#This Row],[Total]],Students_marks[Total],0)</f>
        <v>358</v>
      </c>
    </row>
    <row r="109" spans="1:14" x14ac:dyDescent="0.35">
      <c r="A109">
        <v>108</v>
      </c>
      <c r="B109" s="1" t="s">
        <v>119</v>
      </c>
      <c r="C109" s="1" t="s">
        <v>4</v>
      </c>
      <c r="D109" s="1" t="s">
        <v>10</v>
      </c>
      <c r="E109" s="2">
        <v>75.39</v>
      </c>
      <c r="F109" s="2">
        <v>24.98</v>
      </c>
      <c r="G109" s="2">
        <v>36.24</v>
      </c>
      <c r="H109" s="2">
        <v>44.38</v>
      </c>
      <c r="I109" s="2">
        <v>14.87</v>
      </c>
      <c r="J109" s="2">
        <f>SUM(Students_marks[[#This Row],[Math]:[English]])</f>
        <v>195.86</v>
      </c>
      <c r="K109" s="2">
        <f>Students_marks[[#This Row],[Total]]/5</f>
        <v>39.172000000000004</v>
      </c>
      <c r="L109" t="str">
        <f>IF(MIN(Students_marks[[#This Row],[Math]:[English]]) &lt; 35, "Fail","Pass")</f>
        <v>Fail</v>
      </c>
      <c r="M109" t="str">
        <f>VLOOKUP(Students_marks[[#This Row],[Percentage]],Table2[],2,TRUE)</f>
        <v>D</v>
      </c>
      <c r="N109">
        <f>_xlfn.RANK.EQ(Students_marks[[#This Row],[Total]],Students_marks[Total],0)</f>
        <v>813</v>
      </c>
    </row>
    <row r="110" spans="1:14" x14ac:dyDescent="0.35">
      <c r="A110">
        <v>109</v>
      </c>
      <c r="B110" s="1" t="s">
        <v>120</v>
      </c>
      <c r="C110" s="1" t="s">
        <v>8</v>
      </c>
      <c r="D110" s="1" t="s">
        <v>12</v>
      </c>
      <c r="E110" s="2">
        <v>76.400000000000006</v>
      </c>
      <c r="F110" s="2">
        <v>73.09</v>
      </c>
      <c r="G110" s="2">
        <v>55.31</v>
      </c>
      <c r="H110" s="2">
        <v>40.42</v>
      </c>
      <c r="I110" s="2">
        <v>86.42</v>
      </c>
      <c r="J110" s="2">
        <f>SUM(Students_marks[[#This Row],[Math]:[English]])</f>
        <v>331.64000000000004</v>
      </c>
      <c r="K110" s="2">
        <f>Students_marks[[#This Row],[Total]]/5</f>
        <v>66.328000000000003</v>
      </c>
      <c r="L110" t="str">
        <f>IF(MIN(Students_marks[[#This Row],[Math]:[English]]) &lt; 35, "Fail","Pass")</f>
        <v>Pass</v>
      </c>
      <c r="M110" t="str">
        <f>VLOOKUP(Students_marks[[#This Row],[Percentage]],Table2[],2,TRUE)</f>
        <v>B2</v>
      </c>
      <c r="N110">
        <f>_xlfn.RANK.EQ(Students_marks[[#This Row],[Total]],Students_marks[Total],0)</f>
        <v>125</v>
      </c>
    </row>
    <row r="111" spans="1:14" x14ac:dyDescent="0.35">
      <c r="A111">
        <v>110</v>
      </c>
      <c r="B111" s="1" t="s">
        <v>121</v>
      </c>
      <c r="C111" s="1" t="s">
        <v>6</v>
      </c>
      <c r="D111" s="1" t="s">
        <v>14</v>
      </c>
      <c r="E111" s="2">
        <v>49.07</v>
      </c>
      <c r="F111" s="2">
        <v>96.37</v>
      </c>
      <c r="G111" s="2">
        <v>31.22</v>
      </c>
      <c r="H111" s="2">
        <v>7.81</v>
      </c>
      <c r="I111" s="2">
        <v>60.92</v>
      </c>
      <c r="J111" s="2">
        <f>SUM(Students_marks[[#This Row],[Math]:[English]])</f>
        <v>245.39</v>
      </c>
      <c r="K111" s="2">
        <f>Students_marks[[#This Row],[Total]]/5</f>
        <v>49.077999999999996</v>
      </c>
      <c r="L111" t="str">
        <f>IF(MIN(Students_marks[[#This Row],[Math]:[English]]) &lt; 35, "Fail","Pass")</f>
        <v>Fail</v>
      </c>
      <c r="M111" t="str">
        <f>VLOOKUP(Students_marks[[#This Row],[Percentage]],Table2[],2,TRUE)</f>
        <v>D</v>
      </c>
      <c r="N111">
        <f>_xlfn.RANK.EQ(Students_marks[[#This Row],[Total]],Students_marks[Total],0)</f>
        <v>555</v>
      </c>
    </row>
    <row r="112" spans="1:14" x14ac:dyDescent="0.35">
      <c r="A112">
        <v>111</v>
      </c>
      <c r="B112" s="1" t="s">
        <v>122</v>
      </c>
      <c r="C112" s="1" t="s">
        <v>5</v>
      </c>
      <c r="D112" s="1" t="s">
        <v>10</v>
      </c>
      <c r="E112" s="2">
        <v>99</v>
      </c>
      <c r="F112" s="2">
        <v>86.58</v>
      </c>
      <c r="G112" s="2">
        <v>97.01</v>
      </c>
      <c r="H112" s="2">
        <v>36.68</v>
      </c>
      <c r="I112" s="2">
        <v>27.39</v>
      </c>
      <c r="J112" s="2">
        <f>SUM(Students_marks[[#This Row],[Math]:[English]])</f>
        <v>346.65999999999997</v>
      </c>
      <c r="K112" s="2">
        <f>Students_marks[[#This Row],[Total]]/5</f>
        <v>69.331999999999994</v>
      </c>
      <c r="L112" t="str">
        <f>IF(MIN(Students_marks[[#This Row],[Math]:[English]]) &lt; 35, "Fail","Pass")</f>
        <v>Fail</v>
      </c>
      <c r="M112" t="str">
        <f>VLOOKUP(Students_marks[[#This Row],[Percentage]],Table2[],2,TRUE)</f>
        <v>B2</v>
      </c>
      <c r="N112">
        <f>_xlfn.RANK.EQ(Students_marks[[#This Row],[Total]],Students_marks[Total],0)</f>
        <v>78</v>
      </c>
    </row>
    <row r="113" spans="1:14" x14ac:dyDescent="0.35">
      <c r="A113">
        <v>112</v>
      </c>
      <c r="B113" s="1" t="s">
        <v>123</v>
      </c>
      <c r="C113" s="1" t="s">
        <v>6</v>
      </c>
      <c r="D113" s="1" t="s">
        <v>14</v>
      </c>
      <c r="E113" s="2">
        <v>50.44</v>
      </c>
      <c r="F113" s="2">
        <v>57.82</v>
      </c>
      <c r="G113" s="2">
        <v>26.78</v>
      </c>
      <c r="H113" s="2">
        <v>25.35</v>
      </c>
      <c r="I113" s="2">
        <v>18.149999999999999</v>
      </c>
      <c r="J113" s="2">
        <f>SUM(Students_marks[[#This Row],[Math]:[English]])</f>
        <v>178.54</v>
      </c>
      <c r="K113" s="2">
        <f>Students_marks[[#This Row],[Total]]/5</f>
        <v>35.707999999999998</v>
      </c>
      <c r="L113" t="str">
        <f>IF(MIN(Students_marks[[#This Row],[Math]:[English]]) &lt; 35, "Fail","Pass")</f>
        <v>Fail</v>
      </c>
      <c r="M113" t="str">
        <f>VLOOKUP(Students_marks[[#This Row],[Percentage]],Table2[],2,TRUE)</f>
        <v>D</v>
      </c>
      <c r="N113">
        <f>_xlfn.RANK.EQ(Students_marks[[#This Row],[Total]],Students_marks[Total],0)</f>
        <v>871</v>
      </c>
    </row>
    <row r="114" spans="1:14" x14ac:dyDescent="0.35">
      <c r="A114">
        <v>113</v>
      </c>
      <c r="B114" s="1" t="s">
        <v>124</v>
      </c>
      <c r="C114" s="1" t="s">
        <v>6</v>
      </c>
      <c r="D114" s="1" t="s">
        <v>10</v>
      </c>
      <c r="E114" s="2">
        <v>43.76</v>
      </c>
      <c r="F114" s="2">
        <v>26.85</v>
      </c>
      <c r="G114" s="2">
        <v>48.14</v>
      </c>
      <c r="H114" s="2">
        <v>94.61</v>
      </c>
      <c r="I114" s="2">
        <v>6.77</v>
      </c>
      <c r="J114" s="2">
        <f>SUM(Students_marks[[#This Row],[Math]:[English]])</f>
        <v>220.13000000000002</v>
      </c>
      <c r="K114" s="2">
        <f>Students_marks[[#This Row],[Total]]/5</f>
        <v>44.026000000000003</v>
      </c>
      <c r="L114" t="str">
        <f>IF(MIN(Students_marks[[#This Row],[Math]:[English]]) &lt; 35, "Fail","Pass")</f>
        <v>Fail</v>
      </c>
      <c r="M114" t="str">
        <f>VLOOKUP(Students_marks[[#This Row],[Percentage]],Table2[],2,TRUE)</f>
        <v>D</v>
      </c>
      <c r="N114">
        <f>_xlfn.RANK.EQ(Students_marks[[#This Row],[Total]],Students_marks[Total],0)</f>
        <v>694</v>
      </c>
    </row>
    <row r="115" spans="1:14" x14ac:dyDescent="0.35">
      <c r="A115">
        <v>114</v>
      </c>
      <c r="B115" s="1" t="s">
        <v>125</v>
      </c>
      <c r="C115" s="1" t="s">
        <v>4</v>
      </c>
      <c r="D115" s="1" t="s">
        <v>12</v>
      </c>
      <c r="E115" s="2">
        <v>5.3</v>
      </c>
      <c r="F115" s="2">
        <v>93.31</v>
      </c>
      <c r="G115" s="2">
        <v>87.1</v>
      </c>
      <c r="H115" s="2">
        <v>62.66</v>
      </c>
      <c r="I115" s="2">
        <v>91.83</v>
      </c>
      <c r="J115" s="2">
        <f>SUM(Students_marks[[#This Row],[Math]:[English]])</f>
        <v>340.2</v>
      </c>
      <c r="K115" s="2">
        <f>Students_marks[[#This Row],[Total]]/5</f>
        <v>68.039999999999992</v>
      </c>
      <c r="L115" t="str">
        <f>IF(MIN(Students_marks[[#This Row],[Math]:[English]]) &lt; 35, "Fail","Pass")</f>
        <v>Fail</v>
      </c>
      <c r="M115" t="str">
        <f>VLOOKUP(Students_marks[[#This Row],[Percentage]],Table2[],2,TRUE)</f>
        <v>B2</v>
      </c>
      <c r="N115">
        <f>_xlfn.RANK.EQ(Students_marks[[#This Row],[Total]],Students_marks[Total],0)</f>
        <v>90</v>
      </c>
    </row>
    <row r="116" spans="1:14" x14ac:dyDescent="0.35">
      <c r="A116">
        <v>115</v>
      </c>
      <c r="B116" s="1" t="s">
        <v>126</v>
      </c>
      <c r="C116" s="1" t="s">
        <v>8</v>
      </c>
      <c r="D116" s="1" t="s">
        <v>12</v>
      </c>
      <c r="E116" s="2">
        <v>58.93</v>
      </c>
      <c r="F116" s="2">
        <v>38.9</v>
      </c>
      <c r="G116" s="2">
        <v>77.819999999999993</v>
      </c>
      <c r="H116" s="2">
        <v>64.290000000000006</v>
      </c>
      <c r="I116" s="2">
        <v>35.76</v>
      </c>
      <c r="J116" s="2">
        <f>SUM(Students_marks[[#This Row],[Math]:[English]])</f>
        <v>275.7</v>
      </c>
      <c r="K116" s="2">
        <f>Students_marks[[#This Row],[Total]]/5</f>
        <v>55.14</v>
      </c>
      <c r="L116" t="str">
        <f>IF(MIN(Students_marks[[#This Row],[Math]:[English]]) &lt; 35, "Fail","Pass")</f>
        <v>Pass</v>
      </c>
      <c r="M116" t="str">
        <f>VLOOKUP(Students_marks[[#This Row],[Percentage]],Table2[],2,TRUE)</f>
        <v>C</v>
      </c>
      <c r="N116">
        <f>_xlfn.RANK.EQ(Students_marks[[#This Row],[Total]],Students_marks[Total],0)</f>
        <v>378</v>
      </c>
    </row>
    <row r="117" spans="1:14" x14ac:dyDescent="0.35">
      <c r="A117">
        <v>116</v>
      </c>
      <c r="B117" s="1" t="s">
        <v>127</v>
      </c>
      <c r="C117" s="1" t="s">
        <v>4</v>
      </c>
      <c r="D117" s="1" t="s">
        <v>14</v>
      </c>
      <c r="E117" s="2">
        <v>95.95</v>
      </c>
      <c r="F117" s="2">
        <v>27.67</v>
      </c>
      <c r="G117" s="2">
        <v>89</v>
      </c>
      <c r="H117" s="2">
        <v>98.81</v>
      </c>
      <c r="I117" s="2">
        <v>14</v>
      </c>
      <c r="J117" s="2">
        <f>SUM(Students_marks[[#This Row],[Math]:[English]])</f>
        <v>325.43</v>
      </c>
      <c r="K117" s="2">
        <f>Students_marks[[#This Row],[Total]]/5</f>
        <v>65.085999999999999</v>
      </c>
      <c r="L117" t="str">
        <f>IF(MIN(Students_marks[[#This Row],[Math]:[English]]) &lt; 35, "Fail","Pass")</f>
        <v>Fail</v>
      </c>
      <c r="M117" t="str">
        <f>VLOOKUP(Students_marks[[#This Row],[Percentage]],Table2[],2,TRUE)</f>
        <v>B2</v>
      </c>
      <c r="N117">
        <f>_xlfn.RANK.EQ(Students_marks[[#This Row],[Total]],Students_marks[Total],0)</f>
        <v>150</v>
      </c>
    </row>
    <row r="118" spans="1:14" x14ac:dyDescent="0.35">
      <c r="A118">
        <v>117</v>
      </c>
      <c r="B118" s="1" t="s">
        <v>128</v>
      </c>
      <c r="C118" s="1" t="s">
        <v>4</v>
      </c>
      <c r="D118" s="1" t="s">
        <v>12</v>
      </c>
      <c r="E118" s="2">
        <v>84.68</v>
      </c>
      <c r="F118" s="2">
        <v>56.81</v>
      </c>
      <c r="G118" s="2">
        <v>19.559999999999999</v>
      </c>
      <c r="H118" s="2">
        <v>95.26</v>
      </c>
      <c r="I118" s="2">
        <v>67.459999999999994</v>
      </c>
      <c r="J118" s="2">
        <f>SUM(Students_marks[[#This Row],[Math]:[English]])</f>
        <v>323.77</v>
      </c>
      <c r="K118" s="2">
        <f>Students_marks[[#This Row],[Total]]/5</f>
        <v>64.753999999999991</v>
      </c>
      <c r="L118" t="str">
        <f>IF(MIN(Students_marks[[#This Row],[Math]:[English]]) &lt; 35, "Fail","Pass")</f>
        <v>Fail</v>
      </c>
      <c r="M118" t="str">
        <f>VLOOKUP(Students_marks[[#This Row],[Percentage]],Table2[],2,TRUE)</f>
        <v>B2</v>
      </c>
      <c r="N118">
        <f>_xlfn.RANK.EQ(Students_marks[[#This Row],[Total]],Students_marks[Total],0)</f>
        <v>155</v>
      </c>
    </row>
    <row r="119" spans="1:14" x14ac:dyDescent="0.35">
      <c r="A119">
        <v>118</v>
      </c>
      <c r="B119" s="1" t="s">
        <v>129</v>
      </c>
      <c r="C119" s="1" t="s">
        <v>6</v>
      </c>
      <c r="D119" s="1" t="s">
        <v>12</v>
      </c>
      <c r="E119" s="2">
        <v>69.040000000000006</v>
      </c>
      <c r="F119" s="2">
        <v>16.329999999999998</v>
      </c>
      <c r="G119" s="2">
        <v>7.39</v>
      </c>
      <c r="H119" s="2">
        <v>40.69</v>
      </c>
      <c r="I119" s="2">
        <v>25.19</v>
      </c>
      <c r="J119" s="2">
        <f>SUM(Students_marks[[#This Row],[Math]:[English]])</f>
        <v>158.63999999999999</v>
      </c>
      <c r="K119" s="2">
        <f>Students_marks[[#This Row],[Total]]/5</f>
        <v>31.727999999999998</v>
      </c>
      <c r="L119" t="str">
        <f>IF(MIN(Students_marks[[#This Row],[Math]:[English]]) &lt; 35, "Fail","Pass")</f>
        <v>Fail</v>
      </c>
      <c r="M119" t="str">
        <f>VLOOKUP(Students_marks[[#This Row],[Percentage]],Table2[],2,TRUE)</f>
        <v>F</v>
      </c>
      <c r="N119">
        <f>_xlfn.RANK.EQ(Students_marks[[#This Row],[Total]],Students_marks[Total],0)</f>
        <v>929</v>
      </c>
    </row>
    <row r="120" spans="1:14" x14ac:dyDescent="0.35">
      <c r="A120">
        <v>119</v>
      </c>
      <c r="B120" s="1" t="s">
        <v>130</v>
      </c>
      <c r="C120" s="1" t="s">
        <v>8</v>
      </c>
      <c r="D120" s="1" t="s">
        <v>14</v>
      </c>
      <c r="E120" s="2">
        <v>45.91</v>
      </c>
      <c r="F120" s="2">
        <v>33.89</v>
      </c>
      <c r="G120" s="2">
        <v>22.61</v>
      </c>
      <c r="H120" s="2">
        <v>74.209999999999994</v>
      </c>
      <c r="I120" s="2">
        <v>64.08</v>
      </c>
      <c r="J120" s="2">
        <f>SUM(Students_marks[[#This Row],[Math]:[English]])</f>
        <v>240.7</v>
      </c>
      <c r="K120" s="2">
        <f>Students_marks[[#This Row],[Total]]/5</f>
        <v>48.14</v>
      </c>
      <c r="L120" t="str">
        <f>IF(MIN(Students_marks[[#This Row],[Math]:[English]]) &lt; 35, "Fail","Pass")</f>
        <v>Fail</v>
      </c>
      <c r="M120" t="str">
        <f>VLOOKUP(Students_marks[[#This Row],[Percentage]],Table2[],2,TRUE)</f>
        <v>D</v>
      </c>
      <c r="N120">
        <f>_xlfn.RANK.EQ(Students_marks[[#This Row],[Total]],Students_marks[Total],0)</f>
        <v>583</v>
      </c>
    </row>
    <row r="121" spans="1:14" x14ac:dyDescent="0.35">
      <c r="A121">
        <v>120</v>
      </c>
      <c r="B121" s="1" t="s">
        <v>131</v>
      </c>
      <c r="C121" s="1" t="s">
        <v>7</v>
      </c>
      <c r="D121" s="1" t="s">
        <v>12</v>
      </c>
      <c r="E121" s="2">
        <v>34.33</v>
      </c>
      <c r="F121" s="2">
        <v>33.700000000000003</v>
      </c>
      <c r="G121" s="2">
        <v>37.840000000000003</v>
      </c>
      <c r="H121" s="2">
        <v>91.39</v>
      </c>
      <c r="I121" s="2">
        <v>57.9</v>
      </c>
      <c r="J121" s="2">
        <f>SUM(Students_marks[[#This Row],[Math]:[English]])</f>
        <v>255.16</v>
      </c>
      <c r="K121" s="2">
        <f>Students_marks[[#This Row],[Total]]/5</f>
        <v>51.031999999999996</v>
      </c>
      <c r="L121" t="str">
        <f>IF(MIN(Students_marks[[#This Row],[Math]:[English]]) &lt; 35, "Fail","Pass")</f>
        <v>Fail</v>
      </c>
      <c r="M121" t="str">
        <f>VLOOKUP(Students_marks[[#This Row],[Percentage]],Table2[],2,TRUE)</f>
        <v>C</v>
      </c>
      <c r="N121">
        <f>_xlfn.RANK.EQ(Students_marks[[#This Row],[Total]],Students_marks[Total],0)</f>
        <v>500</v>
      </c>
    </row>
    <row r="122" spans="1:14" x14ac:dyDescent="0.35">
      <c r="A122">
        <v>121</v>
      </c>
      <c r="B122" s="1" t="s">
        <v>132</v>
      </c>
      <c r="C122" s="1" t="s">
        <v>8</v>
      </c>
      <c r="D122" s="1" t="s">
        <v>10</v>
      </c>
      <c r="E122" s="2">
        <v>46.65</v>
      </c>
      <c r="F122" s="2">
        <v>64.92</v>
      </c>
      <c r="G122" s="2">
        <v>17.600000000000001</v>
      </c>
      <c r="H122" s="2">
        <v>63.95</v>
      </c>
      <c r="I122" s="2">
        <v>95.57</v>
      </c>
      <c r="J122" s="2">
        <f>SUM(Students_marks[[#This Row],[Math]:[English]])</f>
        <v>288.69</v>
      </c>
      <c r="K122" s="2">
        <f>Students_marks[[#This Row],[Total]]/5</f>
        <v>57.738</v>
      </c>
      <c r="L122" t="str">
        <f>IF(MIN(Students_marks[[#This Row],[Math]:[English]]) &lt; 35, "Fail","Pass")</f>
        <v>Fail</v>
      </c>
      <c r="M122" t="str">
        <f>VLOOKUP(Students_marks[[#This Row],[Percentage]],Table2[],2,TRUE)</f>
        <v>C</v>
      </c>
      <c r="N122">
        <f>_xlfn.RANK.EQ(Students_marks[[#This Row],[Total]],Students_marks[Total],0)</f>
        <v>303</v>
      </c>
    </row>
    <row r="123" spans="1:14" x14ac:dyDescent="0.35">
      <c r="A123">
        <v>122</v>
      </c>
      <c r="B123" s="1" t="s">
        <v>133</v>
      </c>
      <c r="C123" s="1" t="s">
        <v>5</v>
      </c>
      <c r="D123" s="1" t="s">
        <v>10</v>
      </c>
      <c r="E123" s="2">
        <v>48.16</v>
      </c>
      <c r="F123" s="2">
        <v>22.54</v>
      </c>
      <c r="G123" s="2">
        <v>69.86</v>
      </c>
      <c r="H123" s="2">
        <v>83.02</v>
      </c>
      <c r="I123" s="2">
        <v>78.959999999999994</v>
      </c>
      <c r="J123" s="2">
        <f>SUM(Students_marks[[#This Row],[Math]:[English]])</f>
        <v>302.53999999999996</v>
      </c>
      <c r="K123" s="2">
        <f>Students_marks[[#This Row],[Total]]/5</f>
        <v>60.507999999999996</v>
      </c>
      <c r="L123" t="str">
        <f>IF(MIN(Students_marks[[#This Row],[Math]:[English]]) &lt; 35, "Fail","Pass")</f>
        <v>Fail</v>
      </c>
      <c r="M123" t="str">
        <f>VLOOKUP(Students_marks[[#This Row],[Percentage]],Table2[],2,TRUE)</f>
        <v>B2</v>
      </c>
      <c r="N123">
        <f>_xlfn.RANK.EQ(Students_marks[[#This Row],[Total]],Students_marks[Total],0)</f>
        <v>238</v>
      </c>
    </row>
    <row r="124" spans="1:14" x14ac:dyDescent="0.35">
      <c r="A124">
        <v>123</v>
      </c>
      <c r="B124" s="1" t="s">
        <v>134</v>
      </c>
      <c r="C124" s="1" t="s">
        <v>7</v>
      </c>
      <c r="D124" s="1" t="s">
        <v>14</v>
      </c>
      <c r="E124" s="2">
        <v>28.64</v>
      </c>
      <c r="F124" s="2">
        <v>71.42</v>
      </c>
      <c r="G124" s="2">
        <v>56.55</v>
      </c>
      <c r="H124" s="2">
        <v>22.98</v>
      </c>
      <c r="I124" s="2">
        <v>55.7</v>
      </c>
      <c r="J124" s="2">
        <f>SUM(Students_marks[[#This Row],[Math]:[English]])</f>
        <v>235.29000000000002</v>
      </c>
      <c r="K124" s="2">
        <f>Students_marks[[#This Row],[Total]]/5</f>
        <v>47.058000000000007</v>
      </c>
      <c r="L124" t="str">
        <f>IF(MIN(Students_marks[[#This Row],[Math]:[English]]) &lt; 35, "Fail","Pass")</f>
        <v>Fail</v>
      </c>
      <c r="M124" t="str">
        <f>VLOOKUP(Students_marks[[#This Row],[Percentage]],Table2[],2,TRUE)</f>
        <v>D</v>
      </c>
      <c r="N124">
        <f>_xlfn.RANK.EQ(Students_marks[[#This Row],[Total]],Students_marks[Total],0)</f>
        <v>608</v>
      </c>
    </row>
    <row r="125" spans="1:14" x14ac:dyDescent="0.35">
      <c r="A125">
        <v>124</v>
      </c>
      <c r="B125" s="1" t="s">
        <v>135</v>
      </c>
      <c r="C125" s="1" t="s">
        <v>6</v>
      </c>
      <c r="D125" s="1" t="s">
        <v>10</v>
      </c>
      <c r="E125" s="2">
        <v>88.33</v>
      </c>
      <c r="F125" s="2">
        <v>83.42</v>
      </c>
      <c r="G125" s="2">
        <v>20.37</v>
      </c>
      <c r="H125" s="2">
        <v>99.79</v>
      </c>
      <c r="I125" s="2">
        <v>82.61</v>
      </c>
      <c r="J125" s="2">
        <f>SUM(Students_marks[[#This Row],[Math]:[English]])</f>
        <v>374.52000000000004</v>
      </c>
      <c r="K125" s="2">
        <f>Students_marks[[#This Row],[Total]]/5</f>
        <v>74.904000000000011</v>
      </c>
      <c r="L125" t="str">
        <f>IF(MIN(Students_marks[[#This Row],[Math]:[English]]) &lt; 35, "Fail","Pass")</f>
        <v>Fail</v>
      </c>
      <c r="M125" t="str">
        <f>VLOOKUP(Students_marks[[#This Row],[Percentage]],Table2[],2,TRUE)</f>
        <v>B1</v>
      </c>
      <c r="N125">
        <f>_xlfn.RANK.EQ(Students_marks[[#This Row],[Total]],Students_marks[Total],0)</f>
        <v>24</v>
      </c>
    </row>
    <row r="126" spans="1:14" x14ac:dyDescent="0.35">
      <c r="A126">
        <v>125</v>
      </c>
      <c r="B126" s="1" t="s">
        <v>136</v>
      </c>
      <c r="C126" s="1" t="s">
        <v>8</v>
      </c>
      <c r="D126" s="1" t="s">
        <v>12</v>
      </c>
      <c r="E126" s="2">
        <v>75.930000000000007</v>
      </c>
      <c r="F126" s="2">
        <v>55.07</v>
      </c>
      <c r="G126" s="2">
        <v>39.07</v>
      </c>
      <c r="H126" s="2">
        <v>34.22</v>
      </c>
      <c r="I126" s="2">
        <v>87.18</v>
      </c>
      <c r="J126" s="2">
        <f>SUM(Students_marks[[#This Row],[Math]:[English]])</f>
        <v>291.47000000000003</v>
      </c>
      <c r="K126" s="2">
        <f>Students_marks[[#This Row],[Total]]/5</f>
        <v>58.294000000000004</v>
      </c>
      <c r="L126" t="str">
        <f>IF(MIN(Students_marks[[#This Row],[Math]:[English]]) &lt; 35, "Fail","Pass")</f>
        <v>Fail</v>
      </c>
      <c r="M126" t="str">
        <f>VLOOKUP(Students_marks[[#This Row],[Percentage]],Table2[],2,TRUE)</f>
        <v>C</v>
      </c>
      <c r="N126">
        <f>_xlfn.RANK.EQ(Students_marks[[#This Row],[Total]],Students_marks[Total],0)</f>
        <v>288</v>
      </c>
    </row>
    <row r="127" spans="1:14" x14ac:dyDescent="0.35">
      <c r="A127">
        <v>126</v>
      </c>
      <c r="B127" s="1" t="s">
        <v>137</v>
      </c>
      <c r="C127" s="1" t="s">
        <v>5</v>
      </c>
      <c r="D127" s="1" t="s">
        <v>12</v>
      </c>
      <c r="E127" s="2">
        <v>40.32</v>
      </c>
      <c r="F127" s="2">
        <v>34.67</v>
      </c>
      <c r="G127" s="2">
        <v>55.36</v>
      </c>
      <c r="H127" s="2">
        <v>83.11</v>
      </c>
      <c r="I127" s="2">
        <v>68</v>
      </c>
      <c r="J127" s="2">
        <f>SUM(Students_marks[[#This Row],[Math]:[English]])</f>
        <v>281.46000000000004</v>
      </c>
      <c r="K127" s="2">
        <f>Students_marks[[#This Row],[Total]]/5</f>
        <v>56.292000000000009</v>
      </c>
      <c r="L127" t="str">
        <f>IF(MIN(Students_marks[[#This Row],[Math]:[English]]) &lt; 35, "Fail","Pass")</f>
        <v>Fail</v>
      </c>
      <c r="M127" t="str">
        <f>VLOOKUP(Students_marks[[#This Row],[Percentage]],Table2[],2,TRUE)</f>
        <v>C</v>
      </c>
      <c r="N127">
        <f>_xlfn.RANK.EQ(Students_marks[[#This Row],[Total]],Students_marks[Total],0)</f>
        <v>335</v>
      </c>
    </row>
    <row r="128" spans="1:14" x14ac:dyDescent="0.35">
      <c r="A128">
        <v>127</v>
      </c>
      <c r="B128" s="1" t="s">
        <v>138</v>
      </c>
      <c r="C128" s="1" t="s">
        <v>8</v>
      </c>
      <c r="D128" s="1" t="s">
        <v>14</v>
      </c>
      <c r="E128" s="2">
        <v>7.16</v>
      </c>
      <c r="F128" s="2">
        <v>96.83</v>
      </c>
      <c r="G128" s="2">
        <v>69.48</v>
      </c>
      <c r="H128" s="2">
        <v>40.880000000000003</v>
      </c>
      <c r="I128" s="2">
        <v>1.03</v>
      </c>
      <c r="J128" s="2">
        <f>SUM(Students_marks[[#This Row],[Math]:[English]])</f>
        <v>215.38</v>
      </c>
      <c r="K128" s="2">
        <f>Students_marks[[#This Row],[Total]]/5</f>
        <v>43.076000000000001</v>
      </c>
      <c r="L128" t="str">
        <f>IF(MIN(Students_marks[[#This Row],[Math]:[English]]) &lt; 35, "Fail","Pass")</f>
        <v>Fail</v>
      </c>
      <c r="M128" t="str">
        <f>VLOOKUP(Students_marks[[#This Row],[Percentage]],Table2[],2,TRUE)</f>
        <v>D</v>
      </c>
      <c r="N128">
        <f>_xlfn.RANK.EQ(Students_marks[[#This Row],[Total]],Students_marks[Total],0)</f>
        <v>717</v>
      </c>
    </row>
    <row r="129" spans="1:14" x14ac:dyDescent="0.35">
      <c r="A129">
        <v>128</v>
      </c>
      <c r="B129" s="1" t="s">
        <v>139</v>
      </c>
      <c r="C129" s="1" t="s">
        <v>8</v>
      </c>
      <c r="D129" s="1" t="s">
        <v>10</v>
      </c>
      <c r="E129" s="2">
        <v>74.91</v>
      </c>
      <c r="F129" s="2">
        <v>81.099999999999994</v>
      </c>
      <c r="G129" s="2">
        <v>22.61</v>
      </c>
      <c r="H129" s="2">
        <v>40.76</v>
      </c>
      <c r="I129" s="2">
        <v>44.31</v>
      </c>
      <c r="J129" s="2">
        <f>SUM(Students_marks[[#This Row],[Math]:[English]])</f>
        <v>263.69</v>
      </c>
      <c r="K129" s="2">
        <f>Students_marks[[#This Row],[Total]]/5</f>
        <v>52.738</v>
      </c>
      <c r="L129" t="str">
        <f>IF(MIN(Students_marks[[#This Row],[Math]:[English]]) &lt; 35, "Fail","Pass")</f>
        <v>Fail</v>
      </c>
      <c r="M129" t="str">
        <f>VLOOKUP(Students_marks[[#This Row],[Percentage]],Table2[],2,TRUE)</f>
        <v>C</v>
      </c>
      <c r="N129">
        <f>_xlfn.RANK.EQ(Students_marks[[#This Row],[Total]],Students_marks[Total],0)</f>
        <v>452</v>
      </c>
    </row>
    <row r="130" spans="1:14" x14ac:dyDescent="0.35">
      <c r="A130">
        <v>129</v>
      </c>
      <c r="B130" s="1" t="s">
        <v>140</v>
      </c>
      <c r="C130" s="1" t="s">
        <v>4</v>
      </c>
      <c r="D130" s="1" t="s">
        <v>12</v>
      </c>
      <c r="E130" s="2">
        <v>82.58</v>
      </c>
      <c r="F130" s="2">
        <v>42.8</v>
      </c>
      <c r="G130" s="2">
        <v>35.950000000000003</v>
      </c>
      <c r="H130" s="2">
        <v>64.06</v>
      </c>
      <c r="I130" s="2">
        <v>32.57</v>
      </c>
      <c r="J130" s="2">
        <f>SUM(Students_marks[[#This Row],[Math]:[English]])</f>
        <v>257.95999999999998</v>
      </c>
      <c r="K130" s="2">
        <f>Students_marks[[#This Row],[Total]]/5</f>
        <v>51.591999999999999</v>
      </c>
      <c r="L130" t="str">
        <f>IF(MIN(Students_marks[[#This Row],[Math]:[English]]) &lt; 35, "Fail","Pass")</f>
        <v>Fail</v>
      </c>
      <c r="M130" t="str">
        <f>VLOOKUP(Students_marks[[#This Row],[Percentage]],Table2[],2,TRUE)</f>
        <v>C</v>
      </c>
      <c r="N130">
        <f>_xlfn.RANK.EQ(Students_marks[[#This Row],[Total]],Students_marks[Total],0)</f>
        <v>484</v>
      </c>
    </row>
    <row r="131" spans="1:14" x14ac:dyDescent="0.35">
      <c r="A131">
        <v>130</v>
      </c>
      <c r="B131" s="1" t="s">
        <v>141</v>
      </c>
      <c r="C131" s="1" t="s">
        <v>7</v>
      </c>
      <c r="D131" s="1" t="s">
        <v>12</v>
      </c>
      <c r="E131" s="2">
        <v>39.380000000000003</v>
      </c>
      <c r="F131" s="2">
        <v>95.55</v>
      </c>
      <c r="G131" s="2">
        <v>71.760000000000005</v>
      </c>
      <c r="H131" s="2">
        <v>96.38</v>
      </c>
      <c r="I131" s="2">
        <v>8.15</v>
      </c>
      <c r="J131" s="2">
        <f>SUM(Students_marks[[#This Row],[Math]:[English]])</f>
        <v>311.21999999999997</v>
      </c>
      <c r="K131" s="2">
        <f>Students_marks[[#This Row],[Total]]/5</f>
        <v>62.243999999999993</v>
      </c>
      <c r="L131" t="str">
        <f>IF(MIN(Students_marks[[#This Row],[Math]:[English]]) &lt; 35, "Fail","Pass")</f>
        <v>Fail</v>
      </c>
      <c r="M131" t="str">
        <f>VLOOKUP(Students_marks[[#This Row],[Percentage]],Table2[],2,TRUE)</f>
        <v>B2</v>
      </c>
      <c r="N131">
        <f>_xlfn.RANK.EQ(Students_marks[[#This Row],[Total]],Students_marks[Total],0)</f>
        <v>203</v>
      </c>
    </row>
    <row r="132" spans="1:14" x14ac:dyDescent="0.35">
      <c r="A132">
        <v>131</v>
      </c>
      <c r="B132" s="1" t="s">
        <v>142</v>
      </c>
      <c r="C132" s="1" t="s">
        <v>5</v>
      </c>
      <c r="D132" s="1" t="s">
        <v>14</v>
      </c>
      <c r="E132" s="2">
        <v>79.319999999999993</v>
      </c>
      <c r="F132" s="2">
        <v>41.15</v>
      </c>
      <c r="G132" s="2">
        <v>38.590000000000003</v>
      </c>
      <c r="H132" s="2">
        <v>81.75</v>
      </c>
      <c r="I132" s="2">
        <v>13.8</v>
      </c>
      <c r="J132" s="2">
        <f>SUM(Students_marks[[#This Row],[Math]:[English]])</f>
        <v>254.61</v>
      </c>
      <c r="K132" s="2">
        <f>Students_marks[[#This Row],[Total]]/5</f>
        <v>50.922000000000004</v>
      </c>
      <c r="L132" t="str">
        <f>IF(MIN(Students_marks[[#This Row],[Math]:[English]]) &lt; 35, "Fail","Pass")</f>
        <v>Fail</v>
      </c>
      <c r="M132" t="str">
        <f>VLOOKUP(Students_marks[[#This Row],[Percentage]],Table2[],2,TRUE)</f>
        <v>C</v>
      </c>
      <c r="N132">
        <f>_xlfn.RANK.EQ(Students_marks[[#This Row],[Total]],Students_marks[Total],0)</f>
        <v>503</v>
      </c>
    </row>
    <row r="133" spans="1:14" x14ac:dyDescent="0.35">
      <c r="A133">
        <v>132</v>
      </c>
      <c r="B133" s="1" t="s">
        <v>143</v>
      </c>
      <c r="C133" s="1" t="s">
        <v>6</v>
      </c>
      <c r="D133" s="1" t="s">
        <v>12</v>
      </c>
      <c r="E133" s="2">
        <v>68.3</v>
      </c>
      <c r="F133" s="2">
        <v>56.65</v>
      </c>
      <c r="G133" s="2">
        <v>10.4</v>
      </c>
      <c r="H133" s="2">
        <v>97.35</v>
      </c>
      <c r="I133" s="2">
        <v>55.95</v>
      </c>
      <c r="J133" s="2">
        <f>SUM(Students_marks[[#This Row],[Math]:[English]])</f>
        <v>288.64999999999998</v>
      </c>
      <c r="K133" s="2">
        <f>Students_marks[[#This Row],[Total]]/5</f>
        <v>57.73</v>
      </c>
      <c r="L133" t="str">
        <f>IF(MIN(Students_marks[[#This Row],[Math]:[English]]) &lt; 35, "Fail","Pass")</f>
        <v>Fail</v>
      </c>
      <c r="M133" t="str">
        <f>VLOOKUP(Students_marks[[#This Row],[Percentage]],Table2[],2,TRUE)</f>
        <v>C</v>
      </c>
      <c r="N133">
        <f>_xlfn.RANK.EQ(Students_marks[[#This Row],[Total]],Students_marks[Total],0)</f>
        <v>304</v>
      </c>
    </row>
    <row r="134" spans="1:14" x14ac:dyDescent="0.35">
      <c r="A134">
        <v>133</v>
      </c>
      <c r="B134" s="1" t="s">
        <v>144</v>
      </c>
      <c r="C134" s="1" t="s">
        <v>6</v>
      </c>
      <c r="D134" s="1" t="s">
        <v>12</v>
      </c>
      <c r="E134" s="2">
        <v>60.07</v>
      </c>
      <c r="F134" s="2">
        <v>7.91</v>
      </c>
      <c r="G134" s="2">
        <v>24.98</v>
      </c>
      <c r="H134" s="2">
        <v>23.33</v>
      </c>
      <c r="I134" s="2">
        <v>21.77</v>
      </c>
      <c r="J134" s="2">
        <f>SUM(Students_marks[[#This Row],[Math]:[English]])</f>
        <v>138.06</v>
      </c>
      <c r="K134" s="2">
        <f>Students_marks[[#This Row],[Total]]/5</f>
        <v>27.612000000000002</v>
      </c>
      <c r="L134" t="str">
        <f>IF(MIN(Students_marks[[#This Row],[Math]:[English]]) &lt; 35, "Fail","Pass")</f>
        <v>Fail</v>
      </c>
      <c r="M134" t="str">
        <f>VLOOKUP(Students_marks[[#This Row],[Percentage]],Table2[],2,TRUE)</f>
        <v>F</v>
      </c>
      <c r="N134">
        <f>_xlfn.RANK.EQ(Students_marks[[#This Row],[Total]],Students_marks[Total],0)</f>
        <v>967</v>
      </c>
    </row>
    <row r="135" spans="1:14" x14ac:dyDescent="0.35">
      <c r="A135">
        <v>134</v>
      </c>
      <c r="B135" s="1" t="s">
        <v>145</v>
      </c>
      <c r="C135" s="1" t="s">
        <v>7</v>
      </c>
      <c r="D135" s="1" t="s">
        <v>12</v>
      </c>
      <c r="E135" s="2">
        <v>39.49</v>
      </c>
      <c r="F135" s="2">
        <v>40.4</v>
      </c>
      <c r="G135" s="2">
        <v>58.5</v>
      </c>
      <c r="H135" s="2">
        <v>29.43</v>
      </c>
      <c r="I135" s="2">
        <v>11.44</v>
      </c>
      <c r="J135" s="2">
        <f>SUM(Students_marks[[#This Row],[Math]:[English]])</f>
        <v>179.26</v>
      </c>
      <c r="K135" s="2">
        <f>Students_marks[[#This Row],[Total]]/5</f>
        <v>35.851999999999997</v>
      </c>
      <c r="L135" t="str">
        <f>IF(MIN(Students_marks[[#This Row],[Math]:[English]]) &lt; 35, "Fail","Pass")</f>
        <v>Fail</v>
      </c>
      <c r="M135" t="str">
        <f>VLOOKUP(Students_marks[[#This Row],[Percentage]],Table2[],2,TRUE)</f>
        <v>D</v>
      </c>
      <c r="N135">
        <f>_xlfn.RANK.EQ(Students_marks[[#This Row],[Total]],Students_marks[Total],0)</f>
        <v>869</v>
      </c>
    </row>
    <row r="136" spans="1:14" x14ac:dyDescent="0.35">
      <c r="A136">
        <v>135</v>
      </c>
      <c r="B136" s="1" t="s">
        <v>146</v>
      </c>
      <c r="C136" s="1" t="s">
        <v>6</v>
      </c>
      <c r="D136" s="1" t="s">
        <v>10</v>
      </c>
      <c r="E136" s="2">
        <v>20.3</v>
      </c>
      <c r="F136" s="2">
        <v>74.459999999999994</v>
      </c>
      <c r="G136" s="2">
        <v>67.33</v>
      </c>
      <c r="H136" s="2">
        <v>38.909999999999997</v>
      </c>
      <c r="I136" s="2">
        <v>65.84</v>
      </c>
      <c r="J136" s="2">
        <f>SUM(Students_marks[[#This Row],[Math]:[English]])</f>
        <v>266.83999999999997</v>
      </c>
      <c r="K136" s="2">
        <f>Students_marks[[#This Row],[Total]]/5</f>
        <v>53.367999999999995</v>
      </c>
      <c r="L136" t="str">
        <f>IF(MIN(Students_marks[[#This Row],[Math]:[English]]) &lt; 35, "Fail","Pass")</f>
        <v>Fail</v>
      </c>
      <c r="M136" t="str">
        <f>VLOOKUP(Students_marks[[#This Row],[Percentage]],Table2[],2,TRUE)</f>
        <v>C</v>
      </c>
      <c r="N136">
        <f>_xlfn.RANK.EQ(Students_marks[[#This Row],[Total]],Students_marks[Total],0)</f>
        <v>425</v>
      </c>
    </row>
    <row r="137" spans="1:14" x14ac:dyDescent="0.35">
      <c r="A137">
        <v>136</v>
      </c>
      <c r="B137" s="1" t="s">
        <v>147</v>
      </c>
      <c r="C137" s="1" t="s">
        <v>7</v>
      </c>
      <c r="D137" s="1" t="s">
        <v>10</v>
      </c>
      <c r="E137" s="2">
        <v>95.06</v>
      </c>
      <c r="F137" s="2">
        <v>33.07</v>
      </c>
      <c r="G137" s="2">
        <v>5.82</v>
      </c>
      <c r="H137" s="2">
        <v>1.91</v>
      </c>
      <c r="I137" s="2">
        <v>83.74</v>
      </c>
      <c r="J137" s="2">
        <f>SUM(Students_marks[[#This Row],[Math]:[English]])</f>
        <v>219.59999999999997</v>
      </c>
      <c r="K137" s="2">
        <f>Students_marks[[#This Row],[Total]]/5</f>
        <v>43.919999999999995</v>
      </c>
      <c r="L137" t="str">
        <f>IF(MIN(Students_marks[[#This Row],[Math]:[English]]) &lt; 35, "Fail","Pass")</f>
        <v>Fail</v>
      </c>
      <c r="M137" t="str">
        <f>VLOOKUP(Students_marks[[#This Row],[Percentage]],Table2[],2,TRUE)</f>
        <v>D</v>
      </c>
      <c r="N137">
        <f>_xlfn.RANK.EQ(Students_marks[[#This Row],[Total]],Students_marks[Total],0)</f>
        <v>697</v>
      </c>
    </row>
    <row r="138" spans="1:14" x14ac:dyDescent="0.35">
      <c r="A138">
        <v>137</v>
      </c>
      <c r="B138" s="1" t="s">
        <v>148</v>
      </c>
      <c r="C138" s="1" t="s">
        <v>7</v>
      </c>
      <c r="D138" s="1" t="s">
        <v>14</v>
      </c>
      <c r="E138" s="2">
        <v>80.540000000000006</v>
      </c>
      <c r="F138" s="2">
        <v>49.4</v>
      </c>
      <c r="G138" s="2">
        <v>94.52</v>
      </c>
      <c r="H138" s="2">
        <v>28.77</v>
      </c>
      <c r="I138" s="2">
        <v>21.38</v>
      </c>
      <c r="J138" s="2">
        <f>SUM(Students_marks[[#This Row],[Math]:[English]])</f>
        <v>274.61</v>
      </c>
      <c r="K138" s="2">
        <f>Students_marks[[#This Row],[Total]]/5</f>
        <v>54.922000000000004</v>
      </c>
      <c r="L138" t="str">
        <f>IF(MIN(Students_marks[[#This Row],[Math]:[English]]) &lt; 35, "Fail","Pass")</f>
        <v>Fail</v>
      </c>
      <c r="M138" t="str">
        <f>VLOOKUP(Students_marks[[#This Row],[Percentage]],Table2[],2,TRUE)</f>
        <v>C</v>
      </c>
      <c r="N138">
        <f>_xlfn.RANK.EQ(Students_marks[[#This Row],[Total]],Students_marks[Total],0)</f>
        <v>386</v>
      </c>
    </row>
    <row r="139" spans="1:14" x14ac:dyDescent="0.35">
      <c r="A139">
        <v>138</v>
      </c>
      <c r="B139" s="1" t="s">
        <v>149</v>
      </c>
      <c r="C139" s="1" t="s">
        <v>5</v>
      </c>
      <c r="D139" s="1" t="s">
        <v>10</v>
      </c>
      <c r="E139" s="2">
        <v>56.83</v>
      </c>
      <c r="F139" s="2">
        <v>3.58</v>
      </c>
      <c r="G139" s="2">
        <v>95.99</v>
      </c>
      <c r="H139" s="2">
        <v>11.06</v>
      </c>
      <c r="I139" s="2">
        <v>91.97</v>
      </c>
      <c r="J139" s="2">
        <f>SUM(Students_marks[[#This Row],[Math]:[English]])</f>
        <v>259.42999999999995</v>
      </c>
      <c r="K139" s="2">
        <f>Students_marks[[#This Row],[Total]]/5</f>
        <v>51.885999999999989</v>
      </c>
      <c r="L139" t="str">
        <f>IF(MIN(Students_marks[[#This Row],[Math]:[English]]) &lt; 35, "Fail","Pass")</f>
        <v>Fail</v>
      </c>
      <c r="M139" t="str">
        <f>VLOOKUP(Students_marks[[#This Row],[Percentage]],Table2[],2,TRUE)</f>
        <v>C</v>
      </c>
      <c r="N139">
        <f>_xlfn.RANK.EQ(Students_marks[[#This Row],[Total]],Students_marks[Total],0)</f>
        <v>476</v>
      </c>
    </row>
    <row r="140" spans="1:14" x14ac:dyDescent="0.35">
      <c r="A140">
        <v>139</v>
      </c>
      <c r="B140" s="1" t="s">
        <v>150</v>
      </c>
      <c r="C140" s="1" t="s">
        <v>8</v>
      </c>
      <c r="D140" s="1" t="s">
        <v>10</v>
      </c>
      <c r="E140" s="2">
        <v>37.89</v>
      </c>
      <c r="F140" s="2">
        <v>61.91</v>
      </c>
      <c r="G140" s="2">
        <v>89.51</v>
      </c>
      <c r="H140" s="2">
        <v>6.27</v>
      </c>
      <c r="I140" s="2">
        <v>85.36</v>
      </c>
      <c r="J140" s="2">
        <f>SUM(Students_marks[[#This Row],[Math]:[English]])</f>
        <v>280.94</v>
      </c>
      <c r="K140" s="2">
        <f>Students_marks[[#This Row],[Total]]/5</f>
        <v>56.188000000000002</v>
      </c>
      <c r="L140" t="str">
        <f>IF(MIN(Students_marks[[#This Row],[Math]:[English]]) &lt; 35, "Fail","Pass")</f>
        <v>Fail</v>
      </c>
      <c r="M140" t="str">
        <f>VLOOKUP(Students_marks[[#This Row],[Percentage]],Table2[],2,TRUE)</f>
        <v>C</v>
      </c>
      <c r="N140">
        <f>_xlfn.RANK.EQ(Students_marks[[#This Row],[Total]],Students_marks[Total],0)</f>
        <v>342</v>
      </c>
    </row>
    <row r="141" spans="1:14" x14ac:dyDescent="0.35">
      <c r="A141">
        <v>140</v>
      </c>
      <c r="B141" s="1" t="s">
        <v>151</v>
      </c>
      <c r="C141" s="1" t="s">
        <v>5</v>
      </c>
      <c r="D141" s="1" t="s">
        <v>14</v>
      </c>
      <c r="E141" s="2">
        <v>88.79</v>
      </c>
      <c r="F141" s="2">
        <v>83.63</v>
      </c>
      <c r="G141" s="2">
        <v>63.41</v>
      </c>
      <c r="H141" s="2">
        <v>52.47</v>
      </c>
      <c r="I141" s="2">
        <v>18.920000000000002</v>
      </c>
      <c r="J141" s="2">
        <f>SUM(Students_marks[[#This Row],[Math]:[English]])</f>
        <v>307.22000000000003</v>
      </c>
      <c r="K141" s="2">
        <f>Students_marks[[#This Row],[Total]]/5</f>
        <v>61.444000000000003</v>
      </c>
      <c r="L141" t="str">
        <f>IF(MIN(Students_marks[[#This Row],[Math]:[English]]) &lt; 35, "Fail","Pass")</f>
        <v>Fail</v>
      </c>
      <c r="M141" t="str">
        <f>VLOOKUP(Students_marks[[#This Row],[Percentage]],Table2[],2,TRUE)</f>
        <v>B2</v>
      </c>
      <c r="N141">
        <f>_xlfn.RANK.EQ(Students_marks[[#This Row],[Total]],Students_marks[Total],0)</f>
        <v>219</v>
      </c>
    </row>
    <row r="142" spans="1:14" x14ac:dyDescent="0.35">
      <c r="A142">
        <v>141</v>
      </c>
      <c r="B142" s="1" t="s">
        <v>152</v>
      </c>
      <c r="C142" s="1" t="s">
        <v>4</v>
      </c>
      <c r="D142" s="1" t="s">
        <v>12</v>
      </c>
      <c r="E142" s="2">
        <v>67.260000000000005</v>
      </c>
      <c r="F142" s="2">
        <v>86.37</v>
      </c>
      <c r="G142" s="2">
        <v>87.12</v>
      </c>
      <c r="H142" s="2">
        <v>21.45</v>
      </c>
      <c r="I142" s="2">
        <v>72.28</v>
      </c>
      <c r="J142" s="2">
        <f>SUM(Students_marks[[#This Row],[Math]:[English]])</f>
        <v>334.48</v>
      </c>
      <c r="K142" s="2">
        <f>Students_marks[[#This Row],[Total]]/5</f>
        <v>66.896000000000001</v>
      </c>
      <c r="L142" t="str">
        <f>IF(MIN(Students_marks[[#This Row],[Math]:[English]]) &lt; 35, "Fail","Pass")</f>
        <v>Fail</v>
      </c>
      <c r="M142" t="str">
        <f>VLOOKUP(Students_marks[[#This Row],[Percentage]],Table2[],2,TRUE)</f>
        <v>B2</v>
      </c>
      <c r="N142">
        <f>_xlfn.RANK.EQ(Students_marks[[#This Row],[Total]],Students_marks[Total],0)</f>
        <v>112</v>
      </c>
    </row>
    <row r="143" spans="1:14" x14ac:dyDescent="0.35">
      <c r="A143">
        <v>142</v>
      </c>
      <c r="B143" s="1" t="s">
        <v>153</v>
      </c>
      <c r="C143" s="1" t="s">
        <v>5</v>
      </c>
      <c r="D143" s="1" t="s">
        <v>14</v>
      </c>
      <c r="E143" s="2">
        <v>36.49</v>
      </c>
      <c r="F143" s="2">
        <v>24</v>
      </c>
      <c r="G143" s="2">
        <v>88.21</v>
      </c>
      <c r="H143" s="2">
        <v>29.31</v>
      </c>
      <c r="I143" s="2">
        <v>31.04</v>
      </c>
      <c r="J143" s="2">
        <f>SUM(Students_marks[[#This Row],[Math]:[English]])</f>
        <v>209.04999999999998</v>
      </c>
      <c r="K143" s="2">
        <f>Students_marks[[#This Row],[Total]]/5</f>
        <v>41.809999999999995</v>
      </c>
      <c r="L143" t="str">
        <f>IF(MIN(Students_marks[[#This Row],[Math]:[English]]) &lt; 35, "Fail","Pass")</f>
        <v>Fail</v>
      </c>
      <c r="M143" t="str">
        <f>VLOOKUP(Students_marks[[#This Row],[Percentage]],Table2[],2,TRUE)</f>
        <v>D</v>
      </c>
      <c r="N143">
        <f>_xlfn.RANK.EQ(Students_marks[[#This Row],[Total]],Students_marks[Total],0)</f>
        <v>755</v>
      </c>
    </row>
    <row r="144" spans="1:14" x14ac:dyDescent="0.35">
      <c r="A144">
        <v>143</v>
      </c>
      <c r="B144" s="1" t="s">
        <v>154</v>
      </c>
      <c r="C144" s="1" t="s">
        <v>8</v>
      </c>
      <c r="D144" s="1" t="s">
        <v>10</v>
      </c>
      <c r="E144" s="2">
        <v>29.15</v>
      </c>
      <c r="F144" s="2">
        <v>29.18</v>
      </c>
      <c r="G144" s="2">
        <v>82.83</v>
      </c>
      <c r="H144" s="2">
        <v>51.72</v>
      </c>
      <c r="I144" s="2">
        <v>56.85</v>
      </c>
      <c r="J144" s="2">
        <f>SUM(Students_marks[[#This Row],[Math]:[English]])</f>
        <v>249.73</v>
      </c>
      <c r="K144" s="2">
        <f>Students_marks[[#This Row],[Total]]/5</f>
        <v>49.945999999999998</v>
      </c>
      <c r="L144" t="str">
        <f>IF(MIN(Students_marks[[#This Row],[Math]:[English]]) &lt; 35, "Fail","Pass")</f>
        <v>Fail</v>
      </c>
      <c r="M144" t="str">
        <f>VLOOKUP(Students_marks[[#This Row],[Percentage]],Table2[],2,TRUE)</f>
        <v>D</v>
      </c>
      <c r="N144">
        <f>_xlfn.RANK.EQ(Students_marks[[#This Row],[Total]],Students_marks[Total],0)</f>
        <v>536</v>
      </c>
    </row>
    <row r="145" spans="1:14" x14ac:dyDescent="0.35">
      <c r="A145">
        <v>144</v>
      </c>
      <c r="B145" s="1" t="s">
        <v>155</v>
      </c>
      <c r="C145" s="1" t="s">
        <v>4</v>
      </c>
      <c r="D145" s="1" t="s">
        <v>14</v>
      </c>
      <c r="E145" s="2">
        <v>8.92</v>
      </c>
      <c r="F145" s="2">
        <v>42.81</v>
      </c>
      <c r="G145" s="2">
        <v>36.909999999999997</v>
      </c>
      <c r="H145" s="2">
        <v>81.69</v>
      </c>
      <c r="I145" s="2">
        <v>54.07</v>
      </c>
      <c r="J145" s="2">
        <f>SUM(Students_marks[[#This Row],[Math]:[English]])</f>
        <v>224.39999999999998</v>
      </c>
      <c r="K145" s="2">
        <f>Students_marks[[#This Row],[Total]]/5</f>
        <v>44.879999999999995</v>
      </c>
      <c r="L145" t="str">
        <f>IF(MIN(Students_marks[[#This Row],[Math]:[English]]) &lt; 35, "Fail","Pass")</f>
        <v>Fail</v>
      </c>
      <c r="M145" t="str">
        <f>VLOOKUP(Students_marks[[#This Row],[Percentage]],Table2[],2,TRUE)</f>
        <v>D</v>
      </c>
      <c r="N145">
        <f>_xlfn.RANK.EQ(Students_marks[[#This Row],[Total]],Students_marks[Total],0)</f>
        <v>675</v>
      </c>
    </row>
    <row r="146" spans="1:14" x14ac:dyDescent="0.35">
      <c r="A146">
        <v>145</v>
      </c>
      <c r="B146" s="1" t="s">
        <v>156</v>
      </c>
      <c r="C146" s="1" t="s">
        <v>4</v>
      </c>
      <c r="D146" s="1" t="s">
        <v>10</v>
      </c>
      <c r="E146" s="2">
        <v>69.28</v>
      </c>
      <c r="F146" s="2">
        <v>20.63</v>
      </c>
      <c r="G146" s="2">
        <v>23.6</v>
      </c>
      <c r="H146" s="2">
        <v>92.86</v>
      </c>
      <c r="I146" s="2">
        <v>9.18</v>
      </c>
      <c r="J146" s="2">
        <f>SUM(Students_marks[[#This Row],[Math]:[English]])</f>
        <v>215.55</v>
      </c>
      <c r="K146" s="2">
        <f>Students_marks[[#This Row],[Total]]/5</f>
        <v>43.11</v>
      </c>
      <c r="L146" t="str">
        <f>IF(MIN(Students_marks[[#This Row],[Math]:[English]]) &lt; 35, "Fail","Pass")</f>
        <v>Fail</v>
      </c>
      <c r="M146" t="str">
        <f>VLOOKUP(Students_marks[[#This Row],[Percentage]],Table2[],2,TRUE)</f>
        <v>D</v>
      </c>
      <c r="N146">
        <f>_xlfn.RANK.EQ(Students_marks[[#This Row],[Total]],Students_marks[Total],0)</f>
        <v>716</v>
      </c>
    </row>
    <row r="147" spans="1:14" x14ac:dyDescent="0.35">
      <c r="A147">
        <v>146</v>
      </c>
      <c r="B147" s="1" t="s">
        <v>157</v>
      </c>
      <c r="C147" s="1" t="s">
        <v>5</v>
      </c>
      <c r="D147" s="1" t="s">
        <v>10</v>
      </c>
      <c r="E147" s="2">
        <v>24.38</v>
      </c>
      <c r="F147" s="2">
        <v>53.14</v>
      </c>
      <c r="G147" s="2">
        <v>4.7699999999999996</v>
      </c>
      <c r="H147" s="2">
        <v>13.61</v>
      </c>
      <c r="I147" s="2">
        <v>22.76</v>
      </c>
      <c r="J147" s="2">
        <f>SUM(Students_marks[[#This Row],[Math]:[English]])</f>
        <v>118.66</v>
      </c>
      <c r="K147" s="2">
        <f>Students_marks[[#This Row],[Total]]/5</f>
        <v>23.731999999999999</v>
      </c>
      <c r="L147" t="str">
        <f>IF(MIN(Students_marks[[#This Row],[Math]:[English]]) &lt; 35, "Fail","Pass")</f>
        <v>Fail</v>
      </c>
      <c r="M147" t="str">
        <f>VLOOKUP(Students_marks[[#This Row],[Percentage]],Table2[],2,TRUE)</f>
        <v>F</v>
      </c>
      <c r="N147">
        <f>_xlfn.RANK.EQ(Students_marks[[#This Row],[Total]],Students_marks[Total],0)</f>
        <v>983</v>
      </c>
    </row>
    <row r="148" spans="1:14" x14ac:dyDescent="0.35">
      <c r="A148">
        <v>147</v>
      </c>
      <c r="B148" s="1" t="s">
        <v>158</v>
      </c>
      <c r="C148" s="1" t="s">
        <v>5</v>
      </c>
      <c r="D148" s="1" t="s">
        <v>12</v>
      </c>
      <c r="E148" s="2">
        <v>2.15</v>
      </c>
      <c r="F148" s="2">
        <v>80.87</v>
      </c>
      <c r="G148" s="2">
        <v>8.39</v>
      </c>
      <c r="H148" s="2">
        <v>14.04</v>
      </c>
      <c r="I148" s="2">
        <v>22.37</v>
      </c>
      <c r="J148" s="2">
        <f>SUM(Students_marks[[#This Row],[Math]:[English]])</f>
        <v>127.82000000000002</v>
      </c>
      <c r="K148" s="2">
        <f>Students_marks[[#This Row],[Total]]/5</f>
        <v>25.564000000000004</v>
      </c>
      <c r="L148" t="str">
        <f>IF(MIN(Students_marks[[#This Row],[Math]:[English]]) &lt; 35, "Fail","Pass")</f>
        <v>Fail</v>
      </c>
      <c r="M148" t="str">
        <f>VLOOKUP(Students_marks[[#This Row],[Percentage]],Table2[],2,TRUE)</f>
        <v>F</v>
      </c>
      <c r="N148">
        <f>_xlfn.RANK.EQ(Students_marks[[#This Row],[Total]],Students_marks[Total],0)</f>
        <v>976</v>
      </c>
    </row>
    <row r="149" spans="1:14" x14ac:dyDescent="0.35">
      <c r="A149">
        <v>148</v>
      </c>
      <c r="B149" s="1" t="s">
        <v>159</v>
      </c>
      <c r="C149" s="1" t="s">
        <v>7</v>
      </c>
      <c r="D149" s="1" t="s">
        <v>12</v>
      </c>
      <c r="E149" s="2">
        <v>34.67</v>
      </c>
      <c r="F149" s="2">
        <v>62.82</v>
      </c>
      <c r="G149" s="2">
        <v>95.93</v>
      </c>
      <c r="H149" s="2">
        <v>89.21</v>
      </c>
      <c r="I149" s="2">
        <v>28.11</v>
      </c>
      <c r="J149" s="2">
        <f>SUM(Students_marks[[#This Row],[Math]:[English]])</f>
        <v>310.74</v>
      </c>
      <c r="K149" s="2">
        <f>Students_marks[[#This Row],[Total]]/5</f>
        <v>62.148000000000003</v>
      </c>
      <c r="L149" t="str">
        <f>IF(MIN(Students_marks[[#This Row],[Math]:[English]]) &lt; 35, "Fail","Pass")</f>
        <v>Fail</v>
      </c>
      <c r="M149" t="str">
        <f>VLOOKUP(Students_marks[[#This Row],[Percentage]],Table2[],2,TRUE)</f>
        <v>B2</v>
      </c>
      <c r="N149">
        <f>_xlfn.RANK.EQ(Students_marks[[#This Row],[Total]],Students_marks[Total],0)</f>
        <v>208</v>
      </c>
    </row>
    <row r="150" spans="1:14" x14ac:dyDescent="0.35">
      <c r="A150">
        <v>149</v>
      </c>
      <c r="B150" s="1" t="s">
        <v>160</v>
      </c>
      <c r="C150" s="1" t="s">
        <v>8</v>
      </c>
      <c r="D150" s="1" t="s">
        <v>10</v>
      </c>
      <c r="E150" s="2">
        <v>60.05</v>
      </c>
      <c r="F150" s="2">
        <v>20.51</v>
      </c>
      <c r="G150" s="2">
        <v>55.12</v>
      </c>
      <c r="H150" s="2">
        <v>0.04</v>
      </c>
      <c r="I150" s="2">
        <v>91</v>
      </c>
      <c r="J150" s="2">
        <f>SUM(Students_marks[[#This Row],[Math]:[English]])</f>
        <v>226.72</v>
      </c>
      <c r="K150" s="2">
        <f>Students_marks[[#This Row],[Total]]/5</f>
        <v>45.344000000000001</v>
      </c>
      <c r="L150" t="str">
        <f>IF(MIN(Students_marks[[#This Row],[Math]:[English]]) &lt; 35, "Fail","Pass")</f>
        <v>Fail</v>
      </c>
      <c r="M150" t="str">
        <f>VLOOKUP(Students_marks[[#This Row],[Percentage]],Table2[],2,TRUE)</f>
        <v>D</v>
      </c>
      <c r="N150">
        <f>_xlfn.RANK.EQ(Students_marks[[#This Row],[Total]],Students_marks[Total],0)</f>
        <v>662</v>
      </c>
    </row>
    <row r="151" spans="1:14" x14ac:dyDescent="0.35">
      <c r="A151">
        <v>150</v>
      </c>
      <c r="B151" s="1" t="s">
        <v>161</v>
      </c>
      <c r="C151" s="1" t="s">
        <v>6</v>
      </c>
      <c r="D151" s="1" t="s">
        <v>14</v>
      </c>
      <c r="E151" s="2">
        <v>92.55</v>
      </c>
      <c r="F151" s="2">
        <v>21.25</v>
      </c>
      <c r="G151" s="2">
        <v>34.58</v>
      </c>
      <c r="H151" s="2">
        <v>20.7</v>
      </c>
      <c r="I151" s="2">
        <v>40.450000000000003</v>
      </c>
      <c r="J151" s="2">
        <f>SUM(Students_marks[[#This Row],[Math]:[English]])</f>
        <v>209.52999999999997</v>
      </c>
      <c r="K151" s="2">
        <f>Students_marks[[#This Row],[Total]]/5</f>
        <v>41.905999999999992</v>
      </c>
      <c r="L151" t="str">
        <f>IF(MIN(Students_marks[[#This Row],[Math]:[English]]) &lt; 35, "Fail","Pass")</f>
        <v>Fail</v>
      </c>
      <c r="M151" t="str">
        <f>VLOOKUP(Students_marks[[#This Row],[Percentage]],Table2[],2,TRUE)</f>
        <v>D</v>
      </c>
      <c r="N151">
        <f>_xlfn.RANK.EQ(Students_marks[[#This Row],[Total]],Students_marks[Total],0)</f>
        <v>753</v>
      </c>
    </row>
    <row r="152" spans="1:14" x14ac:dyDescent="0.35">
      <c r="A152">
        <v>151</v>
      </c>
      <c r="B152" s="1" t="s">
        <v>162</v>
      </c>
      <c r="C152" s="1" t="s">
        <v>4</v>
      </c>
      <c r="D152" s="1" t="s">
        <v>12</v>
      </c>
      <c r="E152" s="2">
        <v>92.36</v>
      </c>
      <c r="F152" s="2">
        <v>37.979999999999997</v>
      </c>
      <c r="G152" s="2">
        <v>19.61</v>
      </c>
      <c r="H152" s="2">
        <v>65.17</v>
      </c>
      <c r="I152" s="2">
        <v>23.06</v>
      </c>
      <c r="J152" s="2">
        <f>SUM(Students_marks[[#This Row],[Math]:[English]])</f>
        <v>238.18</v>
      </c>
      <c r="K152" s="2">
        <f>Students_marks[[#This Row],[Total]]/5</f>
        <v>47.636000000000003</v>
      </c>
      <c r="L152" t="str">
        <f>IF(MIN(Students_marks[[#This Row],[Math]:[English]]) &lt; 35, "Fail","Pass")</f>
        <v>Fail</v>
      </c>
      <c r="M152" t="str">
        <f>VLOOKUP(Students_marks[[#This Row],[Percentage]],Table2[],2,TRUE)</f>
        <v>D</v>
      </c>
      <c r="N152">
        <f>_xlfn.RANK.EQ(Students_marks[[#This Row],[Total]],Students_marks[Total],0)</f>
        <v>597</v>
      </c>
    </row>
    <row r="153" spans="1:14" x14ac:dyDescent="0.35">
      <c r="A153">
        <v>152</v>
      </c>
      <c r="B153" s="1" t="s">
        <v>163</v>
      </c>
      <c r="C153" s="1" t="s">
        <v>7</v>
      </c>
      <c r="D153" s="1" t="s">
        <v>14</v>
      </c>
      <c r="E153" s="2">
        <v>69.540000000000006</v>
      </c>
      <c r="F153" s="2">
        <v>31.66</v>
      </c>
      <c r="G153" s="2">
        <v>16.62</v>
      </c>
      <c r="H153" s="2">
        <v>59.91</v>
      </c>
      <c r="I153" s="2">
        <v>84</v>
      </c>
      <c r="J153" s="2">
        <f>SUM(Students_marks[[#This Row],[Math]:[English]])</f>
        <v>261.73</v>
      </c>
      <c r="K153" s="2">
        <f>Students_marks[[#This Row],[Total]]/5</f>
        <v>52.346000000000004</v>
      </c>
      <c r="L153" t="str">
        <f>IF(MIN(Students_marks[[#This Row],[Math]:[English]]) &lt; 35, "Fail","Pass")</f>
        <v>Fail</v>
      </c>
      <c r="M153" t="str">
        <f>VLOOKUP(Students_marks[[#This Row],[Percentage]],Table2[],2,TRUE)</f>
        <v>C</v>
      </c>
      <c r="N153">
        <f>_xlfn.RANK.EQ(Students_marks[[#This Row],[Total]],Students_marks[Total],0)</f>
        <v>461</v>
      </c>
    </row>
    <row r="154" spans="1:14" x14ac:dyDescent="0.35">
      <c r="A154">
        <v>153</v>
      </c>
      <c r="B154" s="1" t="s">
        <v>164</v>
      </c>
      <c r="C154" s="1" t="s">
        <v>5</v>
      </c>
      <c r="D154" s="1" t="s">
        <v>10</v>
      </c>
      <c r="E154" s="2">
        <v>88.28</v>
      </c>
      <c r="F154" s="2">
        <v>32.18</v>
      </c>
      <c r="G154" s="2">
        <v>87.93</v>
      </c>
      <c r="H154" s="2">
        <v>3.16</v>
      </c>
      <c r="I154" s="2">
        <v>53.02</v>
      </c>
      <c r="J154" s="2">
        <f>SUM(Students_marks[[#This Row],[Math]:[English]])</f>
        <v>264.57</v>
      </c>
      <c r="K154" s="2">
        <f>Students_marks[[#This Row],[Total]]/5</f>
        <v>52.914000000000001</v>
      </c>
      <c r="L154" t="str">
        <f>IF(MIN(Students_marks[[#This Row],[Math]:[English]]) &lt; 35, "Fail","Pass")</f>
        <v>Fail</v>
      </c>
      <c r="M154" t="str">
        <f>VLOOKUP(Students_marks[[#This Row],[Percentage]],Table2[],2,TRUE)</f>
        <v>C</v>
      </c>
      <c r="N154">
        <f>_xlfn.RANK.EQ(Students_marks[[#This Row],[Total]],Students_marks[Total],0)</f>
        <v>444</v>
      </c>
    </row>
    <row r="155" spans="1:14" x14ac:dyDescent="0.35">
      <c r="A155">
        <v>154</v>
      </c>
      <c r="B155" s="1" t="s">
        <v>165</v>
      </c>
      <c r="C155" s="1" t="s">
        <v>4</v>
      </c>
      <c r="D155" s="1" t="s">
        <v>10</v>
      </c>
      <c r="E155" s="2">
        <v>62.6</v>
      </c>
      <c r="F155" s="2">
        <v>15.3</v>
      </c>
      <c r="G155" s="2">
        <v>35.39</v>
      </c>
      <c r="H155" s="2">
        <v>24.96</v>
      </c>
      <c r="I155" s="2">
        <v>33.81</v>
      </c>
      <c r="J155" s="2">
        <f>SUM(Students_marks[[#This Row],[Math]:[English]])</f>
        <v>172.06</v>
      </c>
      <c r="K155" s="2">
        <f>Students_marks[[#This Row],[Total]]/5</f>
        <v>34.411999999999999</v>
      </c>
      <c r="L155" t="str">
        <f>IF(MIN(Students_marks[[#This Row],[Math]:[English]]) &lt; 35, "Fail","Pass")</f>
        <v>Fail</v>
      </c>
      <c r="M155" t="str">
        <f>VLOOKUP(Students_marks[[#This Row],[Percentage]],Table2[],2,TRUE)</f>
        <v>F</v>
      </c>
      <c r="N155">
        <f>_xlfn.RANK.EQ(Students_marks[[#This Row],[Total]],Students_marks[Total],0)</f>
        <v>894</v>
      </c>
    </row>
    <row r="156" spans="1:14" x14ac:dyDescent="0.35">
      <c r="A156">
        <v>155</v>
      </c>
      <c r="B156" s="1" t="s">
        <v>166</v>
      </c>
      <c r="C156" s="1" t="s">
        <v>7</v>
      </c>
      <c r="D156" s="1" t="s">
        <v>10</v>
      </c>
      <c r="E156" s="2">
        <v>65.16</v>
      </c>
      <c r="F156" s="2">
        <v>21.19</v>
      </c>
      <c r="G156" s="2">
        <v>82.21</v>
      </c>
      <c r="H156" s="2">
        <v>0.84</v>
      </c>
      <c r="I156" s="2">
        <v>7.6</v>
      </c>
      <c r="J156" s="2">
        <f>SUM(Students_marks[[#This Row],[Math]:[English]])</f>
        <v>177</v>
      </c>
      <c r="K156" s="2">
        <f>Students_marks[[#This Row],[Total]]/5</f>
        <v>35.4</v>
      </c>
      <c r="L156" t="str">
        <f>IF(MIN(Students_marks[[#This Row],[Math]:[English]]) &lt; 35, "Fail","Pass")</f>
        <v>Fail</v>
      </c>
      <c r="M156" t="str">
        <f>VLOOKUP(Students_marks[[#This Row],[Percentage]],Table2[],2,TRUE)</f>
        <v>D</v>
      </c>
      <c r="N156">
        <f>_xlfn.RANK.EQ(Students_marks[[#This Row],[Total]],Students_marks[Total],0)</f>
        <v>876</v>
      </c>
    </row>
    <row r="157" spans="1:14" x14ac:dyDescent="0.35">
      <c r="A157">
        <v>156</v>
      </c>
      <c r="B157" s="1" t="s">
        <v>167</v>
      </c>
      <c r="C157" s="1" t="s">
        <v>6</v>
      </c>
      <c r="D157" s="1" t="s">
        <v>12</v>
      </c>
      <c r="E157" s="2">
        <v>59.68</v>
      </c>
      <c r="F157" s="2">
        <v>29.03</v>
      </c>
      <c r="G157" s="2">
        <v>44.56</v>
      </c>
      <c r="H157" s="2">
        <v>36.08</v>
      </c>
      <c r="I157" s="2">
        <v>94.73</v>
      </c>
      <c r="J157" s="2">
        <f>SUM(Students_marks[[#This Row],[Math]:[English]])</f>
        <v>264.08000000000004</v>
      </c>
      <c r="K157" s="2">
        <f>Students_marks[[#This Row],[Total]]/5</f>
        <v>52.81600000000001</v>
      </c>
      <c r="L157" t="str">
        <f>IF(MIN(Students_marks[[#This Row],[Math]:[English]]) &lt; 35, "Fail","Pass")</f>
        <v>Fail</v>
      </c>
      <c r="M157" t="str">
        <f>VLOOKUP(Students_marks[[#This Row],[Percentage]],Table2[],2,TRUE)</f>
        <v>C</v>
      </c>
      <c r="N157">
        <f>_xlfn.RANK.EQ(Students_marks[[#This Row],[Total]],Students_marks[Total],0)</f>
        <v>447</v>
      </c>
    </row>
    <row r="158" spans="1:14" x14ac:dyDescent="0.35">
      <c r="A158">
        <v>157</v>
      </c>
      <c r="B158" s="1" t="s">
        <v>168</v>
      </c>
      <c r="C158" s="1" t="s">
        <v>5</v>
      </c>
      <c r="D158" s="1" t="s">
        <v>10</v>
      </c>
      <c r="E158" s="2">
        <v>91.88</v>
      </c>
      <c r="F158" s="2">
        <v>42.49</v>
      </c>
      <c r="G158" s="2">
        <v>72.180000000000007</v>
      </c>
      <c r="H158" s="2">
        <v>89.75</v>
      </c>
      <c r="I158" s="2">
        <v>80.16</v>
      </c>
      <c r="J158" s="2">
        <f>SUM(Students_marks[[#This Row],[Math]:[English]])</f>
        <v>376.46000000000004</v>
      </c>
      <c r="K158" s="2">
        <f>Students_marks[[#This Row],[Total]]/5</f>
        <v>75.292000000000002</v>
      </c>
      <c r="L158" t="str">
        <f>IF(MIN(Students_marks[[#This Row],[Math]:[English]]) &lt; 35, "Fail","Pass")</f>
        <v>Pass</v>
      </c>
      <c r="M158" t="str">
        <f>VLOOKUP(Students_marks[[#This Row],[Percentage]],Table2[],2,TRUE)</f>
        <v>B1</v>
      </c>
      <c r="N158">
        <f>_xlfn.RANK.EQ(Students_marks[[#This Row],[Total]],Students_marks[Total],0)</f>
        <v>21</v>
      </c>
    </row>
    <row r="159" spans="1:14" x14ac:dyDescent="0.35">
      <c r="A159">
        <v>158</v>
      </c>
      <c r="B159" s="1" t="s">
        <v>169</v>
      </c>
      <c r="C159" s="1" t="s">
        <v>8</v>
      </c>
      <c r="D159" s="1" t="s">
        <v>14</v>
      </c>
      <c r="E159" s="2">
        <v>25.34</v>
      </c>
      <c r="F159" s="2">
        <v>65.22</v>
      </c>
      <c r="G159" s="2">
        <v>29.55</v>
      </c>
      <c r="H159" s="2">
        <v>41.13</v>
      </c>
      <c r="I159" s="2">
        <v>57.84</v>
      </c>
      <c r="J159" s="2">
        <f>SUM(Students_marks[[#This Row],[Math]:[English]])</f>
        <v>219.08</v>
      </c>
      <c r="K159" s="2">
        <f>Students_marks[[#This Row],[Total]]/5</f>
        <v>43.816000000000003</v>
      </c>
      <c r="L159" t="str">
        <f>IF(MIN(Students_marks[[#This Row],[Math]:[English]]) &lt; 35, "Fail","Pass")</f>
        <v>Fail</v>
      </c>
      <c r="M159" t="str">
        <f>VLOOKUP(Students_marks[[#This Row],[Percentage]],Table2[],2,TRUE)</f>
        <v>D</v>
      </c>
      <c r="N159">
        <f>_xlfn.RANK.EQ(Students_marks[[#This Row],[Total]],Students_marks[Total],0)</f>
        <v>698</v>
      </c>
    </row>
    <row r="160" spans="1:14" x14ac:dyDescent="0.35">
      <c r="A160">
        <v>159</v>
      </c>
      <c r="B160" s="1" t="s">
        <v>170</v>
      </c>
      <c r="C160" s="1" t="s">
        <v>4</v>
      </c>
      <c r="D160" s="1" t="s">
        <v>12</v>
      </c>
      <c r="E160" s="2">
        <v>41.47</v>
      </c>
      <c r="F160" s="2">
        <v>59.72</v>
      </c>
      <c r="G160" s="2">
        <v>8.01</v>
      </c>
      <c r="H160" s="2">
        <v>24.98</v>
      </c>
      <c r="I160" s="2">
        <v>11.89</v>
      </c>
      <c r="J160" s="2">
        <f>SUM(Students_marks[[#This Row],[Math]:[English]])</f>
        <v>146.07</v>
      </c>
      <c r="K160" s="2">
        <f>Students_marks[[#This Row],[Total]]/5</f>
        <v>29.213999999999999</v>
      </c>
      <c r="L160" t="str">
        <f>IF(MIN(Students_marks[[#This Row],[Math]:[English]]) &lt; 35, "Fail","Pass")</f>
        <v>Fail</v>
      </c>
      <c r="M160" t="str">
        <f>VLOOKUP(Students_marks[[#This Row],[Percentage]],Table2[],2,TRUE)</f>
        <v>F</v>
      </c>
      <c r="N160">
        <f>_xlfn.RANK.EQ(Students_marks[[#This Row],[Total]],Students_marks[Total],0)</f>
        <v>948</v>
      </c>
    </row>
    <row r="161" spans="1:14" x14ac:dyDescent="0.35">
      <c r="A161">
        <v>160</v>
      </c>
      <c r="B161" s="1" t="s">
        <v>171</v>
      </c>
      <c r="C161" s="1" t="s">
        <v>7</v>
      </c>
      <c r="D161" s="1" t="s">
        <v>12</v>
      </c>
      <c r="E161" s="2">
        <v>19.29</v>
      </c>
      <c r="F161" s="2">
        <v>56.38</v>
      </c>
      <c r="G161" s="2">
        <v>22.36</v>
      </c>
      <c r="H161" s="2">
        <v>35.880000000000003</v>
      </c>
      <c r="I161" s="2">
        <v>45.98</v>
      </c>
      <c r="J161" s="2">
        <f>SUM(Students_marks[[#This Row],[Math]:[English]])</f>
        <v>179.89</v>
      </c>
      <c r="K161" s="2">
        <f>Students_marks[[#This Row],[Total]]/5</f>
        <v>35.977999999999994</v>
      </c>
      <c r="L161" t="str">
        <f>IF(MIN(Students_marks[[#This Row],[Math]:[English]]) &lt; 35, "Fail","Pass")</f>
        <v>Fail</v>
      </c>
      <c r="M161" t="str">
        <f>VLOOKUP(Students_marks[[#This Row],[Percentage]],Table2[],2,TRUE)</f>
        <v>D</v>
      </c>
      <c r="N161">
        <f>_xlfn.RANK.EQ(Students_marks[[#This Row],[Total]],Students_marks[Total],0)</f>
        <v>867</v>
      </c>
    </row>
    <row r="162" spans="1:14" x14ac:dyDescent="0.35">
      <c r="A162">
        <v>161</v>
      </c>
      <c r="B162" s="1" t="s">
        <v>172</v>
      </c>
      <c r="C162" s="1" t="s">
        <v>4</v>
      </c>
      <c r="D162" s="1" t="s">
        <v>12</v>
      </c>
      <c r="E162" s="2">
        <v>82.76</v>
      </c>
      <c r="F162" s="2">
        <v>61.07</v>
      </c>
      <c r="G162" s="2">
        <v>27.77</v>
      </c>
      <c r="H162" s="2">
        <v>1.46</v>
      </c>
      <c r="I162" s="2">
        <v>23.54</v>
      </c>
      <c r="J162" s="2">
        <f>SUM(Students_marks[[#This Row],[Math]:[English]])</f>
        <v>196.60000000000002</v>
      </c>
      <c r="K162" s="2">
        <f>Students_marks[[#This Row],[Total]]/5</f>
        <v>39.320000000000007</v>
      </c>
      <c r="L162" t="str">
        <f>IF(MIN(Students_marks[[#This Row],[Math]:[English]]) &lt; 35, "Fail","Pass")</f>
        <v>Fail</v>
      </c>
      <c r="M162" t="str">
        <f>VLOOKUP(Students_marks[[#This Row],[Percentage]],Table2[],2,TRUE)</f>
        <v>D</v>
      </c>
      <c r="N162">
        <f>_xlfn.RANK.EQ(Students_marks[[#This Row],[Total]],Students_marks[Total],0)</f>
        <v>809</v>
      </c>
    </row>
    <row r="163" spans="1:14" x14ac:dyDescent="0.35">
      <c r="A163">
        <v>162</v>
      </c>
      <c r="B163" s="1" t="s">
        <v>173</v>
      </c>
      <c r="C163" s="1" t="s">
        <v>4</v>
      </c>
      <c r="D163" s="1" t="s">
        <v>10</v>
      </c>
      <c r="E163" s="2">
        <v>13.52</v>
      </c>
      <c r="F163" s="2">
        <v>6.27</v>
      </c>
      <c r="G163" s="2">
        <v>86.39</v>
      </c>
      <c r="H163" s="2">
        <v>92.45</v>
      </c>
      <c r="I163" s="2">
        <v>23.92</v>
      </c>
      <c r="J163" s="2">
        <f>SUM(Students_marks[[#This Row],[Math]:[English]])</f>
        <v>222.55</v>
      </c>
      <c r="K163" s="2">
        <f>Students_marks[[#This Row],[Total]]/5</f>
        <v>44.510000000000005</v>
      </c>
      <c r="L163" t="str">
        <f>IF(MIN(Students_marks[[#This Row],[Math]:[English]]) &lt; 35, "Fail","Pass")</f>
        <v>Fail</v>
      </c>
      <c r="M163" t="str">
        <f>VLOOKUP(Students_marks[[#This Row],[Percentage]],Table2[],2,TRUE)</f>
        <v>D</v>
      </c>
      <c r="N163">
        <f>_xlfn.RANK.EQ(Students_marks[[#This Row],[Total]],Students_marks[Total],0)</f>
        <v>681</v>
      </c>
    </row>
    <row r="164" spans="1:14" x14ac:dyDescent="0.35">
      <c r="A164">
        <v>163</v>
      </c>
      <c r="B164" s="1" t="s">
        <v>174</v>
      </c>
      <c r="C164" s="1" t="s">
        <v>4</v>
      </c>
      <c r="D164" s="1" t="s">
        <v>14</v>
      </c>
      <c r="E164" s="2">
        <v>18.559999999999999</v>
      </c>
      <c r="F164" s="2">
        <v>20.18</v>
      </c>
      <c r="G164" s="2">
        <v>77.38</v>
      </c>
      <c r="H164" s="2">
        <v>89.01</v>
      </c>
      <c r="I164" s="2">
        <v>11.11</v>
      </c>
      <c r="J164" s="2">
        <f>SUM(Students_marks[[#This Row],[Math]:[English]])</f>
        <v>216.24</v>
      </c>
      <c r="K164" s="2">
        <f>Students_marks[[#This Row],[Total]]/5</f>
        <v>43.248000000000005</v>
      </c>
      <c r="L164" t="str">
        <f>IF(MIN(Students_marks[[#This Row],[Math]:[English]]) &lt; 35, "Fail","Pass")</f>
        <v>Fail</v>
      </c>
      <c r="M164" t="str">
        <f>VLOOKUP(Students_marks[[#This Row],[Percentage]],Table2[],2,TRUE)</f>
        <v>D</v>
      </c>
      <c r="N164">
        <f>_xlfn.RANK.EQ(Students_marks[[#This Row],[Total]],Students_marks[Total],0)</f>
        <v>713</v>
      </c>
    </row>
    <row r="165" spans="1:14" x14ac:dyDescent="0.35">
      <c r="A165">
        <v>164</v>
      </c>
      <c r="B165" s="1" t="s">
        <v>175</v>
      </c>
      <c r="C165" s="1" t="s">
        <v>8</v>
      </c>
      <c r="D165" s="1" t="s">
        <v>14</v>
      </c>
      <c r="E165" s="2">
        <v>99.81</v>
      </c>
      <c r="F165" s="2">
        <v>76.599999999999994</v>
      </c>
      <c r="G165" s="2">
        <v>12.91</v>
      </c>
      <c r="H165" s="2">
        <v>4.43</v>
      </c>
      <c r="I165" s="2">
        <v>18.7</v>
      </c>
      <c r="J165" s="2">
        <f>SUM(Students_marks[[#This Row],[Math]:[English]])</f>
        <v>212.45</v>
      </c>
      <c r="K165" s="2">
        <f>Students_marks[[#This Row],[Total]]/5</f>
        <v>42.489999999999995</v>
      </c>
      <c r="L165" t="str">
        <f>IF(MIN(Students_marks[[#This Row],[Math]:[English]]) &lt; 35, "Fail","Pass")</f>
        <v>Fail</v>
      </c>
      <c r="M165" t="str">
        <f>VLOOKUP(Students_marks[[#This Row],[Percentage]],Table2[],2,TRUE)</f>
        <v>D</v>
      </c>
      <c r="N165">
        <f>_xlfn.RANK.EQ(Students_marks[[#This Row],[Total]],Students_marks[Total],0)</f>
        <v>737</v>
      </c>
    </row>
    <row r="166" spans="1:14" x14ac:dyDescent="0.35">
      <c r="A166">
        <v>165</v>
      </c>
      <c r="B166" s="1" t="s">
        <v>176</v>
      </c>
      <c r="C166" s="1" t="s">
        <v>5</v>
      </c>
      <c r="D166" s="1" t="s">
        <v>12</v>
      </c>
      <c r="E166" s="2">
        <v>59.26</v>
      </c>
      <c r="F166" s="2">
        <v>42.21</v>
      </c>
      <c r="G166" s="2">
        <v>97.97</v>
      </c>
      <c r="H166" s="2">
        <v>45.62</v>
      </c>
      <c r="I166" s="2">
        <v>94.14</v>
      </c>
      <c r="J166" s="2">
        <f>SUM(Students_marks[[#This Row],[Math]:[English]])</f>
        <v>339.2</v>
      </c>
      <c r="K166" s="2">
        <f>Students_marks[[#This Row],[Total]]/5</f>
        <v>67.84</v>
      </c>
      <c r="L166" t="str">
        <f>IF(MIN(Students_marks[[#This Row],[Math]:[English]]) &lt; 35, "Fail","Pass")</f>
        <v>Pass</v>
      </c>
      <c r="M166" t="str">
        <f>VLOOKUP(Students_marks[[#This Row],[Percentage]],Table2[],2,TRUE)</f>
        <v>B2</v>
      </c>
      <c r="N166">
        <f>_xlfn.RANK.EQ(Students_marks[[#This Row],[Total]],Students_marks[Total],0)</f>
        <v>94</v>
      </c>
    </row>
    <row r="167" spans="1:14" x14ac:dyDescent="0.35">
      <c r="A167">
        <v>166</v>
      </c>
      <c r="B167" s="1" t="s">
        <v>177</v>
      </c>
      <c r="C167" s="1" t="s">
        <v>5</v>
      </c>
      <c r="D167" s="1" t="s">
        <v>14</v>
      </c>
      <c r="E167" s="2">
        <v>12.32</v>
      </c>
      <c r="F167" s="2">
        <v>9.93</v>
      </c>
      <c r="G167" s="2">
        <v>76.87</v>
      </c>
      <c r="H167" s="2">
        <v>96.86</v>
      </c>
      <c r="I167" s="2">
        <v>12.65</v>
      </c>
      <c r="J167" s="2">
        <f>SUM(Students_marks[[#This Row],[Math]:[English]])</f>
        <v>208.63000000000002</v>
      </c>
      <c r="K167" s="2">
        <f>Students_marks[[#This Row],[Total]]/5</f>
        <v>41.726000000000006</v>
      </c>
      <c r="L167" t="str">
        <f>IF(MIN(Students_marks[[#This Row],[Math]:[English]]) &lt; 35, "Fail","Pass")</f>
        <v>Fail</v>
      </c>
      <c r="M167" t="str">
        <f>VLOOKUP(Students_marks[[#This Row],[Percentage]],Table2[],2,TRUE)</f>
        <v>D</v>
      </c>
      <c r="N167">
        <f>_xlfn.RANK.EQ(Students_marks[[#This Row],[Total]],Students_marks[Total],0)</f>
        <v>759</v>
      </c>
    </row>
    <row r="168" spans="1:14" x14ac:dyDescent="0.35">
      <c r="A168">
        <v>167</v>
      </c>
      <c r="B168" s="1" t="s">
        <v>178</v>
      </c>
      <c r="C168" s="1" t="s">
        <v>7</v>
      </c>
      <c r="D168" s="1" t="s">
        <v>12</v>
      </c>
      <c r="E168" s="2">
        <v>73.16</v>
      </c>
      <c r="F168" s="2">
        <v>91.82</v>
      </c>
      <c r="G168" s="2">
        <v>99.11</v>
      </c>
      <c r="H168" s="2">
        <v>13.78</v>
      </c>
      <c r="I168" s="2">
        <v>28.12</v>
      </c>
      <c r="J168" s="2">
        <f>SUM(Students_marks[[#This Row],[Math]:[English]])</f>
        <v>305.98999999999995</v>
      </c>
      <c r="K168" s="2">
        <f>Students_marks[[#This Row],[Total]]/5</f>
        <v>61.197999999999993</v>
      </c>
      <c r="L168" t="str">
        <f>IF(MIN(Students_marks[[#This Row],[Math]:[English]]) &lt; 35, "Fail","Pass")</f>
        <v>Fail</v>
      </c>
      <c r="M168" t="str">
        <f>VLOOKUP(Students_marks[[#This Row],[Percentage]],Table2[],2,TRUE)</f>
        <v>B2</v>
      </c>
      <c r="N168">
        <f>_xlfn.RANK.EQ(Students_marks[[#This Row],[Total]],Students_marks[Total],0)</f>
        <v>221</v>
      </c>
    </row>
    <row r="169" spans="1:14" x14ac:dyDescent="0.35">
      <c r="A169">
        <v>168</v>
      </c>
      <c r="B169" s="1" t="s">
        <v>179</v>
      </c>
      <c r="C169" s="1" t="s">
        <v>5</v>
      </c>
      <c r="D169" s="1" t="s">
        <v>14</v>
      </c>
      <c r="E169" s="2">
        <v>39.659999999999997</v>
      </c>
      <c r="F169" s="2">
        <v>52.19</v>
      </c>
      <c r="G169" s="2">
        <v>17.46</v>
      </c>
      <c r="H169" s="2">
        <v>43.47</v>
      </c>
      <c r="I169" s="2">
        <v>60.94</v>
      </c>
      <c r="J169" s="2">
        <f>SUM(Students_marks[[#This Row],[Math]:[English]])</f>
        <v>213.72</v>
      </c>
      <c r="K169" s="2">
        <f>Students_marks[[#This Row],[Total]]/5</f>
        <v>42.744</v>
      </c>
      <c r="L169" t="str">
        <f>IF(MIN(Students_marks[[#This Row],[Math]:[English]]) &lt; 35, "Fail","Pass")</f>
        <v>Fail</v>
      </c>
      <c r="M169" t="str">
        <f>VLOOKUP(Students_marks[[#This Row],[Percentage]],Table2[],2,TRUE)</f>
        <v>D</v>
      </c>
      <c r="N169">
        <f>_xlfn.RANK.EQ(Students_marks[[#This Row],[Total]],Students_marks[Total],0)</f>
        <v>728</v>
      </c>
    </row>
    <row r="170" spans="1:14" x14ac:dyDescent="0.35">
      <c r="A170">
        <v>169</v>
      </c>
      <c r="B170" s="1" t="s">
        <v>180</v>
      </c>
      <c r="C170" s="1" t="s">
        <v>6</v>
      </c>
      <c r="D170" s="1" t="s">
        <v>10</v>
      </c>
      <c r="E170" s="2">
        <v>77.45</v>
      </c>
      <c r="F170" s="2">
        <v>83.88</v>
      </c>
      <c r="G170" s="2">
        <v>51.48</v>
      </c>
      <c r="H170" s="2">
        <v>75.260000000000005</v>
      </c>
      <c r="I170" s="2">
        <v>27.89</v>
      </c>
      <c r="J170" s="2">
        <f>SUM(Students_marks[[#This Row],[Math]:[English]])</f>
        <v>315.95999999999998</v>
      </c>
      <c r="K170" s="2">
        <f>Students_marks[[#This Row],[Total]]/5</f>
        <v>63.191999999999993</v>
      </c>
      <c r="L170" t="str">
        <f>IF(MIN(Students_marks[[#This Row],[Math]:[English]]) &lt; 35, "Fail","Pass")</f>
        <v>Fail</v>
      </c>
      <c r="M170" t="str">
        <f>VLOOKUP(Students_marks[[#This Row],[Percentage]],Table2[],2,TRUE)</f>
        <v>B2</v>
      </c>
      <c r="N170">
        <f>_xlfn.RANK.EQ(Students_marks[[#This Row],[Total]],Students_marks[Total],0)</f>
        <v>182</v>
      </c>
    </row>
    <row r="171" spans="1:14" x14ac:dyDescent="0.35">
      <c r="A171">
        <v>170</v>
      </c>
      <c r="B171" s="1" t="s">
        <v>181</v>
      </c>
      <c r="C171" s="1" t="s">
        <v>5</v>
      </c>
      <c r="D171" s="1" t="s">
        <v>14</v>
      </c>
      <c r="E171" s="2">
        <v>54.75</v>
      </c>
      <c r="F171" s="2">
        <v>72.459999999999994</v>
      </c>
      <c r="G171" s="2">
        <v>29.75</v>
      </c>
      <c r="H171" s="2">
        <v>18.82</v>
      </c>
      <c r="I171" s="2">
        <v>82.84</v>
      </c>
      <c r="J171" s="2">
        <f>SUM(Students_marks[[#This Row],[Math]:[English]])</f>
        <v>258.62</v>
      </c>
      <c r="K171" s="2">
        <f>Students_marks[[#This Row],[Total]]/5</f>
        <v>51.724000000000004</v>
      </c>
      <c r="L171" t="str">
        <f>IF(MIN(Students_marks[[#This Row],[Math]:[English]]) &lt; 35, "Fail","Pass")</f>
        <v>Fail</v>
      </c>
      <c r="M171" t="str">
        <f>VLOOKUP(Students_marks[[#This Row],[Percentage]],Table2[],2,TRUE)</f>
        <v>C</v>
      </c>
      <c r="N171">
        <f>_xlfn.RANK.EQ(Students_marks[[#This Row],[Total]],Students_marks[Total],0)</f>
        <v>481</v>
      </c>
    </row>
    <row r="172" spans="1:14" x14ac:dyDescent="0.35">
      <c r="A172">
        <v>171</v>
      </c>
      <c r="B172" s="1" t="s">
        <v>182</v>
      </c>
      <c r="C172" s="1" t="s">
        <v>6</v>
      </c>
      <c r="D172" s="1" t="s">
        <v>10</v>
      </c>
      <c r="E172" s="2">
        <v>5.97</v>
      </c>
      <c r="F172" s="2">
        <v>64.64</v>
      </c>
      <c r="G172" s="2">
        <v>58.66</v>
      </c>
      <c r="H172" s="2">
        <v>93.58</v>
      </c>
      <c r="I172" s="2">
        <v>58.82</v>
      </c>
      <c r="J172" s="2">
        <f>SUM(Students_marks[[#This Row],[Math]:[English]])</f>
        <v>281.66999999999996</v>
      </c>
      <c r="K172" s="2">
        <f>Students_marks[[#This Row],[Total]]/5</f>
        <v>56.333999999999989</v>
      </c>
      <c r="L172" t="str">
        <f>IF(MIN(Students_marks[[#This Row],[Math]:[English]]) &lt; 35, "Fail","Pass")</f>
        <v>Fail</v>
      </c>
      <c r="M172" t="str">
        <f>VLOOKUP(Students_marks[[#This Row],[Percentage]],Table2[],2,TRUE)</f>
        <v>C</v>
      </c>
      <c r="N172">
        <f>_xlfn.RANK.EQ(Students_marks[[#This Row],[Total]],Students_marks[Total],0)</f>
        <v>333</v>
      </c>
    </row>
    <row r="173" spans="1:14" x14ac:dyDescent="0.35">
      <c r="A173">
        <v>172</v>
      </c>
      <c r="B173" s="1" t="s">
        <v>183</v>
      </c>
      <c r="C173" s="1" t="s">
        <v>7</v>
      </c>
      <c r="D173" s="1" t="s">
        <v>10</v>
      </c>
      <c r="E173" s="2">
        <v>8.61</v>
      </c>
      <c r="F173" s="2">
        <v>87.13</v>
      </c>
      <c r="G173" s="2">
        <v>21.83</v>
      </c>
      <c r="H173" s="2">
        <v>97.55</v>
      </c>
      <c r="I173" s="2">
        <v>92.4</v>
      </c>
      <c r="J173" s="2">
        <f>SUM(Students_marks[[#This Row],[Math]:[English]])</f>
        <v>307.52</v>
      </c>
      <c r="K173" s="2">
        <f>Students_marks[[#This Row],[Total]]/5</f>
        <v>61.503999999999998</v>
      </c>
      <c r="L173" t="str">
        <f>IF(MIN(Students_marks[[#This Row],[Math]:[English]]) &lt; 35, "Fail","Pass")</f>
        <v>Fail</v>
      </c>
      <c r="M173" t="str">
        <f>VLOOKUP(Students_marks[[#This Row],[Percentage]],Table2[],2,TRUE)</f>
        <v>B2</v>
      </c>
      <c r="N173">
        <f>_xlfn.RANK.EQ(Students_marks[[#This Row],[Total]],Students_marks[Total],0)</f>
        <v>217</v>
      </c>
    </row>
    <row r="174" spans="1:14" x14ac:dyDescent="0.35">
      <c r="A174">
        <v>173</v>
      </c>
      <c r="B174" s="1" t="s">
        <v>184</v>
      </c>
      <c r="C174" s="1" t="s">
        <v>6</v>
      </c>
      <c r="D174" s="1" t="s">
        <v>12</v>
      </c>
      <c r="E174" s="2">
        <v>16.75</v>
      </c>
      <c r="F174" s="2">
        <v>77.59</v>
      </c>
      <c r="G174" s="2">
        <v>3.17</v>
      </c>
      <c r="H174" s="2">
        <v>25.77</v>
      </c>
      <c r="I174" s="2">
        <v>15.4</v>
      </c>
      <c r="J174" s="2">
        <f>SUM(Students_marks[[#This Row],[Math]:[English]])</f>
        <v>138.68</v>
      </c>
      <c r="K174" s="2">
        <f>Students_marks[[#This Row],[Total]]/5</f>
        <v>27.736000000000001</v>
      </c>
      <c r="L174" t="str">
        <f>IF(MIN(Students_marks[[#This Row],[Math]:[English]]) &lt; 35, "Fail","Pass")</f>
        <v>Fail</v>
      </c>
      <c r="M174" t="str">
        <f>VLOOKUP(Students_marks[[#This Row],[Percentage]],Table2[],2,TRUE)</f>
        <v>F</v>
      </c>
      <c r="N174">
        <f>_xlfn.RANK.EQ(Students_marks[[#This Row],[Total]],Students_marks[Total],0)</f>
        <v>966</v>
      </c>
    </row>
    <row r="175" spans="1:14" x14ac:dyDescent="0.35">
      <c r="A175">
        <v>174</v>
      </c>
      <c r="B175" s="1" t="s">
        <v>185</v>
      </c>
      <c r="C175" s="1" t="s">
        <v>4</v>
      </c>
      <c r="D175" s="1" t="s">
        <v>10</v>
      </c>
      <c r="E175" s="2">
        <v>64.42</v>
      </c>
      <c r="F175" s="2">
        <v>29.67</v>
      </c>
      <c r="G175" s="2">
        <v>54.25</v>
      </c>
      <c r="H175" s="2">
        <v>40.909999999999997</v>
      </c>
      <c r="I175" s="2">
        <v>75.31</v>
      </c>
      <c r="J175" s="2">
        <f>SUM(Students_marks[[#This Row],[Math]:[English]])</f>
        <v>264.56</v>
      </c>
      <c r="K175" s="2">
        <f>Students_marks[[#This Row],[Total]]/5</f>
        <v>52.911999999999999</v>
      </c>
      <c r="L175" t="str">
        <f>IF(MIN(Students_marks[[#This Row],[Math]:[English]]) &lt; 35, "Fail","Pass")</f>
        <v>Fail</v>
      </c>
      <c r="M175" t="str">
        <f>VLOOKUP(Students_marks[[#This Row],[Percentage]],Table2[],2,TRUE)</f>
        <v>C</v>
      </c>
      <c r="N175">
        <f>_xlfn.RANK.EQ(Students_marks[[#This Row],[Total]],Students_marks[Total],0)</f>
        <v>445</v>
      </c>
    </row>
    <row r="176" spans="1:14" x14ac:dyDescent="0.35">
      <c r="A176">
        <v>175</v>
      </c>
      <c r="B176" s="1" t="s">
        <v>186</v>
      </c>
      <c r="C176" s="1" t="s">
        <v>7</v>
      </c>
      <c r="D176" s="1" t="s">
        <v>14</v>
      </c>
      <c r="E176" s="2">
        <v>63.61</v>
      </c>
      <c r="F176" s="2">
        <v>74.19</v>
      </c>
      <c r="G176" s="2">
        <v>86.09</v>
      </c>
      <c r="H176" s="2">
        <v>95.62</v>
      </c>
      <c r="I176" s="2">
        <v>50.38</v>
      </c>
      <c r="J176" s="2">
        <f>SUM(Students_marks[[#This Row],[Math]:[English]])</f>
        <v>369.89</v>
      </c>
      <c r="K176" s="2">
        <f>Students_marks[[#This Row],[Total]]/5</f>
        <v>73.977999999999994</v>
      </c>
      <c r="L176" t="str">
        <f>IF(MIN(Students_marks[[#This Row],[Math]:[English]]) &lt; 35, "Fail","Pass")</f>
        <v>Pass</v>
      </c>
      <c r="M176" t="str">
        <f>VLOOKUP(Students_marks[[#This Row],[Percentage]],Table2[],2,TRUE)</f>
        <v>B1</v>
      </c>
      <c r="N176">
        <f>_xlfn.RANK.EQ(Students_marks[[#This Row],[Total]],Students_marks[Total],0)</f>
        <v>30</v>
      </c>
    </row>
    <row r="177" spans="1:14" x14ac:dyDescent="0.35">
      <c r="A177">
        <v>176</v>
      </c>
      <c r="B177" s="1" t="s">
        <v>187</v>
      </c>
      <c r="C177" s="1" t="s">
        <v>6</v>
      </c>
      <c r="D177" s="1" t="s">
        <v>12</v>
      </c>
      <c r="E177" s="2">
        <v>83.18</v>
      </c>
      <c r="F177" s="2">
        <v>5.57</v>
      </c>
      <c r="G177" s="2">
        <v>92.06</v>
      </c>
      <c r="H177" s="2">
        <v>28.83</v>
      </c>
      <c r="I177" s="2">
        <v>98.83</v>
      </c>
      <c r="J177" s="2">
        <f>SUM(Students_marks[[#This Row],[Math]:[English]])</f>
        <v>308.46999999999997</v>
      </c>
      <c r="K177" s="2">
        <f>Students_marks[[#This Row],[Total]]/5</f>
        <v>61.693999999999996</v>
      </c>
      <c r="L177" t="str">
        <f>IF(MIN(Students_marks[[#This Row],[Math]:[English]]) &lt; 35, "Fail","Pass")</f>
        <v>Fail</v>
      </c>
      <c r="M177" t="str">
        <f>VLOOKUP(Students_marks[[#This Row],[Percentage]],Table2[],2,TRUE)</f>
        <v>B2</v>
      </c>
      <c r="N177">
        <f>_xlfn.RANK.EQ(Students_marks[[#This Row],[Total]],Students_marks[Total],0)</f>
        <v>216</v>
      </c>
    </row>
    <row r="178" spans="1:14" x14ac:dyDescent="0.35">
      <c r="A178">
        <v>177</v>
      </c>
      <c r="B178" s="1" t="s">
        <v>188</v>
      </c>
      <c r="C178" s="1" t="s">
        <v>6</v>
      </c>
      <c r="D178" s="1" t="s">
        <v>14</v>
      </c>
      <c r="E178" s="2">
        <v>17.75</v>
      </c>
      <c r="F178" s="2">
        <v>4.34</v>
      </c>
      <c r="G178" s="2">
        <v>26.51</v>
      </c>
      <c r="H178" s="2">
        <v>63.09</v>
      </c>
      <c r="I178" s="2">
        <v>92.64</v>
      </c>
      <c r="J178" s="2">
        <f>SUM(Students_marks[[#This Row],[Math]:[English]])</f>
        <v>204.32999999999998</v>
      </c>
      <c r="K178" s="2">
        <f>Students_marks[[#This Row],[Total]]/5</f>
        <v>40.866</v>
      </c>
      <c r="L178" t="str">
        <f>IF(MIN(Students_marks[[#This Row],[Math]:[English]]) &lt; 35, "Fail","Pass")</f>
        <v>Fail</v>
      </c>
      <c r="M178" t="str">
        <f>VLOOKUP(Students_marks[[#This Row],[Percentage]],Table2[],2,TRUE)</f>
        <v>D</v>
      </c>
      <c r="N178">
        <f>_xlfn.RANK.EQ(Students_marks[[#This Row],[Total]],Students_marks[Total],0)</f>
        <v>787</v>
      </c>
    </row>
    <row r="179" spans="1:14" x14ac:dyDescent="0.35">
      <c r="A179">
        <v>178</v>
      </c>
      <c r="B179" s="1" t="s">
        <v>189</v>
      </c>
      <c r="C179" s="1" t="s">
        <v>4</v>
      </c>
      <c r="D179" s="1" t="s">
        <v>10</v>
      </c>
      <c r="E179" s="2">
        <v>85.72</v>
      </c>
      <c r="F179" s="2">
        <v>9.02</v>
      </c>
      <c r="G179" s="2">
        <v>92.48</v>
      </c>
      <c r="H179" s="2">
        <v>93.15</v>
      </c>
      <c r="I179" s="2">
        <v>80.510000000000005</v>
      </c>
      <c r="J179" s="2">
        <f>SUM(Students_marks[[#This Row],[Math]:[English]])</f>
        <v>360.88</v>
      </c>
      <c r="K179" s="2">
        <f>Students_marks[[#This Row],[Total]]/5</f>
        <v>72.176000000000002</v>
      </c>
      <c r="L179" t="str">
        <f>IF(MIN(Students_marks[[#This Row],[Math]:[English]]) &lt; 35, "Fail","Pass")</f>
        <v>Fail</v>
      </c>
      <c r="M179" t="str">
        <f>VLOOKUP(Students_marks[[#This Row],[Percentage]],Table2[],2,TRUE)</f>
        <v>B1</v>
      </c>
      <c r="N179">
        <f>_xlfn.RANK.EQ(Students_marks[[#This Row],[Total]],Students_marks[Total],0)</f>
        <v>44</v>
      </c>
    </row>
    <row r="180" spans="1:14" x14ac:dyDescent="0.35">
      <c r="A180">
        <v>179</v>
      </c>
      <c r="B180" s="1" t="s">
        <v>190</v>
      </c>
      <c r="C180" s="1" t="s">
        <v>5</v>
      </c>
      <c r="D180" s="1" t="s">
        <v>14</v>
      </c>
      <c r="E180" s="2">
        <v>43.43</v>
      </c>
      <c r="F180" s="2">
        <v>79.489999999999995</v>
      </c>
      <c r="G180" s="2">
        <v>61.26</v>
      </c>
      <c r="H180" s="2">
        <v>39.369999999999997</v>
      </c>
      <c r="I180" s="2">
        <v>10.23</v>
      </c>
      <c r="J180" s="2">
        <f>SUM(Students_marks[[#This Row],[Math]:[English]])</f>
        <v>233.77999999999997</v>
      </c>
      <c r="K180" s="2">
        <f>Students_marks[[#This Row],[Total]]/5</f>
        <v>46.755999999999993</v>
      </c>
      <c r="L180" t="str">
        <f>IF(MIN(Students_marks[[#This Row],[Math]:[English]]) &lt; 35, "Fail","Pass")</f>
        <v>Fail</v>
      </c>
      <c r="M180" t="str">
        <f>VLOOKUP(Students_marks[[#This Row],[Percentage]],Table2[],2,TRUE)</f>
        <v>D</v>
      </c>
      <c r="N180">
        <f>_xlfn.RANK.EQ(Students_marks[[#This Row],[Total]],Students_marks[Total],0)</f>
        <v>621</v>
      </c>
    </row>
    <row r="181" spans="1:14" x14ac:dyDescent="0.35">
      <c r="A181">
        <v>180</v>
      </c>
      <c r="B181" s="1" t="s">
        <v>191</v>
      </c>
      <c r="C181" s="1" t="s">
        <v>6</v>
      </c>
      <c r="D181" s="1" t="s">
        <v>10</v>
      </c>
      <c r="E181" s="2">
        <v>24.74</v>
      </c>
      <c r="F181" s="2">
        <v>31.27</v>
      </c>
      <c r="G181" s="2">
        <v>25.06</v>
      </c>
      <c r="H181" s="2">
        <v>38.409999999999997</v>
      </c>
      <c r="I181" s="2">
        <v>96.93</v>
      </c>
      <c r="J181" s="2">
        <f>SUM(Students_marks[[#This Row],[Math]:[English]])</f>
        <v>216.41</v>
      </c>
      <c r="K181" s="2">
        <f>Students_marks[[#This Row],[Total]]/5</f>
        <v>43.281999999999996</v>
      </c>
      <c r="L181" t="str">
        <f>IF(MIN(Students_marks[[#This Row],[Math]:[English]]) &lt; 35, "Fail","Pass")</f>
        <v>Fail</v>
      </c>
      <c r="M181" t="str">
        <f>VLOOKUP(Students_marks[[#This Row],[Percentage]],Table2[],2,TRUE)</f>
        <v>D</v>
      </c>
      <c r="N181">
        <f>_xlfn.RANK.EQ(Students_marks[[#This Row],[Total]],Students_marks[Total],0)</f>
        <v>711</v>
      </c>
    </row>
    <row r="182" spans="1:14" x14ac:dyDescent="0.35">
      <c r="A182">
        <v>181</v>
      </c>
      <c r="B182" s="1" t="s">
        <v>192</v>
      </c>
      <c r="C182" s="1" t="s">
        <v>6</v>
      </c>
      <c r="D182" s="1" t="s">
        <v>10</v>
      </c>
      <c r="E182" s="2">
        <v>32.96</v>
      </c>
      <c r="F182" s="2">
        <v>33.69</v>
      </c>
      <c r="G182" s="2">
        <v>82.89</v>
      </c>
      <c r="H182" s="2">
        <v>81.069999999999993</v>
      </c>
      <c r="I182" s="2">
        <v>45.6</v>
      </c>
      <c r="J182" s="2">
        <f>SUM(Students_marks[[#This Row],[Math]:[English]])</f>
        <v>276.21000000000004</v>
      </c>
      <c r="K182" s="2">
        <f>Students_marks[[#This Row],[Total]]/5</f>
        <v>55.242000000000004</v>
      </c>
      <c r="L182" t="str">
        <f>IF(MIN(Students_marks[[#This Row],[Math]:[English]]) &lt; 35, "Fail","Pass")</f>
        <v>Fail</v>
      </c>
      <c r="M182" t="str">
        <f>VLOOKUP(Students_marks[[#This Row],[Percentage]],Table2[],2,TRUE)</f>
        <v>C</v>
      </c>
      <c r="N182">
        <f>_xlfn.RANK.EQ(Students_marks[[#This Row],[Total]],Students_marks[Total],0)</f>
        <v>373</v>
      </c>
    </row>
    <row r="183" spans="1:14" x14ac:dyDescent="0.35">
      <c r="A183">
        <v>182</v>
      </c>
      <c r="B183" s="1" t="s">
        <v>193</v>
      </c>
      <c r="C183" s="1" t="s">
        <v>7</v>
      </c>
      <c r="D183" s="1" t="s">
        <v>12</v>
      </c>
      <c r="E183" s="2">
        <v>76.91</v>
      </c>
      <c r="F183" s="2">
        <v>57.17</v>
      </c>
      <c r="G183" s="2">
        <v>0.99</v>
      </c>
      <c r="H183" s="2">
        <v>22.1</v>
      </c>
      <c r="I183" s="2">
        <v>92.58</v>
      </c>
      <c r="J183" s="2">
        <f>SUM(Students_marks[[#This Row],[Math]:[English]])</f>
        <v>249.75</v>
      </c>
      <c r="K183" s="2">
        <f>Students_marks[[#This Row],[Total]]/5</f>
        <v>49.95</v>
      </c>
      <c r="L183" t="str">
        <f>IF(MIN(Students_marks[[#This Row],[Math]:[English]]) &lt; 35, "Fail","Pass")</f>
        <v>Fail</v>
      </c>
      <c r="M183" t="str">
        <f>VLOOKUP(Students_marks[[#This Row],[Percentage]],Table2[],2,TRUE)</f>
        <v>D</v>
      </c>
      <c r="N183">
        <f>_xlfn.RANK.EQ(Students_marks[[#This Row],[Total]],Students_marks[Total],0)</f>
        <v>535</v>
      </c>
    </row>
    <row r="184" spans="1:14" x14ac:dyDescent="0.35">
      <c r="A184">
        <v>183</v>
      </c>
      <c r="B184" s="1" t="s">
        <v>194</v>
      </c>
      <c r="C184" s="1" t="s">
        <v>6</v>
      </c>
      <c r="D184" s="1" t="s">
        <v>12</v>
      </c>
      <c r="E184" s="2">
        <v>67.349999999999994</v>
      </c>
      <c r="F184" s="2">
        <v>66.959999999999994</v>
      </c>
      <c r="G184" s="2">
        <v>83.32</v>
      </c>
      <c r="H184" s="2">
        <v>69.92</v>
      </c>
      <c r="I184" s="2">
        <v>39.119999999999997</v>
      </c>
      <c r="J184" s="2">
        <f>SUM(Students_marks[[#This Row],[Math]:[English]])</f>
        <v>326.67</v>
      </c>
      <c r="K184" s="2">
        <f>Students_marks[[#This Row],[Total]]/5</f>
        <v>65.334000000000003</v>
      </c>
      <c r="L184" t="str">
        <f>IF(MIN(Students_marks[[#This Row],[Math]:[English]]) &lt; 35, "Fail","Pass")</f>
        <v>Pass</v>
      </c>
      <c r="M184" t="str">
        <f>VLOOKUP(Students_marks[[#This Row],[Percentage]],Table2[],2,TRUE)</f>
        <v>B2</v>
      </c>
      <c r="N184">
        <f>_xlfn.RANK.EQ(Students_marks[[#This Row],[Total]],Students_marks[Total],0)</f>
        <v>145</v>
      </c>
    </row>
    <row r="185" spans="1:14" x14ac:dyDescent="0.35">
      <c r="A185">
        <v>184</v>
      </c>
      <c r="B185" s="1" t="s">
        <v>195</v>
      </c>
      <c r="C185" s="1" t="s">
        <v>7</v>
      </c>
      <c r="D185" s="1" t="s">
        <v>10</v>
      </c>
      <c r="E185" s="2">
        <v>42.57</v>
      </c>
      <c r="F185" s="2">
        <v>76.41</v>
      </c>
      <c r="G185" s="2">
        <v>90.33</v>
      </c>
      <c r="H185" s="2">
        <v>76.599999999999994</v>
      </c>
      <c r="I185" s="2">
        <v>11.64</v>
      </c>
      <c r="J185" s="2">
        <f>SUM(Students_marks[[#This Row],[Math]:[English]])</f>
        <v>297.54999999999995</v>
      </c>
      <c r="K185" s="2">
        <f>Students_marks[[#This Row],[Total]]/5</f>
        <v>59.509999999999991</v>
      </c>
      <c r="L185" t="str">
        <f>IF(MIN(Students_marks[[#This Row],[Math]:[English]]) &lt; 35, "Fail","Pass")</f>
        <v>Fail</v>
      </c>
      <c r="M185" t="str">
        <f>VLOOKUP(Students_marks[[#This Row],[Percentage]],Table2[],2,TRUE)</f>
        <v>C</v>
      </c>
      <c r="N185">
        <f>_xlfn.RANK.EQ(Students_marks[[#This Row],[Total]],Students_marks[Total],0)</f>
        <v>256</v>
      </c>
    </row>
    <row r="186" spans="1:14" x14ac:dyDescent="0.35">
      <c r="A186">
        <v>185</v>
      </c>
      <c r="B186" s="1" t="s">
        <v>196</v>
      </c>
      <c r="C186" s="1" t="s">
        <v>6</v>
      </c>
      <c r="D186" s="1" t="s">
        <v>12</v>
      </c>
      <c r="E186" s="2">
        <v>15.94</v>
      </c>
      <c r="F186" s="2">
        <v>75.94</v>
      </c>
      <c r="G186" s="2">
        <v>90.48</v>
      </c>
      <c r="H186" s="2">
        <v>87.64</v>
      </c>
      <c r="I186" s="2">
        <v>25.06</v>
      </c>
      <c r="J186" s="2">
        <f>SUM(Students_marks[[#This Row],[Math]:[English]])</f>
        <v>295.06</v>
      </c>
      <c r="K186" s="2">
        <f>Students_marks[[#This Row],[Total]]/5</f>
        <v>59.012</v>
      </c>
      <c r="L186" t="str">
        <f>IF(MIN(Students_marks[[#This Row],[Math]:[English]]) &lt; 35, "Fail","Pass")</f>
        <v>Fail</v>
      </c>
      <c r="M186" t="str">
        <f>VLOOKUP(Students_marks[[#This Row],[Percentage]],Table2[],2,TRUE)</f>
        <v>C</v>
      </c>
      <c r="N186">
        <f>_xlfn.RANK.EQ(Students_marks[[#This Row],[Total]],Students_marks[Total],0)</f>
        <v>268</v>
      </c>
    </row>
    <row r="187" spans="1:14" x14ac:dyDescent="0.35">
      <c r="A187">
        <v>186</v>
      </c>
      <c r="B187" s="1" t="s">
        <v>197</v>
      </c>
      <c r="C187" s="1" t="s">
        <v>5</v>
      </c>
      <c r="D187" s="1" t="s">
        <v>10</v>
      </c>
      <c r="E187" s="2">
        <v>0.05</v>
      </c>
      <c r="F187" s="2">
        <v>28.03</v>
      </c>
      <c r="G187" s="2">
        <v>80.56</v>
      </c>
      <c r="H187" s="2">
        <v>20.100000000000001</v>
      </c>
      <c r="I187" s="2">
        <v>39.4</v>
      </c>
      <c r="J187" s="2">
        <f>SUM(Students_marks[[#This Row],[Math]:[English]])</f>
        <v>168.14000000000001</v>
      </c>
      <c r="K187" s="2">
        <f>Students_marks[[#This Row],[Total]]/5</f>
        <v>33.628</v>
      </c>
      <c r="L187" t="str">
        <f>IF(MIN(Students_marks[[#This Row],[Math]:[English]]) &lt; 35, "Fail","Pass")</f>
        <v>Fail</v>
      </c>
      <c r="M187" t="str">
        <f>VLOOKUP(Students_marks[[#This Row],[Percentage]],Table2[],2,TRUE)</f>
        <v>F</v>
      </c>
      <c r="N187">
        <f>_xlfn.RANK.EQ(Students_marks[[#This Row],[Total]],Students_marks[Total],0)</f>
        <v>905</v>
      </c>
    </row>
    <row r="188" spans="1:14" x14ac:dyDescent="0.35">
      <c r="A188">
        <v>187</v>
      </c>
      <c r="B188" s="1" t="s">
        <v>198</v>
      </c>
      <c r="C188" s="1" t="s">
        <v>7</v>
      </c>
      <c r="D188" s="1" t="s">
        <v>14</v>
      </c>
      <c r="E188" s="2">
        <v>89.62</v>
      </c>
      <c r="F188" s="2">
        <v>31.45</v>
      </c>
      <c r="G188" s="2">
        <v>15.2</v>
      </c>
      <c r="H188" s="2">
        <v>76.16</v>
      </c>
      <c r="I188" s="2">
        <v>54.26</v>
      </c>
      <c r="J188" s="2">
        <f>SUM(Students_marks[[#This Row],[Math]:[English]])</f>
        <v>266.69</v>
      </c>
      <c r="K188" s="2">
        <f>Students_marks[[#This Row],[Total]]/5</f>
        <v>53.338000000000001</v>
      </c>
      <c r="L188" t="str">
        <f>IF(MIN(Students_marks[[#This Row],[Math]:[English]]) &lt; 35, "Fail","Pass")</f>
        <v>Fail</v>
      </c>
      <c r="M188" t="str">
        <f>VLOOKUP(Students_marks[[#This Row],[Percentage]],Table2[],2,TRUE)</f>
        <v>C</v>
      </c>
      <c r="N188">
        <f>_xlfn.RANK.EQ(Students_marks[[#This Row],[Total]],Students_marks[Total],0)</f>
        <v>427</v>
      </c>
    </row>
    <row r="189" spans="1:14" x14ac:dyDescent="0.35">
      <c r="A189">
        <v>188</v>
      </c>
      <c r="B189" s="1" t="s">
        <v>199</v>
      </c>
      <c r="C189" s="1" t="s">
        <v>4</v>
      </c>
      <c r="D189" s="1" t="s">
        <v>14</v>
      </c>
      <c r="E189" s="2">
        <v>57.01</v>
      </c>
      <c r="F189" s="2">
        <v>55.53</v>
      </c>
      <c r="G189" s="2">
        <v>17.43</v>
      </c>
      <c r="H189" s="2">
        <v>79.56</v>
      </c>
      <c r="I189" s="2">
        <v>9.1300000000000008</v>
      </c>
      <c r="J189" s="2">
        <f>SUM(Students_marks[[#This Row],[Math]:[English]])</f>
        <v>218.66</v>
      </c>
      <c r="K189" s="2">
        <f>Students_marks[[#This Row],[Total]]/5</f>
        <v>43.731999999999999</v>
      </c>
      <c r="L189" t="str">
        <f>IF(MIN(Students_marks[[#This Row],[Math]:[English]]) &lt; 35, "Fail","Pass")</f>
        <v>Fail</v>
      </c>
      <c r="M189" t="str">
        <f>VLOOKUP(Students_marks[[#This Row],[Percentage]],Table2[],2,TRUE)</f>
        <v>D</v>
      </c>
      <c r="N189">
        <f>_xlfn.RANK.EQ(Students_marks[[#This Row],[Total]],Students_marks[Total],0)</f>
        <v>701</v>
      </c>
    </row>
    <row r="190" spans="1:14" x14ac:dyDescent="0.35">
      <c r="A190">
        <v>189</v>
      </c>
      <c r="B190" s="1" t="s">
        <v>200</v>
      </c>
      <c r="C190" s="1" t="s">
        <v>8</v>
      </c>
      <c r="D190" s="1" t="s">
        <v>14</v>
      </c>
      <c r="E190" s="2">
        <v>78.37</v>
      </c>
      <c r="F190" s="2">
        <v>4.47</v>
      </c>
      <c r="G190" s="2">
        <v>50.28</v>
      </c>
      <c r="H190" s="2">
        <v>50.08</v>
      </c>
      <c r="I190" s="2">
        <v>19.16</v>
      </c>
      <c r="J190" s="2">
        <f>SUM(Students_marks[[#This Row],[Math]:[English]])</f>
        <v>202.35999999999999</v>
      </c>
      <c r="K190" s="2">
        <f>Students_marks[[#This Row],[Total]]/5</f>
        <v>40.471999999999994</v>
      </c>
      <c r="L190" t="str">
        <f>IF(MIN(Students_marks[[#This Row],[Math]:[English]]) &lt; 35, "Fail","Pass")</f>
        <v>Fail</v>
      </c>
      <c r="M190" t="str">
        <f>VLOOKUP(Students_marks[[#This Row],[Percentage]],Table2[],2,TRUE)</f>
        <v>D</v>
      </c>
      <c r="N190">
        <f>_xlfn.RANK.EQ(Students_marks[[#This Row],[Total]],Students_marks[Total],0)</f>
        <v>793</v>
      </c>
    </row>
    <row r="191" spans="1:14" x14ac:dyDescent="0.35">
      <c r="A191">
        <v>190</v>
      </c>
      <c r="B191" s="1" t="s">
        <v>201</v>
      </c>
      <c r="C191" s="1" t="s">
        <v>6</v>
      </c>
      <c r="D191" s="1" t="s">
        <v>12</v>
      </c>
      <c r="E191" s="2">
        <v>88.38</v>
      </c>
      <c r="F191" s="2">
        <v>78.069999999999993</v>
      </c>
      <c r="G191" s="2">
        <v>4.88</v>
      </c>
      <c r="H191" s="2">
        <v>69.17</v>
      </c>
      <c r="I191" s="2">
        <v>62.14</v>
      </c>
      <c r="J191" s="2">
        <f>SUM(Students_marks[[#This Row],[Math]:[English]])</f>
        <v>302.64</v>
      </c>
      <c r="K191" s="2">
        <f>Students_marks[[#This Row],[Total]]/5</f>
        <v>60.527999999999999</v>
      </c>
      <c r="L191" t="str">
        <f>IF(MIN(Students_marks[[#This Row],[Math]:[English]]) &lt; 35, "Fail","Pass")</f>
        <v>Fail</v>
      </c>
      <c r="M191" t="str">
        <f>VLOOKUP(Students_marks[[#This Row],[Percentage]],Table2[],2,TRUE)</f>
        <v>B2</v>
      </c>
      <c r="N191">
        <f>_xlfn.RANK.EQ(Students_marks[[#This Row],[Total]],Students_marks[Total],0)</f>
        <v>237</v>
      </c>
    </row>
    <row r="192" spans="1:14" x14ac:dyDescent="0.35">
      <c r="A192">
        <v>191</v>
      </c>
      <c r="B192" s="1" t="s">
        <v>202</v>
      </c>
      <c r="C192" s="1" t="s">
        <v>5</v>
      </c>
      <c r="D192" s="1" t="s">
        <v>12</v>
      </c>
      <c r="E192" s="2">
        <v>69.430000000000007</v>
      </c>
      <c r="F192" s="2">
        <v>92.13</v>
      </c>
      <c r="G192" s="2">
        <v>8.9</v>
      </c>
      <c r="H192" s="2">
        <v>37.44</v>
      </c>
      <c r="I192" s="2">
        <v>2.34</v>
      </c>
      <c r="J192" s="2">
        <f>SUM(Students_marks[[#This Row],[Math]:[English]])</f>
        <v>210.24</v>
      </c>
      <c r="K192" s="2">
        <f>Students_marks[[#This Row],[Total]]/5</f>
        <v>42.048000000000002</v>
      </c>
      <c r="L192" t="str">
        <f>IF(MIN(Students_marks[[#This Row],[Math]:[English]]) &lt; 35, "Fail","Pass")</f>
        <v>Fail</v>
      </c>
      <c r="M192" t="str">
        <f>VLOOKUP(Students_marks[[#This Row],[Percentage]],Table2[],2,TRUE)</f>
        <v>D</v>
      </c>
      <c r="N192">
        <f>_xlfn.RANK.EQ(Students_marks[[#This Row],[Total]],Students_marks[Total],0)</f>
        <v>749</v>
      </c>
    </row>
    <row r="193" spans="1:14" x14ac:dyDescent="0.35">
      <c r="A193">
        <v>192</v>
      </c>
      <c r="B193" s="1" t="s">
        <v>203</v>
      </c>
      <c r="C193" s="1" t="s">
        <v>6</v>
      </c>
      <c r="D193" s="1" t="s">
        <v>14</v>
      </c>
      <c r="E193" s="2">
        <v>30.27</v>
      </c>
      <c r="F193" s="2">
        <v>74.11</v>
      </c>
      <c r="G193" s="2">
        <v>20.82</v>
      </c>
      <c r="H193" s="2">
        <v>30.74</v>
      </c>
      <c r="I193" s="2">
        <v>94.78</v>
      </c>
      <c r="J193" s="2">
        <f>SUM(Students_marks[[#This Row],[Math]:[English]])</f>
        <v>250.72</v>
      </c>
      <c r="K193" s="2">
        <f>Students_marks[[#This Row],[Total]]/5</f>
        <v>50.143999999999998</v>
      </c>
      <c r="L193" t="str">
        <f>IF(MIN(Students_marks[[#This Row],[Math]:[English]]) &lt; 35, "Fail","Pass")</f>
        <v>Fail</v>
      </c>
      <c r="M193" t="str">
        <f>VLOOKUP(Students_marks[[#This Row],[Percentage]],Table2[],2,TRUE)</f>
        <v>C</v>
      </c>
      <c r="N193">
        <f>_xlfn.RANK.EQ(Students_marks[[#This Row],[Total]],Students_marks[Total],0)</f>
        <v>529</v>
      </c>
    </row>
    <row r="194" spans="1:14" x14ac:dyDescent="0.35">
      <c r="A194">
        <v>193</v>
      </c>
      <c r="B194" s="1" t="s">
        <v>204</v>
      </c>
      <c r="C194" s="1" t="s">
        <v>6</v>
      </c>
      <c r="D194" s="1" t="s">
        <v>10</v>
      </c>
      <c r="E194" s="2">
        <v>61.04</v>
      </c>
      <c r="F194" s="2">
        <v>99.59</v>
      </c>
      <c r="G194" s="2">
        <v>95.07</v>
      </c>
      <c r="H194" s="2">
        <v>92.82</v>
      </c>
      <c r="I194" s="2">
        <v>44.56</v>
      </c>
      <c r="J194" s="2">
        <f>SUM(Students_marks[[#This Row],[Math]:[English]])</f>
        <v>393.08</v>
      </c>
      <c r="K194" s="2">
        <f>Students_marks[[#This Row],[Total]]/5</f>
        <v>78.616</v>
      </c>
      <c r="L194" t="str">
        <f>IF(MIN(Students_marks[[#This Row],[Math]:[English]]) &lt; 35, "Fail","Pass")</f>
        <v>Pass</v>
      </c>
      <c r="M194" t="str">
        <f>VLOOKUP(Students_marks[[#This Row],[Percentage]],Table2[],2,TRUE)</f>
        <v>B1</v>
      </c>
      <c r="N194">
        <f>_xlfn.RANK.EQ(Students_marks[[#This Row],[Total]],Students_marks[Total],0)</f>
        <v>10</v>
      </c>
    </row>
    <row r="195" spans="1:14" x14ac:dyDescent="0.35">
      <c r="A195">
        <v>194</v>
      </c>
      <c r="B195" s="1" t="s">
        <v>205</v>
      </c>
      <c r="C195" s="1" t="s">
        <v>6</v>
      </c>
      <c r="D195" s="1" t="s">
        <v>12</v>
      </c>
      <c r="E195" s="2">
        <v>5.37</v>
      </c>
      <c r="F195" s="2">
        <v>6.2</v>
      </c>
      <c r="G195" s="2">
        <v>15.44</v>
      </c>
      <c r="H195" s="2">
        <v>89.36</v>
      </c>
      <c r="I195" s="2">
        <v>52.22</v>
      </c>
      <c r="J195" s="2">
        <f>SUM(Students_marks[[#This Row],[Math]:[English]])</f>
        <v>168.59</v>
      </c>
      <c r="K195" s="2">
        <f>Students_marks[[#This Row],[Total]]/5</f>
        <v>33.718000000000004</v>
      </c>
      <c r="L195" t="str">
        <f>IF(MIN(Students_marks[[#This Row],[Math]:[English]]) &lt; 35, "Fail","Pass")</f>
        <v>Fail</v>
      </c>
      <c r="M195" t="str">
        <f>VLOOKUP(Students_marks[[#This Row],[Percentage]],Table2[],2,TRUE)</f>
        <v>F</v>
      </c>
      <c r="N195">
        <f>_xlfn.RANK.EQ(Students_marks[[#This Row],[Total]],Students_marks[Total],0)</f>
        <v>903</v>
      </c>
    </row>
    <row r="196" spans="1:14" x14ac:dyDescent="0.35">
      <c r="A196">
        <v>195</v>
      </c>
      <c r="B196" s="1" t="s">
        <v>206</v>
      </c>
      <c r="C196" s="1" t="s">
        <v>6</v>
      </c>
      <c r="D196" s="1" t="s">
        <v>10</v>
      </c>
      <c r="E196" s="2">
        <v>67.5</v>
      </c>
      <c r="F196" s="2">
        <v>10.94</v>
      </c>
      <c r="G196" s="2">
        <v>59.79</v>
      </c>
      <c r="H196" s="2">
        <v>93.13</v>
      </c>
      <c r="I196" s="2">
        <v>13.75</v>
      </c>
      <c r="J196" s="2">
        <f>SUM(Students_marks[[#This Row],[Math]:[English]])</f>
        <v>245.10999999999999</v>
      </c>
      <c r="K196" s="2">
        <f>Students_marks[[#This Row],[Total]]/5</f>
        <v>49.021999999999998</v>
      </c>
      <c r="L196" t="str">
        <f>IF(MIN(Students_marks[[#This Row],[Math]:[English]]) &lt; 35, "Fail","Pass")</f>
        <v>Fail</v>
      </c>
      <c r="M196" t="str">
        <f>VLOOKUP(Students_marks[[#This Row],[Percentage]],Table2[],2,TRUE)</f>
        <v>D</v>
      </c>
      <c r="N196">
        <f>_xlfn.RANK.EQ(Students_marks[[#This Row],[Total]],Students_marks[Total],0)</f>
        <v>556</v>
      </c>
    </row>
    <row r="197" spans="1:14" x14ac:dyDescent="0.35">
      <c r="A197">
        <v>196</v>
      </c>
      <c r="B197" s="1" t="s">
        <v>207</v>
      </c>
      <c r="C197" s="1" t="s">
        <v>5</v>
      </c>
      <c r="D197" s="1" t="s">
        <v>14</v>
      </c>
      <c r="E197" s="2">
        <v>9.1199999999999992</v>
      </c>
      <c r="F197" s="2">
        <v>85.43</v>
      </c>
      <c r="G197" s="2">
        <v>38.26</v>
      </c>
      <c r="H197" s="2">
        <v>51.52</v>
      </c>
      <c r="I197" s="2">
        <v>50.48</v>
      </c>
      <c r="J197" s="2">
        <f>SUM(Students_marks[[#This Row],[Math]:[English]])</f>
        <v>234.81</v>
      </c>
      <c r="K197" s="2">
        <f>Students_marks[[#This Row],[Total]]/5</f>
        <v>46.962000000000003</v>
      </c>
      <c r="L197" t="str">
        <f>IF(MIN(Students_marks[[#This Row],[Math]:[English]]) &lt; 35, "Fail","Pass")</f>
        <v>Fail</v>
      </c>
      <c r="M197" t="str">
        <f>VLOOKUP(Students_marks[[#This Row],[Percentage]],Table2[],2,TRUE)</f>
        <v>D</v>
      </c>
      <c r="N197">
        <f>_xlfn.RANK.EQ(Students_marks[[#This Row],[Total]],Students_marks[Total],0)</f>
        <v>614</v>
      </c>
    </row>
    <row r="198" spans="1:14" x14ac:dyDescent="0.35">
      <c r="A198">
        <v>197</v>
      </c>
      <c r="B198" s="1" t="s">
        <v>208</v>
      </c>
      <c r="C198" s="1" t="s">
        <v>6</v>
      </c>
      <c r="D198" s="1" t="s">
        <v>12</v>
      </c>
      <c r="E198" s="2">
        <v>94.72</v>
      </c>
      <c r="F198" s="2">
        <v>35.92</v>
      </c>
      <c r="G198" s="2">
        <v>44</v>
      </c>
      <c r="H198" s="2">
        <v>29.74</v>
      </c>
      <c r="I198" s="2">
        <v>98.94</v>
      </c>
      <c r="J198" s="2">
        <f>SUM(Students_marks[[#This Row],[Math]:[English]])</f>
        <v>303.32</v>
      </c>
      <c r="K198" s="2">
        <f>Students_marks[[#This Row],[Total]]/5</f>
        <v>60.664000000000001</v>
      </c>
      <c r="L198" t="str">
        <f>IF(MIN(Students_marks[[#This Row],[Math]:[English]]) &lt; 35, "Fail","Pass")</f>
        <v>Fail</v>
      </c>
      <c r="M198" t="str">
        <f>VLOOKUP(Students_marks[[#This Row],[Percentage]],Table2[],2,TRUE)</f>
        <v>B2</v>
      </c>
      <c r="N198">
        <f>_xlfn.RANK.EQ(Students_marks[[#This Row],[Total]],Students_marks[Total],0)</f>
        <v>233</v>
      </c>
    </row>
    <row r="199" spans="1:14" x14ac:dyDescent="0.35">
      <c r="A199">
        <v>198</v>
      </c>
      <c r="B199" s="1" t="s">
        <v>209</v>
      </c>
      <c r="C199" s="1" t="s">
        <v>5</v>
      </c>
      <c r="D199" s="1" t="s">
        <v>10</v>
      </c>
      <c r="E199" s="2">
        <v>51.68</v>
      </c>
      <c r="F199" s="2">
        <v>62.31</v>
      </c>
      <c r="G199" s="2">
        <v>66.27</v>
      </c>
      <c r="H199" s="2">
        <v>32.090000000000003</v>
      </c>
      <c r="I199" s="2">
        <v>21.2</v>
      </c>
      <c r="J199" s="2">
        <f>SUM(Students_marks[[#This Row],[Math]:[English]])</f>
        <v>233.54999999999998</v>
      </c>
      <c r="K199" s="2">
        <f>Students_marks[[#This Row],[Total]]/5</f>
        <v>46.709999999999994</v>
      </c>
      <c r="L199" t="str">
        <f>IF(MIN(Students_marks[[#This Row],[Math]:[English]]) &lt; 35, "Fail","Pass")</f>
        <v>Fail</v>
      </c>
      <c r="M199" t="str">
        <f>VLOOKUP(Students_marks[[#This Row],[Percentage]],Table2[],2,TRUE)</f>
        <v>D</v>
      </c>
      <c r="N199">
        <f>_xlfn.RANK.EQ(Students_marks[[#This Row],[Total]],Students_marks[Total],0)</f>
        <v>622</v>
      </c>
    </row>
    <row r="200" spans="1:14" x14ac:dyDescent="0.35">
      <c r="A200">
        <v>199</v>
      </c>
      <c r="B200" s="1" t="s">
        <v>210</v>
      </c>
      <c r="C200" s="1" t="s">
        <v>4</v>
      </c>
      <c r="D200" s="1" t="s">
        <v>14</v>
      </c>
      <c r="E200" s="2">
        <v>96.33</v>
      </c>
      <c r="F200" s="2">
        <v>59.77</v>
      </c>
      <c r="G200" s="2">
        <v>67.02</v>
      </c>
      <c r="H200" s="2">
        <v>62.07</v>
      </c>
      <c r="I200" s="2">
        <v>86.48</v>
      </c>
      <c r="J200" s="2">
        <f>SUM(Students_marks[[#This Row],[Math]:[English]])</f>
        <v>371.67</v>
      </c>
      <c r="K200" s="2">
        <f>Students_marks[[#This Row],[Total]]/5</f>
        <v>74.334000000000003</v>
      </c>
      <c r="L200" t="str">
        <f>IF(MIN(Students_marks[[#This Row],[Math]:[English]]) &lt; 35, "Fail","Pass")</f>
        <v>Pass</v>
      </c>
      <c r="M200" t="str">
        <f>VLOOKUP(Students_marks[[#This Row],[Percentage]],Table2[],2,TRUE)</f>
        <v>B1</v>
      </c>
      <c r="N200">
        <f>_xlfn.RANK.EQ(Students_marks[[#This Row],[Total]],Students_marks[Total],0)</f>
        <v>28</v>
      </c>
    </row>
    <row r="201" spans="1:14" x14ac:dyDescent="0.35">
      <c r="A201">
        <v>200</v>
      </c>
      <c r="B201" s="1" t="s">
        <v>211</v>
      </c>
      <c r="C201" s="1" t="s">
        <v>6</v>
      </c>
      <c r="D201" s="1" t="s">
        <v>12</v>
      </c>
      <c r="E201" s="2">
        <v>2.68</v>
      </c>
      <c r="F201" s="2">
        <v>90.46</v>
      </c>
      <c r="G201" s="2">
        <v>67.89</v>
      </c>
      <c r="H201" s="2">
        <v>48.66</v>
      </c>
      <c r="I201" s="2">
        <v>11.02</v>
      </c>
      <c r="J201" s="2">
        <f>SUM(Students_marks[[#This Row],[Math]:[English]])</f>
        <v>220.71</v>
      </c>
      <c r="K201" s="2">
        <f>Students_marks[[#This Row],[Total]]/5</f>
        <v>44.142000000000003</v>
      </c>
      <c r="L201" t="str">
        <f>IF(MIN(Students_marks[[#This Row],[Math]:[English]]) &lt; 35, "Fail","Pass")</f>
        <v>Fail</v>
      </c>
      <c r="M201" t="str">
        <f>VLOOKUP(Students_marks[[#This Row],[Percentage]],Table2[],2,TRUE)</f>
        <v>D</v>
      </c>
      <c r="N201">
        <f>_xlfn.RANK.EQ(Students_marks[[#This Row],[Total]],Students_marks[Total],0)</f>
        <v>690</v>
      </c>
    </row>
    <row r="202" spans="1:14" x14ac:dyDescent="0.35">
      <c r="A202">
        <v>201</v>
      </c>
      <c r="B202" s="1" t="s">
        <v>212</v>
      </c>
      <c r="C202" s="1" t="s">
        <v>5</v>
      </c>
      <c r="D202" s="1" t="s">
        <v>10</v>
      </c>
      <c r="E202" s="2">
        <v>96.56</v>
      </c>
      <c r="F202" s="2">
        <v>69.39</v>
      </c>
      <c r="G202" s="2">
        <v>27.68</v>
      </c>
      <c r="H202" s="2">
        <v>90.64</v>
      </c>
      <c r="I202" s="2">
        <v>74.61</v>
      </c>
      <c r="J202" s="2">
        <f>SUM(Students_marks[[#This Row],[Math]:[English]])</f>
        <v>358.88</v>
      </c>
      <c r="K202" s="2">
        <f>Students_marks[[#This Row],[Total]]/5</f>
        <v>71.775999999999996</v>
      </c>
      <c r="L202" t="str">
        <f>IF(MIN(Students_marks[[#This Row],[Math]:[English]]) &lt; 35, "Fail","Pass")</f>
        <v>Fail</v>
      </c>
      <c r="M202" t="str">
        <f>VLOOKUP(Students_marks[[#This Row],[Percentage]],Table2[],2,TRUE)</f>
        <v>B1</v>
      </c>
      <c r="N202">
        <f>_xlfn.RANK.EQ(Students_marks[[#This Row],[Total]],Students_marks[Total],0)</f>
        <v>49</v>
      </c>
    </row>
    <row r="203" spans="1:14" x14ac:dyDescent="0.35">
      <c r="A203">
        <v>202</v>
      </c>
      <c r="B203" s="1" t="s">
        <v>213</v>
      </c>
      <c r="C203" s="1" t="s">
        <v>5</v>
      </c>
      <c r="D203" s="1" t="s">
        <v>14</v>
      </c>
      <c r="E203" s="2">
        <v>60.14</v>
      </c>
      <c r="F203" s="2">
        <v>72.849999999999994</v>
      </c>
      <c r="G203" s="2">
        <v>27.44</v>
      </c>
      <c r="H203" s="2">
        <v>24.38</v>
      </c>
      <c r="I203" s="2">
        <v>94.58</v>
      </c>
      <c r="J203" s="2">
        <f>SUM(Students_marks[[#This Row],[Math]:[English]])</f>
        <v>279.39</v>
      </c>
      <c r="K203" s="2">
        <f>Students_marks[[#This Row],[Total]]/5</f>
        <v>55.878</v>
      </c>
      <c r="L203" t="str">
        <f>IF(MIN(Students_marks[[#This Row],[Math]:[English]]) &lt; 35, "Fail","Pass")</f>
        <v>Fail</v>
      </c>
      <c r="M203" t="str">
        <f>VLOOKUP(Students_marks[[#This Row],[Percentage]],Table2[],2,TRUE)</f>
        <v>C</v>
      </c>
      <c r="N203">
        <f>_xlfn.RANK.EQ(Students_marks[[#This Row],[Total]],Students_marks[Total],0)</f>
        <v>350</v>
      </c>
    </row>
    <row r="204" spans="1:14" x14ac:dyDescent="0.35">
      <c r="A204">
        <v>203</v>
      </c>
      <c r="B204" s="1" t="s">
        <v>214</v>
      </c>
      <c r="C204" s="1" t="s">
        <v>8</v>
      </c>
      <c r="D204" s="1" t="s">
        <v>10</v>
      </c>
      <c r="E204" s="2">
        <v>13.81</v>
      </c>
      <c r="F204" s="2">
        <v>86.67</v>
      </c>
      <c r="G204" s="2">
        <v>52.22</v>
      </c>
      <c r="H204" s="2">
        <v>66.849999999999994</v>
      </c>
      <c r="I204" s="2">
        <v>37.130000000000003</v>
      </c>
      <c r="J204" s="2">
        <f>SUM(Students_marks[[#This Row],[Math]:[English]])</f>
        <v>256.68</v>
      </c>
      <c r="K204" s="2">
        <f>Students_marks[[#This Row],[Total]]/5</f>
        <v>51.335999999999999</v>
      </c>
      <c r="L204" t="str">
        <f>IF(MIN(Students_marks[[#This Row],[Math]:[English]]) &lt; 35, "Fail","Pass")</f>
        <v>Fail</v>
      </c>
      <c r="M204" t="str">
        <f>VLOOKUP(Students_marks[[#This Row],[Percentage]],Table2[],2,TRUE)</f>
        <v>C</v>
      </c>
      <c r="N204">
        <f>_xlfn.RANK.EQ(Students_marks[[#This Row],[Total]],Students_marks[Total],0)</f>
        <v>491</v>
      </c>
    </row>
    <row r="205" spans="1:14" x14ac:dyDescent="0.35">
      <c r="A205">
        <v>204</v>
      </c>
      <c r="B205" s="1" t="s">
        <v>215</v>
      </c>
      <c r="C205" s="1" t="s">
        <v>5</v>
      </c>
      <c r="D205" s="1" t="s">
        <v>10</v>
      </c>
      <c r="E205" s="2">
        <v>96.7</v>
      </c>
      <c r="F205" s="2">
        <v>21.55</v>
      </c>
      <c r="G205" s="2">
        <v>22.97</v>
      </c>
      <c r="H205" s="2">
        <v>34.99</v>
      </c>
      <c r="I205" s="2">
        <v>55.92</v>
      </c>
      <c r="J205" s="2">
        <f>SUM(Students_marks[[#This Row],[Math]:[English]])</f>
        <v>232.13</v>
      </c>
      <c r="K205" s="2">
        <f>Students_marks[[#This Row],[Total]]/5</f>
        <v>46.426000000000002</v>
      </c>
      <c r="L205" t="str">
        <f>IF(MIN(Students_marks[[#This Row],[Math]:[English]]) &lt; 35, "Fail","Pass")</f>
        <v>Fail</v>
      </c>
      <c r="M205" t="str">
        <f>VLOOKUP(Students_marks[[#This Row],[Percentage]],Table2[],2,TRUE)</f>
        <v>D</v>
      </c>
      <c r="N205">
        <f>_xlfn.RANK.EQ(Students_marks[[#This Row],[Total]],Students_marks[Total],0)</f>
        <v>628</v>
      </c>
    </row>
    <row r="206" spans="1:14" x14ac:dyDescent="0.35">
      <c r="A206">
        <v>205</v>
      </c>
      <c r="B206" s="1" t="s">
        <v>216</v>
      </c>
      <c r="C206" s="1" t="s">
        <v>4</v>
      </c>
      <c r="D206" s="1" t="s">
        <v>10</v>
      </c>
      <c r="E206" s="2">
        <v>84.24</v>
      </c>
      <c r="F206" s="2">
        <v>10.67</v>
      </c>
      <c r="G206" s="2">
        <v>22.67</v>
      </c>
      <c r="H206" s="2">
        <v>71.069999999999993</v>
      </c>
      <c r="I206" s="2">
        <v>28.63</v>
      </c>
      <c r="J206" s="2">
        <f>SUM(Students_marks[[#This Row],[Math]:[English]])</f>
        <v>217.27999999999997</v>
      </c>
      <c r="K206" s="2">
        <f>Students_marks[[#This Row],[Total]]/5</f>
        <v>43.455999999999996</v>
      </c>
      <c r="L206" t="str">
        <f>IF(MIN(Students_marks[[#This Row],[Math]:[English]]) &lt; 35, "Fail","Pass")</f>
        <v>Fail</v>
      </c>
      <c r="M206" t="str">
        <f>VLOOKUP(Students_marks[[#This Row],[Percentage]],Table2[],2,TRUE)</f>
        <v>D</v>
      </c>
      <c r="N206">
        <f>_xlfn.RANK.EQ(Students_marks[[#This Row],[Total]],Students_marks[Total],0)</f>
        <v>709</v>
      </c>
    </row>
    <row r="207" spans="1:14" x14ac:dyDescent="0.35">
      <c r="A207">
        <v>206</v>
      </c>
      <c r="B207" s="1" t="s">
        <v>217</v>
      </c>
      <c r="C207" s="1" t="s">
        <v>5</v>
      </c>
      <c r="D207" s="1" t="s">
        <v>10</v>
      </c>
      <c r="E207" s="2">
        <v>19.190000000000001</v>
      </c>
      <c r="F207" s="2">
        <v>58.55</v>
      </c>
      <c r="G207" s="2">
        <v>43.81</v>
      </c>
      <c r="H207" s="2">
        <v>91.9</v>
      </c>
      <c r="I207" s="2">
        <v>65.459999999999994</v>
      </c>
      <c r="J207" s="2">
        <f>SUM(Students_marks[[#This Row],[Math]:[English]])</f>
        <v>278.90999999999997</v>
      </c>
      <c r="K207" s="2">
        <f>Students_marks[[#This Row],[Total]]/5</f>
        <v>55.781999999999996</v>
      </c>
      <c r="L207" t="str">
        <f>IF(MIN(Students_marks[[#This Row],[Math]:[English]]) &lt; 35, "Fail","Pass")</f>
        <v>Fail</v>
      </c>
      <c r="M207" t="str">
        <f>VLOOKUP(Students_marks[[#This Row],[Percentage]],Table2[],2,TRUE)</f>
        <v>C</v>
      </c>
      <c r="N207">
        <f>_xlfn.RANK.EQ(Students_marks[[#This Row],[Total]],Students_marks[Total],0)</f>
        <v>355</v>
      </c>
    </row>
    <row r="208" spans="1:14" x14ac:dyDescent="0.35">
      <c r="A208">
        <v>207</v>
      </c>
      <c r="B208" s="1" t="s">
        <v>218</v>
      </c>
      <c r="C208" s="1" t="s">
        <v>4</v>
      </c>
      <c r="D208" s="1" t="s">
        <v>14</v>
      </c>
      <c r="E208" s="2">
        <v>79.5</v>
      </c>
      <c r="F208" s="2">
        <v>64.83</v>
      </c>
      <c r="G208" s="2">
        <v>32.51</v>
      </c>
      <c r="H208" s="2">
        <v>48.89</v>
      </c>
      <c r="I208" s="2">
        <v>48.71</v>
      </c>
      <c r="J208" s="2">
        <f>SUM(Students_marks[[#This Row],[Math]:[English]])</f>
        <v>274.43999999999994</v>
      </c>
      <c r="K208" s="2">
        <f>Students_marks[[#This Row],[Total]]/5</f>
        <v>54.887999999999991</v>
      </c>
      <c r="L208" t="str">
        <f>IF(MIN(Students_marks[[#This Row],[Math]:[English]]) &lt; 35, "Fail","Pass")</f>
        <v>Fail</v>
      </c>
      <c r="M208" t="str">
        <f>VLOOKUP(Students_marks[[#This Row],[Percentage]],Table2[],2,TRUE)</f>
        <v>C</v>
      </c>
      <c r="N208">
        <f>_xlfn.RANK.EQ(Students_marks[[#This Row],[Total]],Students_marks[Total],0)</f>
        <v>390</v>
      </c>
    </row>
    <row r="209" spans="1:14" x14ac:dyDescent="0.35">
      <c r="A209">
        <v>208</v>
      </c>
      <c r="B209" s="1" t="s">
        <v>219</v>
      </c>
      <c r="C209" s="1" t="s">
        <v>6</v>
      </c>
      <c r="D209" s="1" t="s">
        <v>14</v>
      </c>
      <c r="E209" s="2">
        <v>48.15</v>
      </c>
      <c r="F209" s="2">
        <v>50.2</v>
      </c>
      <c r="G209" s="2">
        <v>4</v>
      </c>
      <c r="H209" s="2">
        <v>7.13</v>
      </c>
      <c r="I209" s="2">
        <v>30.25</v>
      </c>
      <c r="J209" s="2">
        <f>SUM(Students_marks[[#This Row],[Math]:[English]])</f>
        <v>139.72999999999999</v>
      </c>
      <c r="K209" s="2">
        <f>Students_marks[[#This Row],[Total]]/5</f>
        <v>27.945999999999998</v>
      </c>
      <c r="L209" t="str">
        <f>IF(MIN(Students_marks[[#This Row],[Math]:[English]]) &lt; 35, "Fail","Pass")</f>
        <v>Fail</v>
      </c>
      <c r="M209" t="str">
        <f>VLOOKUP(Students_marks[[#This Row],[Percentage]],Table2[],2,TRUE)</f>
        <v>F</v>
      </c>
      <c r="N209">
        <f>_xlfn.RANK.EQ(Students_marks[[#This Row],[Total]],Students_marks[Total],0)</f>
        <v>964</v>
      </c>
    </row>
    <row r="210" spans="1:14" x14ac:dyDescent="0.35">
      <c r="A210">
        <v>209</v>
      </c>
      <c r="B210" s="1" t="s">
        <v>220</v>
      </c>
      <c r="C210" s="1" t="s">
        <v>6</v>
      </c>
      <c r="D210" s="1" t="s">
        <v>12</v>
      </c>
      <c r="E210" s="2">
        <v>88.07</v>
      </c>
      <c r="F210" s="2">
        <v>7.33</v>
      </c>
      <c r="G210" s="2">
        <v>67.790000000000006</v>
      </c>
      <c r="H210" s="2">
        <v>51.48</v>
      </c>
      <c r="I210" s="2">
        <v>75.260000000000005</v>
      </c>
      <c r="J210" s="2">
        <f>SUM(Students_marks[[#This Row],[Math]:[English]])</f>
        <v>289.93</v>
      </c>
      <c r="K210" s="2">
        <f>Students_marks[[#This Row],[Total]]/5</f>
        <v>57.986000000000004</v>
      </c>
      <c r="L210" t="str">
        <f>IF(MIN(Students_marks[[#This Row],[Math]:[English]]) &lt; 35, "Fail","Pass")</f>
        <v>Fail</v>
      </c>
      <c r="M210" t="str">
        <f>VLOOKUP(Students_marks[[#This Row],[Percentage]],Table2[],2,TRUE)</f>
        <v>C</v>
      </c>
      <c r="N210">
        <f>_xlfn.RANK.EQ(Students_marks[[#This Row],[Total]],Students_marks[Total],0)</f>
        <v>295</v>
      </c>
    </row>
    <row r="211" spans="1:14" x14ac:dyDescent="0.35">
      <c r="A211">
        <v>210</v>
      </c>
      <c r="B211" s="1" t="s">
        <v>221</v>
      </c>
      <c r="C211" s="1" t="s">
        <v>7</v>
      </c>
      <c r="D211" s="1" t="s">
        <v>12</v>
      </c>
      <c r="E211" s="2">
        <v>99.55</v>
      </c>
      <c r="F211" s="2">
        <v>16.489999999999998</v>
      </c>
      <c r="G211" s="2">
        <v>43.31</v>
      </c>
      <c r="H211" s="2">
        <v>75.17</v>
      </c>
      <c r="I211" s="2">
        <v>87.64</v>
      </c>
      <c r="J211" s="2">
        <f>SUM(Students_marks[[#This Row],[Math]:[English]])</f>
        <v>322.15999999999997</v>
      </c>
      <c r="K211" s="2">
        <f>Students_marks[[#This Row],[Total]]/5</f>
        <v>64.431999999999988</v>
      </c>
      <c r="L211" t="str">
        <f>IF(MIN(Students_marks[[#This Row],[Math]:[English]]) &lt; 35, "Fail","Pass")</f>
        <v>Fail</v>
      </c>
      <c r="M211" t="str">
        <f>VLOOKUP(Students_marks[[#This Row],[Percentage]],Table2[],2,TRUE)</f>
        <v>B2</v>
      </c>
      <c r="N211">
        <f>_xlfn.RANK.EQ(Students_marks[[#This Row],[Total]],Students_marks[Total],0)</f>
        <v>159</v>
      </c>
    </row>
    <row r="212" spans="1:14" x14ac:dyDescent="0.35">
      <c r="A212">
        <v>211</v>
      </c>
      <c r="B212" s="1" t="s">
        <v>222</v>
      </c>
      <c r="C212" s="1" t="s">
        <v>5</v>
      </c>
      <c r="D212" s="1" t="s">
        <v>10</v>
      </c>
      <c r="E212" s="2">
        <v>73.97</v>
      </c>
      <c r="F212" s="2">
        <v>9.81</v>
      </c>
      <c r="G212" s="2">
        <v>32.36</v>
      </c>
      <c r="H212" s="2">
        <v>56.83</v>
      </c>
      <c r="I212" s="2">
        <v>70.92</v>
      </c>
      <c r="J212" s="2">
        <f>SUM(Students_marks[[#This Row],[Math]:[English]])</f>
        <v>243.89</v>
      </c>
      <c r="K212" s="2">
        <f>Students_marks[[#This Row],[Total]]/5</f>
        <v>48.777999999999999</v>
      </c>
      <c r="L212" t="str">
        <f>IF(MIN(Students_marks[[#This Row],[Math]:[English]]) &lt; 35, "Fail","Pass")</f>
        <v>Fail</v>
      </c>
      <c r="M212" t="str">
        <f>VLOOKUP(Students_marks[[#This Row],[Percentage]],Table2[],2,TRUE)</f>
        <v>D</v>
      </c>
      <c r="N212">
        <f>_xlfn.RANK.EQ(Students_marks[[#This Row],[Total]],Students_marks[Total],0)</f>
        <v>560</v>
      </c>
    </row>
    <row r="213" spans="1:14" x14ac:dyDescent="0.35">
      <c r="A213">
        <v>212</v>
      </c>
      <c r="B213" s="1" t="s">
        <v>223</v>
      </c>
      <c r="C213" s="1" t="s">
        <v>4</v>
      </c>
      <c r="D213" s="1" t="s">
        <v>14</v>
      </c>
      <c r="E213" s="2">
        <v>82.36</v>
      </c>
      <c r="F213" s="2">
        <v>53.23</v>
      </c>
      <c r="G213" s="2">
        <v>30.32</v>
      </c>
      <c r="H213" s="2">
        <v>85.11</v>
      </c>
      <c r="I213" s="2">
        <v>72.510000000000005</v>
      </c>
      <c r="J213" s="2">
        <f>SUM(Students_marks[[#This Row],[Math]:[English]])</f>
        <v>323.52999999999997</v>
      </c>
      <c r="K213" s="2">
        <f>Students_marks[[#This Row],[Total]]/5</f>
        <v>64.705999999999989</v>
      </c>
      <c r="L213" t="str">
        <f>IF(MIN(Students_marks[[#This Row],[Math]:[English]]) &lt; 35, "Fail","Pass")</f>
        <v>Fail</v>
      </c>
      <c r="M213" t="str">
        <f>VLOOKUP(Students_marks[[#This Row],[Percentage]],Table2[],2,TRUE)</f>
        <v>B2</v>
      </c>
      <c r="N213">
        <f>_xlfn.RANK.EQ(Students_marks[[#This Row],[Total]],Students_marks[Total],0)</f>
        <v>156</v>
      </c>
    </row>
    <row r="214" spans="1:14" x14ac:dyDescent="0.35">
      <c r="A214">
        <v>213</v>
      </c>
      <c r="B214" s="1" t="s">
        <v>224</v>
      </c>
      <c r="C214" s="1" t="s">
        <v>5</v>
      </c>
      <c r="D214" s="1" t="s">
        <v>12</v>
      </c>
      <c r="E214" s="2">
        <v>28.16</v>
      </c>
      <c r="F214" s="2">
        <v>56.37</v>
      </c>
      <c r="G214" s="2">
        <v>41.5</v>
      </c>
      <c r="H214" s="2">
        <v>52.32</v>
      </c>
      <c r="I214" s="2">
        <v>50.25</v>
      </c>
      <c r="J214" s="2">
        <f>SUM(Students_marks[[#This Row],[Math]:[English]])</f>
        <v>228.6</v>
      </c>
      <c r="K214" s="2">
        <f>Students_marks[[#This Row],[Total]]/5</f>
        <v>45.72</v>
      </c>
      <c r="L214" t="str">
        <f>IF(MIN(Students_marks[[#This Row],[Math]:[English]]) &lt; 35, "Fail","Pass")</f>
        <v>Fail</v>
      </c>
      <c r="M214" t="str">
        <f>VLOOKUP(Students_marks[[#This Row],[Percentage]],Table2[],2,TRUE)</f>
        <v>D</v>
      </c>
      <c r="N214">
        <f>_xlfn.RANK.EQ(Students_marks[[#This Row],[Total]],Students_marks[Total],0)</f>
        <v>652</v>
      </c>
    </row>
    <row r="215" spans="1:14" x14ac:dyDescent="0.35">
      <c r="A215">
        <v>214</v>
      </c>
      <c r="B215" s="1" t="s">
        <v>225</v>
      </c>
      <c r="C215" s="1" t="s">
        <v>5</v>
      </c>
      <c r="D215" s="1" t="s">
        <v>12</v>
      </c>
      <c r="E215" s="2">
        <v>66.510000000000005</v>
      </c>
      <c r="F215" s="2">
        <v>27.49</v>
      </c>
      <c r="G215" s="2">
        <v>64.760000000000005</v>
      </c>
      <c r="H215" s="2">
        <v>43.75</v>
      </c>
      <c r="I215" s="2">
        <v>34.54</v>
      </c>
      <c r="J215" s="2">
        <f>SUM(Students_marks[[#This Row],[Math]:[English]])</f>
        <v>237.04999999999998</v>
      </c>
      <c r="K215" s="2">
        <f>Students_marks[[#This Row],[Total]]/5</f>
        <v>47.41</v>
      </c>
      <c r="L215" t="str">
        <f>IF(MIN(Students_marks[[#This Row],[Math]:[English]]) &lt; 35, "Fail","Pass")</f>
        <v>Fail</v>
      </c>
      <c r="M215" t="str">
        <f>VLOOKUP(Students_marks[[#This Row],[Percentage]],Table2[],2,TRUE)</f>
        <v>D</v>
      </c>
      <c r="N215">
        <f>_xlfn.RANK.EQ(Students_marks[[#This Row],[Total]],Students_marks[Total],0)</f>
        <v>602</v>
      </c>
    </row>
    <row r="216" spans="1:14" x14ac:dyDescent="0.35">
      <c r="A216">
        <v>215</v>
      </c>
      <c r="B216" s="1" t="s">
        <v>226</v>
      </c>
      <c r="C216" s="1" t="s">
        <v>8</v>
      </c>
      <c r="D216" s="1" t="s">
        <v>10</v>
      </c>
      <c r="E216" s="2">
        <v>69.55</v>
      </c>
      <c r="F216" s="2">
        <v>31.52</v>
      </c>
      <c r="G216" s="2">
        <v>19.579999999999998</v>
      </c>
      <c r="H216" s="2">
        <v>64.53</v>
      </c>
      <c r="I216" s="2">
        <v>48.09</v>
      </c>
      <c r="J216" s="2">
        <f>SUM(Students_marks[[#This Row],[Math]:[English]])</f>
        <v>233.27</v>
      </c>
      <c r="K216" s="2">
        <f>Students_marks[[#This Row],[Total]]/5</f>
        <v>46.654000000000003</v>
      </c>
      <c r="L216" t="str">
        <f>IF(MIN(Students_marks[[#This Row],[Math]:[English]]) &lt; 35, "Fail","Pass")</f>
        <v>Fail</v>
      </c>
      <c r="M216" t="str">
        <f>VLOOKUP(Students_marks[[#This Row],[Percentage]],Table2[],2,TRUE)</f>
        <v>D</v>
      </c>
      <c r="N216">
        <f>_xlfn.RANK.EQ(Students_marks[[#This Row],[Total]],Students_marks[Total],0)</f>
        <v>625</v>
      </c>
    </row>
    <row r="217" spans="1:14" x14ac:dyDescent="0.35">
      <c r="A217">
        <v>216</v>
      </c>
      <c r="B217" s="1" t="s">
        <v>227</v>
      </c>
      <c r="C217" s="1" t="s">
        <v>7</v>
      </c>
      <c r="D217" s="1" t="s">
        <v>12</v>
      </c>
      <c r="E217" s="2">
        <v>57.63</v>
      </c>
      <c r="F217" s="2">
        <v>28.77</v>
      </c>
      <c r="G217" s="2">
        <v>77.209999999999994</v>
      </c>
      <c r="H217" s="2">
        <v>43.87</v>
      </c>
      <c r="I217" s="2">
        <v>80.349999999999994</v>
      </c>
      <c r="J217" s="2">
        <f>SUM(Students_marks[[#This Row],[Math]:[English]])</f>
        <v>287.83000000000004</v>
      </c>
      <c r="K217" s="2">
        <f>Students_marks[[#This Row],[Total]]/5</f>
        <v>57.56600000000001</v>
      </c>
      <c r="L217" t="str">
        <f>IF(MIN(Students_marks[[#This Row],[Math]:[English]]) &lt; 35, "Fail","Pass")</f>
        <v>Fail</v>
      </c>
      <c r="M217" t="str">
        <f>VLOOKUP(Students_marks[[#This Row],[Percentage]],Table2[],2,TRUE)</f>
        <v>C</v>
      </c>
      <c r="N217">
        <f>_xlfn.RANK.EQ(Students_marks[[#This Row],[Total]],Students_marks[Total],0)</f>
        <v>310</v>
      </c>
    </row>
    <row r="218" spans="1:14" x14ac:dyDescent="0.35">
      <c r="A218">
        <v>217</v>
      </c>
      <c r="B218" s="1" t="s">
        <v>228</v>
      </c>
      <c r="C218" s="1" t="s">
        <v>8</v>
      </c>
      <c r="D218" s="1" t="s">
        <v>14</v>
      </c>
      <c r="E218" s="2">
        <v>33.82</v>
      </c>
      <c r="F218" s="2">
        <v>37.43</v>
      </c>
      <c r="G218" s="2">
        <v>66.239999999999995</v>
      </c>
      <c r="H218" s="2">
        <v>54.35</v>
      </c>
      <c r="I218" s="2">
        <v>78.930000000000007</v>
      </c>
      <c r="J218" s="2">
        <f>SUM(Students_marks[[#This Row],[Math]:[English]])</f>
        <v>270.77</v>
      </c>
      <c r="K218" s="2">
        <f>Students_marks[[#This Row],[Total]]/5</f>
        <v>54.153999999999996</v>
      </c>
      <c r="L218" t="str">
        <f>IF(MIN(Students_marks[[#This Row],[Math]:[English]]) &lt; 35, "Fail","Pass")</f>
        <v>Fail</v>
      </c>
      <c r="M218" t="str">
        <f>VLOOKUP(Students_marks[[#This Row],[Percentage]],Table2[],2,TRUE)</f>
        <v>C</v>
      </c>
      <c r="N218">
        <f>_xlfn.RANK.EQ(Students_marks[[#This Row],[Total]],Students_marks[Total],0)</f>
        <v>409</v>
      </c>
    </row>
    <row r="219" spans="1:14" x14ac:dyDescent="0.35">
      <c r="A219">
        <v>218</v>
      </c>
      <c r="B219" s="1" t="s">
        <v>229</v>
      </c>
      <c r="C219" s="1" t="s">
        <v>7</v>
      </c>
      <c r="D219" s="1" t="s">
        <v>14</v>
      </c>
      <c r="E219" s="2">
        <v>51.41</v>
      </c>
      <c r="F219" s="2">
        <v>43.02</v>
      </c>
      <c r="G219" s="2">
        <v>43.52</v>
      </c>
      <c r="H219" s="2">
        <v>79.13</v>
      </c>
      <c r="I219" s="2">
        <v>99.98</v>
      </c>
      <c r="J219" s="2">
        <f>SUM(Students_marks[[#This Row],[Math]:[English]])</f>
        <v>317.06</v>
      </c>
      <c r="K219" s="2">
        <f>Students_marks[[#This Row],[Total]]/5</f>
        <v>63.411999999999999</v>
      </c>
      <c r="L219" t="str">
        <f>IF(MIN(Students_marks[[#This Row],[Math]:[English]]) &lt; 35, "Fail","Pass")</f>
        <v>Pass</v>
      </c>
      <c r="M219" t="str">
        <f>VLOOKUP(Students_marks[[#This Row],[Percentage]],Table2[],2,TRUE)</f>
        <v>B2</v>
      </c>
      <c r="N219">
        <f>_xlfn.RANK.EQ(Students_marks[[#This Row],[Total]],Students_marks[Total],0)</f>
        <v>176</v>
      </c>
    </row>
    <row r="220" spans="1:14" x14ac:dyDescent="0.35">
      <c r="A220">
        <v>219</v>
      </c>
      <c r="B220" s="1" t="s">
        <v>230</v>
      </c>
      <c r="C220" s="1" t="s">
        <v>5</v>
      </c>
      <c r="D220" s="1" t="s">
        <v>14</v>
      </c>
      <c r="E220" s="2">
        <v>64.81</v>
      </c>
      <c r="F220" s="2">
        <v>57.26</v>
      </c>
      <c r="G220" s="2">
        <v>52.84</v>
      </c>
      <c r="H220" s="2">
        <v>0.31</v>
      </c>
      <c r="I220" s="2">
        <v>8.7200000000000006</v>
      </c>
      <c r="J220" s="2">
        <f>SUM(Students_marks[[#This Row],[Math]:[English]])</f>
        <v>183.94</v>
      </c>
      <c r="K220" s="2">
        <f>Students_marks[[#This Row],[Total]]/5</f>
        <v>36.787999999999997</v>
      </c>
      <c r="L220" t="str">
        <f>IF(MIN(Students_marks[[#This Row],[Math]:[English]]) &lt; 35, "Fail","Pass")</f>
        <v>Fail</v>
      </c>
      <c r="M220" t="str">
        <f>VLOOKUP(Students_marks[[#This Row],[Percentage]],Table2[],2,TRUE)</f>
        <v>D</v>
      </c>
      <c r="N220">
        <f>_xlfn.RANK.EQ(Students_marks[[#This Row],[Total]],Students_marks[Total],0)</f>
        <v>852</v>
      </c>
    </row>
    <row r="221" spans="1:14" x14ac:dyDescent="0.35">
      <c r="A221">
        <v>220</v>
      </c>
      <c r="B221" s="1" t="s">
        <v>231</v>
      </c>
      <c r="C221" s="1" t="s">
        <v>6</v>
      </c>
      <c r="D221" s="1" t="s">
        <v>14</v>
      </c>
      <c r="E221" s="2">
        <v>5.17</v>
      </c>
      <c r="F221" s="2">
        <v>64.55</v>
      </c>
      <c r="G221" s="2">
        <v>93.27</v>
      </c>
      <c r="H221" s="2">
        <v>30.13</v>
      </c>
      <c r="I221" s="2">
        <v>29.32</v>
      </c>
      <c r="J221" s="2">
        <f>SUM(Students_marks[[#This Row],[Math]:[English]])</f>
        <v>222.44</v>
      </c>
      <c r="K221" s="2">
        <f>Students_marks[[#This Row],[Total]]/5</f>
        <v>44.488</v>
      </c>
      <c r="L221" t="str">
        <f>IF(MIN(Students_marks[[#This Row],[Math]:[English]]) &lt; 35, "Fail","Pass")</f>
        <v>Fail</v>
      </c>
      <c r="M221" t="str">
        <f>VLOOKUP(Students_marks[[#This Row],[Percentage]],Table2[],2,TRUE)</f>
        <v>D</v>
      </c>
      <c r="N221">
        <f>_xlfn.RANK.EQ(Students_marks[[#This Row],[Total]],Students_marks[Total],0)</f>
        <v>683</v>
      </c>
    </row>
    <row r="222" spans="1:14" x14ac:dyDescent="0.35">
      <c r="A222">
        <v>221</v>
      </c>
      <c r="B222" s="1" t="s">
        <v>232</v>
      </c>
      <c r="C222" s="1" t="s">
        <v>7</v>
      </c>
      <c r="D222" s="1" t="s">
        <v>14</v>
      </c>
      <c r="E222" s="2">
        <v>45.89</v>
      </c>
      <c r="F222" s="2">
        <v>42.62</v>
      </c>
      <c r="G222" s="2">
        <v>86.02</v>
      </c>
      <c r="H222" s="2">
        <v>80.33</v>
      </c>
      <c r="I222" s="2">
        <v>95.13</v>
      </c>
      <c r="J222" s="2">
        <f>SUM(Students_marks[[#This Row],[Math]:[English]])</f>
        <v>349.98999999999995</v>
      </c>
      <c r="K222" s="2">
        <f>Students_marks[[#This Row],[Total]]/5</f>
        <v>69.99799999999999</v>
      </c>
      <c r="L222" t="str">
        <f>IF(MIN(Students_marks[[#This Row],[Math]:[English]]) &lt; 35, "Fail","Pass")</f>
        <v>Pass</v>
      </c>
      <c r="M222" t="str">
        <f>VLOOKUP(Students_marks[[#This Row],[Percentage]],Table2[],2,TRUE)</f>
        <v>B2</v>
      </c>
      <c r="N222">
        <f>_xlfn.RANK.EQ(Students_marks[[#This Row],[Total]],Students_marks[Total],0)</f>
        <v>69</v>
      </c>
    </row>
    <row r="223" spans="1:14" x14ac:dyDescent="0.35">
      <c r="A223">
        <v>222</v>
      </c>
      <c r="B223" s="1" t="s">
        <v>233</v>
      </c>
      <c r="C223" s="1" t="s">
        <v>5</v>
      </c>
      <c r="D223" s="1" t="s">
        <v>10</v>
      </c>
      <c r="E223" s="2">
        <v>4.7300000000000004</v>
      </c>
      <c r="F223" s="2">
        <v>87.34</v>
      </c>
      <c r="G223" s="2">
        <v>81.45</v>
      </c>
      <c r="H223" s="2">
        <v>70.959999999999994</v>
      </c>
      <c r="I223" s="2">
        <v>84.9</v>
      </c>
      <c r="J223" s="2">
        <f>SUM(Students_marks[[#This Row],[Math]:[English]])</f>
        <v>329.38</v>
      </c>
      <c r="K223" s="2">
        <f>Students_marks[[#This Row],[Total]]/5</f>
        <v>65.876000000000005</v>
      </c>
      <c r="L223" t="str">
        <f>IF(MIN(Students_marks[[#This Row],[Math]:[English]]) &lt; 35, "Fail","Pass")</f>
        <v>Fail</v>
      </c>
      <c r="M223" t="str">
        <f>VLOOKUP(Students_marks[[#This Row],[Percentage]],Table2[],2,TRUE)</f>
        <v>B2</v>
      </c>
      <c r="N223">
        <f>_xlfn.RANK.EQ(Students_marks[[#This Row],[Total]],Students_marks[Total],0)</f>
        <v>134</v>
      </c>
    </row>
    <row r="224" spans="1:14" x14ac:dyDescent="0.35">
      <c r="A224">
        <v>223</v>
      </c>
      <c r="B224" s="1" t="s">
        <v>234</v>
      </c>
      <c r="C224" s="1" t="s">
        <v>6</v>
      </c>
      <c r="D224" s="1" t="s">
        <v>10</v>
      </c>
      <c r="E224" s="2">
        <v>32.619999999999997</v>
      </c>
      <c r="F224" s="2">
        <v>47.48</v>
      </c>
      <c r="G224" s="2">
        <v>18.04</v>
      </c>
      <c r="H224" s="2">
        <v>25.52</v>
      </c>
      <c r="I224" s="2">
        <v>62.1</v>
      </c>
      <c r="J224" s="2">
        <f>SUM(Students_marks[[#This Row],[Math]:[English]])</f>
        <v>185.76</v>
      </c>
      <c r="K224" s="2">
        <f>Students_marks[[#This Row],[Total]]/5</f>
        <v>37.152000000000001</v>
      </c>
      <c r="L224" t="str">
        <f>IF(MIN(Students_marks[[#This Row],[Math]:[English]]) &lt; 35, "Fail","Pass")</f>
        <v>Fail</v>
      </c>
      <c r="M224" t="str">
        <f>VLOOKUP(Students_marks[[#This Row],[Percentage]],Table2[],2,TRUE)</f>
        <v>D</v>
      </c>
      <c r="N224">
        <f>_xlfn.RANK.EQ(Students_marks[[#This Row],[Total]],Students_marks[Total],0)</f>
        <v>844</v>
      </c>
    </row>
    <row r="225" spans="1:14" x14ac:dyDescent="0.35">
      <c r="A225">
        <v>224</v>
      </c>
      <c r="B225" s="1" t="s">
        <v>235</v>
      </c>
      <c r="C225" s="1" t="s">
        <v>4</v>
      </c>
      <c r="D225" s="1" t="s">
        <v>10</v>
      </c>
      <c r="E225" s="2">
        <v>59.31</v>
      </c>
      <c r="F225" s="2">
        <v>14.25</v>
      </c>
      <c r="G225" s="2">
        <v>12.19</v>
      </c>
      <c r="H225" s="2">
        <v>41.6</v>
      </c>
      <c r="I225" s="2">
        <v>49.28</v>
      </c>
      <c r="J225" s="2">
        <f>SUM(Students_marks[[#This Row],[Math]:[English]])</f>
        <v>176.63</v>
      </c>
      <c r="K225" s="2">
        <f>Students_marks[[#This Row],[Total]]/5</f>
        <v>35.326000000000001</v>
      </c>
      <c r="L225" t="str">
        <f>IF(MIN(Students_marks[[#This Row],[Math]:[English]]) &lt; 35, "Fail","Pass")</f>
        <v>Fail</v>
      </c>
      <c r="M225" t="str">
        <f>VLOOKUP(Students_marks[[#This Row],[Percentage]],Table2[],2,TRUE)</f>
        <v>D</v>
      </c>
      <c r="N225">
        <f>_xlfn.RANK.EQ(Students_marks[[#This Row],[Total]],Students_marks[Total],0)</f>
        <v>877</v>
      </c>
    </row>
    <row r="226" spans="1:14" x14ac:dyDescent="0.35">
      <c r="A226">
        <v>225</v>
      </c>
      <c r="B226" s="1" t="s">
        <v>236</v>
      </c>
      <c r="C226" s="1" t="s">
        <v>7</v>
      </c>
      <c r="D226" s="1" t="s">
        <v>10</v>
      </c>
      <c r="E226" s="2">
        <v>74.400000000000006</v>
      </c>
      <c r="F226" s="2">
        <v>51.24</v>
      </c>
      <c r="G226" s="2">
        <v>57.79</v>
      </c>
      <c r="H226" s="2">
        <v>35.72</v>
      </c>
      <c r="I226" s="2">
        <v>41.12</v>
      </c>
      <c r="J226" s="2">
        <f>SUM(Students_marks[[#This Row],[Math]:[English]])</f>
        <v>260.27</v>
      </c>
      <c r="K226" s="2">
        <f>Students_marks[[#This Row],[Total]]/5</f>
        <v>52.053999999999995</v>
      </c>
      <c r="L226" t="str">
        <f>IF(MIN(Students_marks[[#This Row],[Math]:[English]]) &lt; 35, "Fail","Pass")</f>
        <v>Pass</v>
      </c>
      <c r="M226" t="str">
        <f>VLOOKUP(Students_marks[[#This Row],[Percentage]],Table2[],2,TRUE)</f>
        <v>C</v>
      </c>
      <c r="N226">
        <f>_xlfn.RANK.EQ(Students_marks[[#This Row],[Total]],Students_marks[Total],0)</f>
        <v>472</v>
      </c>
    </row>
    <row r="227" spans="1:14" x14ac:dyDescent="0.35">
      <c r="A227">
        <v>226</v>
      </c>
      <c r="B227" s="1" t="s">
        <v>237</v>
      </c>
      <c r="C227" s="1" t="s">
        <v>7</v>
      </c>
      <c r="D227" s="1" t="s">
        <v>10</v>
      </c>
      <c r="E227" s="2">
        <v>61.31</v>
      </c>
      <c r="F227" s="2">
        <v>48.86</v>
      </c>
      <c r="G227" s="2">
        <v>11.25</v>
      </c>
      <c r="H227" s="2">
        <v>42.14</v>
      </c>
      <c r="I227" s="2">
        <v>75.150000000000006</v>
      </c>
      <c r="J227" s="2">
        <f>SUM(Students_marks[[#This Row],[Math]:[English]])</f>
        <v>238.71</v>
      </c>
      <c r="K227" s="2">
        <f>Students_marks[[#This Row],[Total]]/5</f>
        <v>47.742000000000004</v>
      </c>
      <c r="L227" t="str">
        <f>IF(MIN(Students_marks[[#This Row],[Math]:[English]]) &lt; 35, "Fail","Pass")</f>
        <v>Fail</v>
      </c>
      <c r="M227" t="str">
        <f>VLOOKUP(Students_marks[[#This Row],[Percentage]],Table2[],2,TRUE)</f>
        <v>D</v>
      </c>
      <c r="N227">
        <f>_xlfn.RANK.EQ(Students_marks[[#This Row],[Total]],Students_marks[Total],0)</f>
        <v>594</v>
      </c>
    </row>
    <row r="228" spans="1:14" x14ac:dyDescent="0.35">
      <c r="A228">
        <v>227</v>
      </c>
      <c r="B228" s="1" t="s">
        <v>238</v>
      </c>
      <c r="C228" s="1" t="s">
        <v>4</v>
      </c>
      <c r="D228" s="1" t="s">
        <v>14</v>
      </c>
      <c r="E228" s="2">
        <v>21</v>
      </c>
      <c r="F228" s="2">
        <v>94.85</v>
      </c>
      <c r="G228" s="2">
        <v>10.01</v>
      </c>
      <c r="H228" s="2">
        <v>32.659999999999997</v>
      </c>
      <c r="I228" s="2">
        <v>3.99</v>
      </c>
      <c r="J228" s="2">
        <f>SUM(Students_marks[[#This Row],[Math]:[English]])</f>
        <v>162.51</v>
      </c>
      <c r="K228" s="2">
        <f>Students_marks[[#This Row],[Total]]/5</f>
        <v>32.501999999999995</v>
      </c>
      <c r="L228" t="str">
        <f>IF(MIN(Students_marks[[#This Row],[Math]:[English]]) &lt; 35, "Fail","Pass")</f>
        <v>Fail</v>
      </c>
      <c r="M228" t="str">
        <f>VLOOKUP(Students_marks[[#This Row],[Percentage]],Table2[],2,TRUE)</f>
        <v>F</v>
      </c>
      <c r="N228">
        <f>_xlfn.RANK.EQ(Students_marks[[#This Row],[Total]],Students_marks[Total],0)</f>
        <v>918</v>
      </c>
    </row>
    <row r="229" spans="1:14" x14ac:dyDescent="0.35">
      <c r="A229">
        <v>228</v>
      </c>
      <c r="B229" s="1" t="s">
        <v>239</v>
      </c>
      <c r="C229" s="1" t="s">
        <v>5</v>
      </c>
      <c r="D229" s="1" t="s">
        <v>10</v>
      </c>
      <c r="E229" s="2">
        <v>96.98</v>
      </c>
      <c r="F229" s="2">
        <v>57.24</v>
      </c>
      <c r="G229" s="2">
        <v>19.940000000000001</v>
      </c>
      <c r="H229" s="2">
        <v>54.84</v>
      </c>
      <c r="I229" s="2">
        <v>42.58</v>
      </c>
      <c r="J229" s="2">
        <f>SUM(Students_marks[[#This Row],[Math]:[English]])</f>
        <v>271.58</v>
      </c>
      <c r="K229" s="2">
        <f>Students_marks[[#This Row],[Total]]/5</f>
        <v>54.315999999999995</v>
      </c>
      <c r="L229" t="str">
        <f>IF(MIN(Students_marks[[#This Row],[Math]:[English]]) &lt; 35, "Fail","Pass")</f>
        <v>Fail</v>
      </c>
      <c r="M229" t="str">
        <f>VLOOKUP(Students_marks[[#This Row],[Percentage]],Table2[],2,TRUE)</f>
        <v>C</v>
      </c>
      <c r="N229">
        <f>_xlfn.RANK.EQ(Students_marks[[#This Row],[Total]],Students_marks[Total],0)</f>
        <v>407</v>
      </c>
    </row>
    <row r="230" spans="1:14" x14ac:dyDescent="0.35">
      <c r="A230">
        <v>229</v>
      </c>
      <c r="B230" s="1" t="s">
        <v>240</v>
      </c>
      <c r="C230" s="1" t="s">
        <v>6</v>
      </c>
      <c r="D230" s="1" t="s">
        <v>10</v>
      </c>
      <c r="E230" s="2">
        <v>35.85</v>
      </c>
      <c r="F230" s="2">
        <v>87.74</v>
      </c>
      <c r="G230" s="2">
        <v>57.49</v>
      </c>
      <c r="H230" s="2">
        <v>54.76</v>
      </c>
      <c r="I230" s="2">
        <v>91.96</v>
      </c>
      <c r="J230" s="2">
        <f>SUM(Students_marks[[#This Row],[Math]:[English]])</f>
        <v>327.8</v>
      </c>
      <c r="K230" s="2">
        <f>Students_marks[[#This Row],[Total]]/5</f>
        <v>65.56</v>
      </c>
      <c r="L230" t="str">
        <f>IF(MIN(Students_marks[[#This Row],[Math]:[English]]) &lt; 35, "Fail","Pass")</f>
        <v>Pass</v>
      </c>
      <c r="M230" t="str">
        <f>VLOOKUP(Students_marks[[#This Row],[Percentage]],Table2[],2,TRUE)</f>
        <v>B2</v>
      </c>
      <c r="N230">
        <f>_xlfn.RANK.EQ(Students_marks[[#This Row],[Total]],Students_marks[Total],0)</f>
        <v>140</v>
      </c>
    </row>
    <row r="231" spans="1:14" x14ac:dyDescent="0.35">
      <c r="A231">
        <v>230</v>
      </c>
      <c r="B231" s="1" t="s">
        <v>241</v>
      </c>
      <c r="C231" s="1" t="s">
        <v>6</v>
      </c>
      <c r="D231" s="1" t="s">
        <v>12</v>
      </c>
      <c r="E231" s="2">
        <v>99.56</v>
      </c>
      <c r="F231" s="2">
        <v>32.770000000000003</v>
      </c>
      <c r="G231" s="2">
        <v>11.95</v>
      </c>
      <c r="H231" s="2">
        <v>84.07</v>
      </c>
      <c r="I231" s="2">
        <v>14.53</v>
      </c>
      <c r="J231" s="2">
        <f>SUM(Students_marks[[#This Row],[Math]:[English]])</f>
        <v>242.88</v>
      </c>
      <c r="K231" s="2">
        <f>Students_marks[[#This Row],[Total]]/5</f>
        <v>48.576000000000001</v>
      </c>
      <c r="L231" t="str">
        <f>IF(MIN(Students_marks[[#This Row],[Math]:[English]]) &lt; 35, "Fail","Pass")</f>
        <v>Fail</v>
      </c>
      <c r="M231" t="str">
        <f>VLOOKUP(Students_marks[[#This Row],[Percentage]],Table2[],2,TRUE)</f>
        <v>D</v>
      </c>
      <c r="N231">
        <f>_xlfn.RANK.EQ(Students_marks[[#This Row],[Total]],Students_marks[Total],0)</f>
        <v>571</v>
      </c>
    </row>
    <row r="232" spans="1:14" x14ac:dyDescent="0.35">
      <c r="A232">
        <v>231</v>
      </c>
      <c r="B232" s="1" t="s">
        <v>242</v>
      </c>
      <c r="C232" s="1" t="s">
        <v>6</v>
      </c>
      <c r="D232" s="1" t="s">
        <v>14</v>
      </c>
      <c r="E232" s="2">
        <v>1.79</v>
      </c>
      <c r="F232" s="2">
        <v>29.05</v>
      </c>
      <c r="G232" s="2">
        <v>11.37</v>
      </c>
      <c r="H232" s="2">
        <v>33.36</v>
      </c>
      <c r="I232" s="2">
        <v>81.8</v>
      </c>
      <c r="J232" s="2">
        <f>SUM(Students_marks[[#This Row],[Math]:[English]])</f>
        <v>157.37</v>
      </c>
      <c r="K232" s="2">
        <f>Students_marks[[#This Row],[Total]]/5</f>
        <v>31.474</v>
      </c>
      <c r="L232" t="str">
        <f>IF(MIN(Students_marks[[#This Row],[Math]:[English]]) &lt; 35, "Fail","Pass")</f>
        <v>Fail</v>
      </c>
      <c r="M232" t="str">
        <f>VLOOKUP(Students_marks[[#This Row],[Percentage]],Table2[],2,TRUE)</f>
        <v>F</v>
      </c>
      <c r="N232">
        <f>_xlfn.RANK.EQ(Students_marks[[#This Row],[Total]],Students_marks[Total],0)</f>
        <v>932</v>
      </c>
    </row>
    <row r="233" spans="1:14" x14ac:dyDescent="0.35">
      <c r="A233">
        <v>232</v>
      </c>
      <c r="B233" s="1" t="s">
        <v>243</v>
      </c>
      <c r="C233" s="1" t="s">
        <v>5</v>
      </c>
      <c r="D233" s="1" t="s">
        <v>10</v>
      </c>
      <c r="E233" s="2">
        <v>29.07</v>
      </c>
      <c r="F233" s="2">
        <v>8.1999999999999993</v>
      </c>
      <c r="G233" s="2">
        <v>96.24</v>
      </c>
      <c r="H233" s="2">
        <v>14.36</v>
      </c>
      <c r="I233" s="2">
        <v>74.25</v>
      </c>
      <c r="J233" s="2">
        <f>SUM(Students_marks[[#This Row],[Math]:[English]])</f>
        <v>222.12</v>
      </c>
      <c r="K233" s="2">
        <f>Students_marks[[#This Row],[Total]]/5</f>
        <v>44.423999999999999</v>
      </c>
      <c r="L233" t="str">
        <f>IF(MIN(Students_marks[[#This Row],[Math]:[English]]) &lt; 35, "Fail","Pass")</f>
        <v>Fail</v>
      </c>
      <c r="M233" t="str">
        <f>VLOOKUP(Students_marks[[#This Row],[Percentage]],Table2[],2,TRUE)</f>
        <v>D</v>
      </c>
      <c r="N233">
        <f>_xlfn.RANK.EQ(Students_marks[[#This Row],[Total]],Students_marks[Total],0)</f>
        <v>686</v>
      </c>
    </row>
    <row r="234" spans="1:14" x14ac:dyDescent="0.35">
      <c r="A234">
        <v>233</v>
      </c>
      <c r="B234" s="1" t="s">
        <v>244</v>
      </c>
      <c r="C234" s="1" t="s">
        <v>7</v>
      </c>
      <c r="D234" s="1" t="s">
        <v>12</v>
      </c>
      <c r="E234" s="2">
        <v>2.89</v>
      </c>
      <c r="F234" s="2">
        <v>11.56</v>
      </c>
      <c r="G234" s="2">
        <v>93.19</v>
      </c>
      <c r="H234" s="2">
        <v>48.73</v>
      </c>
      <c r="I234" s="2">
        <v>99.97</v>
      </c>
      <c r="J234" s="2">
        <f>SUM(Students_marks[[#This Row],[Math]:[English]])</f>
        <v>256.34000000000003</v>
      </c>
      <c r="K234" s="2">
        <f>Students_marks[[#This Row],[Total]]/5</f>
        <v>51.268000000000008</v>
      </c>
      <c r="L234" t="str">
        <f>IF(MIN(Students_marks[[#This Row],[Math]:[English]]) &lt; 35, "Fail","Pass")</f>
        <v>Fail</v>
      </c>
      <c r="M234" t="str">
        <f>VLOOKUP(Students_marks[[#This Row],[Percentage]],Table2[],2,TRUE)</f>
        <v>C</v>
      </c>
      <c r="N234">
        <f>_xlfn.RANK.EQ(Students_marks[[#This Row],[Total]],Students_marks[Total],0)</f>
        <v>494</v>
      </c>
    </row>
    <row r="235" spans="1:14" x14ac:dyDescent="0.35">
      <c r="A235">
        <v>234</v>
      </c>
      <c r="B235" s="1" t="s">
        <v>245</v>
      </c>
      <c r="C235" s="1" t="s">
        <v>7</v>
      </c>
      <c r="D235" s="1" t="s">
        <v>10</v>
      </c>
      <c r="E235" s="2">
        <v>69.08</v>
      </c>
      <c r="F235" s="2">
        <v>20.22</v>
      </c>
      <c r="G235" s="2">
        <v>57.9</v>
      </c>
      <c r="H235" s="2">
        <v>61.49</v>
      </c>
      <c r="I235" s="2">
        <v>86.89</v>
      </c>
      <c r="J235" s="2">
        <f>SUM(Students_marks[[#This Row],[Math]:[English]])</f>
        <v>295.58</v>
      </c>
      <c r="K235" s="2">
        <f>Students_marks[[#This Row],[Total]]/5</f>
        <v>59.116</v>
      </c>
      <c r="L235" t="str">
        <f>IF(MIN(Students_marks[[#This Row],[Math]:[English]]) &lt; 35, "Fail","Pass")</f>
        <v>Fail</v>
      </c>
      <c r="M235" t="str">
        <f>VLOOKUP(Students_marks[[#This Row],[Percentage]],Table2[],2,TRUE)</f>
        <v>C</v>
      </c>
      <c r="N235">
        <f>_xlfn.RANK.EQ(Students_marks[[#This Row],[Total]],Students_marks[Total],0)</f>
        <v>266</v>
      </c>
    </row>
    <row r="236" spans="1:14" x14ac:dyDescent="0.35">
      <c r="A236">
        <v>235</v>
      </c>
      <c r="B236" s="1" t="s">
        <v>246</v>
      </c>
      <c r="C236" s="1" t="s">
        <v>7</v>
      </c>
      <c r="D236" s="1" t="s">
        <v>14</v>
      </c>
      <c r="E236" s="2">
        <v>85.67</v>
      </c>
      <c r="F236" s="2">
        <v>1.56</v>
      </c>
      <c r="G236" s="2">
        <v>81.22</v>
      </c>
      <c r="H236" s="2">
        <v>8.49</v>
      </c>
      <c r="I236" s="2">
        <v>35.03</v>
      </c>
      <c r="J236" s="2">
        <f>SUM(Students_marks[[#This Row],[Math]:[English]])</f>
        <v>211.97</v>
      </c>
      <c r="K236" s="2">
        <f>Students_marks[[#This Row],[Total]]/5</f>
        <v>42.393999999999998</v>
      </c>
      <c r="L236" t="str">
        <f>IF(MIN(Students_marks[[#This Row],[Math]:[English]]) &lt; 35, "Fail","Pass")</f>
        <v>Fail</v>
      </c>
      <c r="M236" t="str">
        <f>VLOOKUP(Students_marks[[#This Row],[Percentage]],Table2[],2,TRUE)</f>
        <v>D</v>
      </c>
      <c r="N236">
        <f>_xlfn.RANK.EQ(Students_marks[[#This Row],[Total]],Students_marks[Total],0)</f>
        <v>741</v>
      </c>
    </row>
    <row r="237" spans="1:14" x14ac:dyDescent="0.35">
      <c r="A237">
        <v>236</v>
      </c>
      <c r="B237" s="1" t="s">
        <v>247</v>
      </c>
      <c r="C237" s="1" t="s">
        <v>6</v>
      </c>
      <c r="D237" s="1" t="s">
        <v>14</v>
      </c>
      <c r="E237" s="2">
        <v>98.44</v>
      </c>
      <c r="F237" s="2">
        <v>57.77</v>
      </c>
      <c r="G237" s="2">
        <v>81.53</v>
      </c>
      <c r="H237" s="2">
        <v>44.63</v>
      </c>
      <c r="I237" s="2">
        <v>14.81</v>
      </c>
      <c r="J237" s="2">
        <f>SUM(Students_marks[[#This Row],[Math]:[English]])</f>
        <v>297.18</v>
      </c>
      <c r="K237" s="2">
        <f>Students_marks[[#This Row],[Total]]/5</f>
        <v>59.436</v>
      </c>
      <c r="L237" t="str">
        <f>IF(MIN(Students_marks[[#This Row],[Math]:[English]]) &lt; 35, "Fail","Pass")</f>
        <v>Fail</v>
      </c>
      <c r="M237" t="str">
        <f>VLOOKUP(Students_marks[[#This Row],[Percentage]],Table2[],2,TRUE)</f>
        <v>C</v>
      </c>
      <c r="N237">
        <f>_xlfn.RANK.EQ(Students_marks[[#This Row],[Total]],Students_marks[Total],0)</f>
        <v>259</v>
      </c>
    </row>
    <row r="238" spans="1:14" x14ac:dyDescent="0.35">
      <c r="A238">
        <v>237</v>
      </c>
      <c r="B238" s="1" t="s">
        <v>248</v>
      </c>
      <c r="C238" s="1" t="s">
        <v>7</v>
      </c>
      <c r="D238" s="1" t="s">
        <v>14</v>
      </c>
      <c r="E238" s="2">
        <v>3.43</v>
      </c>
      <c r="F238" s="2">
        <v>54.46</v>
      </c>
      <c r="G238" s="2">
        <v>88.64</v>
      </c>
      <c r="H238" s="2">
        <v>44.87</v>
      </c>
      <c r="I238" s="2">
        <v>2.04</v>
      </c>
      <c r="J238" s="2">
        <f>SUM(Students_marks[[#This Row],[Math]:[English]])</f>
        <v>193.44</v>
      </c>
      <c r="K238" s="2">
        <f>Students_marks[[#This Row],[Total]]/5</f>
        <v>38.688000000000002</v>
      </c>
      <c r="L238" t="str">
        <f>IF(MIN(Students_marks[[#This Row],[Math]:[English]]) &lt; 35, "Fail","Pass")</f>
        <v>Fail</v>
      </c>
      <c r="M238" t="str">
        <f>VLOOKUP(Students_marks[[#This Row],[Percentage]],Table2[],2,TRUE)</f>
        <v>D</v>
      </c>
      <c r="N238">
        <f>_xlfn.RANK.EQ(Students_marks[[#This Row],[Total]],Students_marks[Total],0)</f>
        <v>822</v>
      </c>
    </row>
    <row r="239" spans="1:14" x14ac:dyDescent="0.35">
      <c r="A239">
        <v>238</v>
      </c>
      <c r="B239" s="1" t="s">
        <v>249</v>
      </c>
      <c r="C239" s="1" t="s">
        <v>6</v>
      </c>
      <c r="D239" s="1" t="s">
        <v>14</v>
      </c>
      <c r="E239" s="2">
        <v>65.56</v>
      </c>
      <c r="F239" s="2">
        <v>37.39</v>
      </c>
      <c r="G239" s="2">
        <v>98.7</v>
      </c>
      <c r="H239" s="2">
        <v>84.92</v>
      </c>
      <c r="I239" s="2">
        <v>44.57</v>
      </c>
      <c r="J239" s="2">
        <f>SUM(Students_marks[[#This Row],[Math]:[English]])</f>
        <v>331.14</v>
      </c>
      <c r="K239" s="2">
        <f>Students_marks[[#This Row],[Total]]/5</f>
        <v>66.227999999999994</v>
      </c>
      <c r="L239" t="str">
        <f>IF(MIN(Students_marks[[#This Row],[Math]:[English]]) &lt; 35, "Fail","Pass")</f>
        <v>Pass</v>
      </c>
      <c r="M239" t="str">
        <f>VLOOKUP(Students_marks[[#This Row],[Percentage]],Table2[],2,TRUE)</f>
        <v>B2</v>
      </c>
      <c r="N239">
        <f>_xlfn.RANK.EQ(Students_marks[[#This Row],[Total]],Students_marks[Total],0)</f>
        <v>129</v>
      </c>
    </row>
    <row r="240" spans="1:14" x14ac:dyDescent="0.35">
      <c r="A240">
        <v>239</v>
      </c>
      <c r="B240" s="1" t="s">
        <v>250</v>
      </c>
      <c r="C240" s="1" t="s">
        <v>7</v>
      </c>
      <c r="D240" s="1" t="s">
        <v>10</v>
      </c>
      <c r="E240" s="2">
        <v>10.02</v>
      </c>
      <c r="F240" s="2">
        <v>33.07</v>
      </c>
      <c r="G240" s="2">
        <v>79.7</v>
      </c>
      <c r="H240" s="2">
        <v>46.25</v>
      </c>
      <c r="I240" s="2">
        <v>40</v>
      </c>
      <c r="J240" s="2">
        <f>SUM(Students_marks[[#This Row],[Math]:[English]])</f>
        <v>209.04000000000002</v>
      </c>
      <c r="K240" s="2">
        <f>Students_marks[[#This Row],[Total]]/5</f>
        <v>41.808000000000007</v>
      </c>
      <c r="L240" t="str">
        <f>IF(MIN(Students_marks[[#This Row],[Math]:[English]]) &lt; 35, "Fail","Pass")</f>
        <v>Fail</v>
      </c>
      <c r="M240" t="str">
        <f>VLOOKUP(Students_marks[[#This Row],[Percentage]],Table2[],2,TRUE)</f>
        <v>D</v>
      </c>
      <c r="N240">
        <f>_xlfn.RANK.EQ(Students_marks[[#This Row],[Total]],Students_marks[Total],0)</f>
        <v>756</v>
      </c>
    </row>
    <row r="241" spans="1:14" x14ac:dyDescent="0.35">
      <c r="A241">
        <v>240</v>
      </c>
      <c r="B241" s="1" t="s">
        <v>251</v>
      </c>
      <c r="C241" s="1" t="s">
        <v>6</v>
      </c>
      <c r="D241" s="1" t="s">
        <v>10</v>
      </c>
      <c r="E241" s="2">
        <v>11.5</v>
      </c>
      <c r="F241" s="2">
        <v>16.05</v>
      </c>
      <c r="G241" s="2">
        <v>1.54</v>
      </c>
      <c r="H241" s="2">
        <v>97.21</v>
      </c>
      <c r="I241" s="2">
        <v>55.71</v>
      </c>
      <c r="J241" s="2">
        <f>SUM(Students_marks[[#This Row],[Math]:[English]])</f>
        <v>182.01</v>
      </c>
      <c r="K241" s="2">
        <f>Students_marks[[#This Row],[Total]]/5</f>
        <v>36.402000000000001</v>
      </c>
      <c r="L241" t="str">
        <f>IF(MIN(Students_marks[[#This Row],[Math]:[English]]) &lt; 35, "Fail","Pass")</f>
        <v>Fail</v>
      </c>
      <c r="M241" t="str">
        <f>VLOOKUP(Students_marks[[#This Row],[Percentage]],Table2[],2,TRUE)</f>
        <v>D</v>
      </c>
      <c r="N241">
        <f>_xlfn.RANK.EQ(Students_marks[[#This Row],[Total]],Students_marks[Total],0)</f>
        <v>860</v>
      </c>
    </row>
    <row r="242" spans="1:14" x14ac:dyDescent="0.35">
      <c r="A242">
        <v>241</v>
      </c>
      <c r="B242" s="1" t="s">
        <v>252</v>
      </c>
      <c r="C242" s="1" t="s">
        <v>4</v>
      </c>
      <c r="D242" s="1" t="s">
        <v>10</v>
      </c>
      <c r="E242" s="2">
        <v>60.42</v>
      </c>
      <c r="F242" s="2">
        <v>13.9</v>
      </c>
      <c r="G242" s="2">
        <v>87.23</v>
      </c>
      <c r="H242" s="2">
        <v>90.03</v>
      </c>
      <c r="I242" s="2">
        <v>91.07</v>
      </c>
      <c r="J242" s="2">
        <f>SUM(Students_marks[[#This Row],[Math]:[English]])</f>
        <v>342.65</v>
      </c>
      <c r="K242" s="2">
        <f>Students_marks[[#This Row],[Total]]/5</f>
        <v>68.53</v>
      </c>
      <c r="L242" t="str">
        <f>IF(MIN(Students_marks[[#This Row],[Math]:[English]]) &lt; 35, "Fail","Pass")</f>
        <v>Fail</v>
      </c>
      <c r="M242" t="str">
        <f>VLOOKUP(Students_marks[[#This Row],[Percentage]],Table2[],2,TRUE)</f>
        <v>B2</v>
      </c>
      <c r="N242">
        <f>_xlfn.RANK.EQ(Students_marks[[#This Row],[Total]],Students_marks[Total],0)</f>
        <v>85</v>
      </c>
    </row>
    <row r="243" spans="1:14" x14ac:dyDescent="0.35">
      <c r="A243">
        <v>242</v>
      </c>
      <c r="B243" s="1" t="s">
        <v>253</v>
      </c>
      <c r="C243" s="1" t="s">
        <v>6</v>
      </c>
      <c r="D243" s="1" t="s">
        <v>12</v>
      </c>
      <c r="E243" s="2">
        <v>79.87</v>
      </c>
      <c r="F243" s="2">
        <v>1.1499999999999999</v>
      </c>
      <c r="G243" s="2">
        <v>84.47</v>
      </c>
      <c r="H243" s="2">
        <v>1.36</v>
      </c>
      <c r="I243" s="2">
        <v>43.52</v>
      </c>
      <c r="J243" s="2">
        <f>SUM(Students_marks[[#This Row],[Math]:[English]])</f>
        <v>210.37000000000003</v>
      </c>
      <c r="K243" s="2">
        <f>Students_marks[[#This Row],[Total]]/5</f>
        <v>42.074000000000005</v>
      </c>
      <c r="L243" t="str">
        <f>IF(MIN(Students_marks[[#This Row],[Math]:[English]]) &lt; 35, "Fail","Pass")</f>
        <v>Fail</v>
      </c>
      <c r="M243" t="str">
        <f>VLOOKUP(Students_marks[[#This Row],[Percentage]],Table2[],2,TRUE)</f>
        <v>D</v>
      </c>
      <c r="N243">
        <f>_xlfn.RANK.EQ(Students_marks[[#This Row],[Total]],Students_marks[Total],0)</f>
        <v>746</v>
      </c>
    </row>
    <row r="244" spans="1:14" x14ac:dyDescent="0.35">
      <c r="A244">
        <v>243</v>
      </c>
      <c r="B244" s="1" t="s">
        <v>254</v>
      </c>
      <c r="C244" s="1" t="s">
        <v>4</v>
      </c>
      <c r="D244" s="1" t="s">
        <v>10</v>
      </c>
      <c r="E244" s="2">
        <v>88.09</v>
      </c>
      <c r="F244" s="2">
        <v>36.53</v>
      </c>
      <c r="G244" s="2">
        <v>66.59</v>
      </c>
      <c r="H244" s="2">
        <v>62.83</v>
      </c>
      <c r="I244" s="2">
        <v>7.21</v>
      </c>
      <c r="J244" s="2">
        <f>SUM(Students_marks[[#This Row],[Math]:[English]])</f>
        <v>261.25</v>
      </c>
      <c r="K244" s="2">
        <f>Students_marks[[#This Row],[Total]]/5</f>
        <v>52.25</v>
      </c>
      <c r="L244" t="str">
        <f>IF(MIN(Students_marks[[#This Row],[Math]:[English]]) &lt; 35, "Fail","Pass")</f>
        <v>Fail</v>
      </c>
      <c r="M244" t="str">
        <f>VLOOKUP(Students_marks[[#This Row],[Percentage]],Table2[],2,TRUE)</f>
        <v>C</v>
      </c>
      <c r="N244">
        <f>_xlfn.RANK.EQ(Students_marks[[#This Row],[Total]],Students_marks[Total],0)</f>
        <v>464</v>
      </c>
    </row>
    <row r="245" spans="1:14" x14ac:dyDescent="0.35">
      <c r="A245">
        <v>244</v>
      </c>
      <c r="B245" s="1" t="s">
        <v>255</v>
      </c>
      <c r="C245" s="1" t="s">
        <v>4</v>
      </c>
      <c r="D245" s="1" t="s">
        <v>12</v>
      </c>
      <c r="E245" s="2">
        <v>80.89</v>
      </c>
      <c r="F245" s="2">
        <v>22.46</v>
      </c>
      <c r="G245" s="2">
        <v>48.14</v>
      </c>
      <c r="H245" s="2">
        <v>21.69</v>
      </c>
      <c r="I245" s="2">
        <v>94.24</v>
      </c>
      <c r="J245" s="2">
        <f>SUM(Students_marks[[#This Row],[Math]:[English]])</f>
        <v>267.42</v>
      </c>
      <c r="K245" s="2">
        <f>Students_marks[[#This Row],[Total]]/5</f>
        <v>53.484000000000002</v>
      </c>
      <c r="L245" t="str">
        <f>IF(MIN(Students_marks[[#This Row],[Math]:[English]]) &lt; 35, "Fail","Pass")</f>
        <v>Fail</v>
      </c>
      <c r="M245" t="str">
        <f>VLOOKUP(Students_marks[[#This Row],[Percentage]],Table2[],2,TRUE)</f>
        <v>C</v>
      </c>
      <c r="N245">
        <f>_xlfn.RANK.EQ(Students_marks[[#This Row],[Total]],Students_marks[Total],0)</f>
        <v>422</v>
      </c>
    </row>
    <row r="246" spans="1:14" x14ac:dyDescent="0.35">
      <c r="A246">
        <v>245</v>
      </c>
      <c r="B246" s="1" t="s">
        <v>256</v>
      </c>
      <c r="C246" s="1" t="s">
        <v>8</v>
      </c>
      <c r="D246" s="1" t="s">
        <v>14</v>
      </c>
      <c r="E246" s="2">
        <v>48.68</v>
      </c>
      <c r="F246" s="2">
        <v>79.16</v>
      </c>
      <c r="G246" s="2">
        <v>48.58</v>
      </c>
      <c r="H246" s="2">
        <v>17.73</v>
      </c>
      <c r="I246" s="2">
        <v>62.5</v>
      </c>
      <c r="J246" s="2">
        <f>SUM(Students_marks[[#This Row],[Math]:[English]])</f>
        <v>256.64999999999998</v>
      </c>
      <c r="K246" s="2">
        <f>Students_marks[[#This Row],[Total]]/5</f>
        <v>51.33</v>
      </c>
      <c r="L246" t="str">
        <f>IF(MIN(Students_marks[[#This Row],[Math]:[English]]) &lt; 35, "Fail","Pass")</f>
        <v>Fail</v>
      </c>
      <c r="M246" t="str">
        <f>VLOOKUP(Students_marks[[#This Row],[Percentage]],Table2[],2,TRUE)</f>
        <v>C</v>
      </c>
      <c r="N246">
        <f>_xlfn.RANK.EQ(Students_marks[[#This Row],[Total]],Students_marks[Total],0)</f>
        <v>492</v>
      </c>
    </row>
    <row r="247" spans="1:14" x14ac:dyDescent="0.35">
      <c r="A247">
        <v>246</v>
      </c>
      <c r="B247" s="1" t="s">
        <v>257</v>
      </c>
      <c r="C247" s="1" t="s">
        <v>5</v>
      </c>
      <c r="D247" s="1" t="s">
        <v>10</v>
      </c>
      <c r="E247" s="2">
        <v>69.34</v>
      </c>
      <c r="F247" s="2">
        <v>3.7</v>
      </c>
      <c r="G247" s="2">
        <v>57.7</v>
      </c>
      <c r="H247" s="2">
        <v>60.29</v>
      </c>
      <c r="I247" s="2">
        <v>63.59</v>
      </c>
      <c r="J247" s="2">
        <f>SUM(Students_marks[[#This Row],[Math]:[English]])</f>
        <v>254.62</v>
      </c>
      <c r="K247" s="2">
        <f>Students_marks[[#This Row],[Total]]/5</f>
        <v>50.923999999999999</v>
      </c>
      <c r="L247" t="str">
        <f>IF(MIN(Students_marks[[#This Row],[Math]:[English]]) &lt; 35, "Fail","Pass")</f>
        <v>Fail</v>
      </c>
      <c r="M247" t="str">
        <f>VLOOKUP(Students_marks[[#This Row],[Percentage]],Table2[],2,TRUE)</f>
        <v>C</v>
      </c>
      <c r="N247">
        <f>_xlfn.RANK.EQ(Students_marks[[#This Row],[Total]],Students_marks[Total],0)</f>
        <v>502</v>
      </c>
    </row>
    <row r="248" spans="1:14" x14ac:dyDescent="0.35">
      <c r="A248">
        <v>247</v>
      </c>
      <c r="B248" s="1" t="s">
        <v>258</v>
      </c>
      <c r="C248" s="1" t="s">
        <v>5</v>
      </c>
      <c r="D248" s="1" t="s">
        <v>14</v>
      </c>
      <c r="E248" s="2">
        <v>52.01</v>
      </c>
      <c r="F248" s="2">
        <v>13.23</v>
      </c>
      <c r="G248" s="2">
        <v>2.27</v>
      </c>
      <c r="H248" s="2">
        <v>65.819999999999993</v>
      </c>
      <c r="I248" s="2">
        <v>19.14</v>
      </c>
      <c r="J248" s="2">
        <f>SUM(Students_marks[[#This Row],[Math]:[English]])</f>
        <v>152.46999999999997</v>
      </c>
      <c r="K248" s="2">
        <f>Students_marks[[#This Row],[Total]]/5</f>
        <v>30.493999999999993</v>
      </c>
      <c r="L248" t="str">
        <f>IF(MIN(Students_marks[[#This Row],[Math]:[English]]) &lt; 35, "Fail","Pass")</f>
        <v>Fail</v>
      </c>
      <c r="M248" t="str">
        <f>VLOOKUP(Students_marks[[#This Row],[Percentage]],Table2[],2,TRUE)</f>
        <v>F</v>
      </c>
      <c r="N248">
        <f>_xlfn.RANK.EQ(Students_marks[[#This Row],[Total]],Students_marks[Total],0)</f>
        <v>939</v>
      </c>
    </row>
    <row r="249" spans="1:14" x14ac:dyDescent="0.35">
      <c r="A249">
        <v>248</v>
      </c>
      <c r="B249" s="1" t="s">
        <v>259</v>
      </c>
      <c r="C249" s="1" t="s">
        <v>7</v>
      </c>
      <c r="D249" s="1" t="s">
        <v>10</v>
      </c>
      <c r="E249" s="2">
        <v>61.21</v>
      </c>
      <c r="F249" s="2">
        <v>32.31</v>
      </c>
      <c r="G249" s="2">
        <v>75.56</v>
      </c>
      <c r="H249" s="2">
        <v>68.959999999999994</v>
      </c>
      <c r="I249" s="2">
        <v>87.7</v>
      </c>
      <c r="J249" s="2">
        <f>SUM(Students_marks[[#This Row],[Math]:[English]])</f>
        <v>325.74</v>
      </c>
      <c r="K249" s="2">
        <f>Students_marks[[#This Row],[Total]]/5</f>
        <v>65.147999999999996</v>
      </c>
      <c r="L249" t="str">
        <f>IF(MIN(Students_marks[[#This Row],[Math]:[English]]) &lt; 35, "Fail","Pass")</f>
        <v>Fail</v>
      </c>
      <c r="M249" t="str">
        <f>VLOOKUP(Students_marks[[#This Row],[Percentage]],Table2[],2,TRUE)</f>
        <v>B2</v>
      </c>
      <c r="N249">
        <f>_xlfn.RANK.EQ(Students_marks[[#This Row],[Total]],Students_marks[Total],0)</f>
        <v>149</v>
      </c>
    </row>
    <row r="250" spans="1:14" x14ac:dyDescent="0.35">
      <c r="A250">
        <v>249</v>
      </c>
      <c r="B250" s="1" t="s">
        <v>260</v>
      </c>
      <c r="C250" s="1" t="s">
        <v>7</v>
      </c>
      <c r="D250" s="1" t="s">
        <v>10</v>
      </c>
      <c r="E250" s="2">
        <v>99.58</v>
      </c>
      <c r="F250" s="2">
        <v>26.23</v>
      </c>
      <c r="G250" s="2">
        <v>89.62</v>
      </c>
      <c r="H250" s="2">
        <v>69.05</v>
      </c>
      <c r="I250" s="2">
        <v>74.86</v>
      </c>
      <c r="J250" s="2">
        <f>SUM(Students_marks[[#This Row],[Math]:[English]])</f>
        <v>359.34000000000003</v>
      </c>
      <c r="K250" s="2">
        <f>Students_marks[[#This Row],[Total]]/5</f>
        <v>71.868000000000009</v>
      </c>
      <c r="L250" t="str">
        <f>IF(MIN(Students_marks[[#This Row],[Math]:[English]]) &lt; 35, "Fail","Pass")</f>
        <v>Fail</v>
      </c>
      <c r="M250" t="str">
        <f>VLOOKUP(Students_marks[[#This Row],[Percentage]],Table2[],2,TRUE)</f>
        <v>B1</v>
      </c>
      <c r="N250">
        <f>_xlfn.RANK.EQ(Students_marks[[#This Row],[Total]],Students_marks[Total],0)</f>
        <v>48</v>
      </c>
    </row>
    <row r="251" spans="1:14" x14ac:dyDescent="0.35">
      <c r="A251">
        <v>250</v>
      </c>
      <c r="B251" s="1" t="s">
        <v>261</v>
      </c>
      <c r="C251" s="1" t="s">
        <v>6</v>
      </c>
      <c r="D251" s="1" t="s">
        <v>14</v>
      </c>
      <c r="E251" s="2">
        <v>72.72</v>
      </c>
      <c r="F251" s="2">
        <v>90.38</v>
      </c>
      <c r="G251" s="2">
        <v>73.62</v>
      </c>
      <c r="H251" s="2">
        <v>42.76</v>
      </c>
      <c r="I251" s="2">
        <v>38.14</v>
      </c>
      <c r="J251" s="2">
        <f>SUM(Students_marks[[#This Row],[Math]:[English]])</f>
        <v>317.62</v>
      </c>
      <c r="K251" s="2">
        <f>Students_marks[[#This Row],[Total]]/5</f>
        <v>63.524000000000001</v>
      </c>
      <c r="L251" t="str">
        <f>IF(MIN(Students_marks[[#This Row],[Math]:[English]]) &lt; 35, "Fail","Pass")</f>
        <v>Pass</v>
      </c>
      <c r="M251" t="str">
        <f>VLOOKUP(Students_marks[[#This Row],[Percentage]],Table2[],2,TRUE)</f>
        <v>B2</v>
      </c>
      <c r="N251">
        <f>_xlfn.RANK.EQ(Students_marks[[#This Row],[Total]],Students_marks[Total],0)</f>
        <v>174</v>
      </c>
    </row>
    <row r="252" spans="1:14" x14ac:dyDescent="0.35">
      <c r="A252">
        <v>251</v>
      </c>
      <c r="B252" s="1" t="s">
        <v>262</v>
      </c>
      <c r="C252" s="1" t="s">
        <v>4</v>
      </c>
      <c r="D252" s="1" t="s">
        <v>12</v>
      </c>
      <c r="E252" s="2">
        <v>2.85</v>
      </c>
      <c r="F252" s="2">
        <v>19.579999999999998</v>
      </c>
      <c r="G252" s="2">
        <v>75.680000000000007</v>
      </c>
      <c r="H252" s="2">
        <v>71.59</v>
      </c>
      <c r="I252" s="2">
        <v>73.59</v>
      </c>
      <c r="J252" s="2">
        <f>SUM(Students_marks[[#This Row],[Math]:[English]])</f>
        <v>243.29000000000002</v>
      </c>
      <c r="K252" s="2">
        <f>Students_marks[[#This Row],[Total]]/5</f>
        <v>48.658000000000001</v>
      </c>
      <c r="L252" t="str">
        <f>IF(MIN(Students_marks[[#This Row],[Math]:[English]]) &lt; 35, "Fail","Pass")</f>
        <v>Fail</v>
      </c>
      <c r="M252" t="str">
        <f>VLOOKUP(Students_marks[[#This Row],[Percentage]],Table2[],2,TRUE)</f>
        <v>D</v>
      </c>
      <c r="N252">
        <f>_xlfn.RANK.EQ(Students_marks[[#This Row],[Total]],Students_marks[Total],0)</f>
        <v>564</v>
      </c>
    </row>
    <row r="253" spans="1:14" x14ac:dyDescent="0.35">
      <c r="A253">
        <v>252</v>
      </c>
      <c r="B253" s="1" t="s">
        <v>263</v>
      </c>
      <c r="C253" s="1" t="s">
        <v>7</v>
      </c>
      <c r="D253" s="1" t="s">
        <v>12</v>
      </c>
      <c r="E253" s="2">
        <v>65.069999999999993</v>
      </c>
      <c r="F253" s="2">
        <v>51.07</v>
      </c>
      <c r="G253" s="2">
        <v>33.590000000000003</v>
      </c>
      <c r="H253" s="2">
        <v>10.33</v>
      </c>
      <c r="I253" s="2">
        <v>16.07</v>
      </c>
      <c r="J253" s="2">
        <f>SUM(Students_marks[[#This Row],[Math]:[English]])</f>
        <v>176.13</v>
      </c>
      <c r="K253" s="2">
        <f>Students_marks[[#This Row],[Total]]/5</f>
        <v>35.225999999999999</v>
      </c>
      <c r="L253" t="str">
        <f>IF(MIN(Students_marks[[#This Row],[Math]:[English]]) &lt; 35, "Fail","Pass")</f>
        <v>Fail</v>
      </c>
      <c r="M253" t="str">
        <f>VLOOKUP(Students_marks[[#This Row],[Percentage]],Table2[],2,TRUE)</f>
        <v>D</v>
      </c>
      <c r="N253">
        <f>_xlfn.RANK.EQ(Students_marks[[#This Row],[Total]],Students_marks[Total],0)</f>
        <v>879</v>
      </c>
    </row>
    <row r="254" spans="1:14" x14ac:dyDescent="0.35">
      <c r="A254">
        <v>253</v>
      </c>
      <c r="B254" s="1" t="s">
        <v>264</v>
      </c>
      <c r="C254" s="1" t="s">
        <v>6</v>
      </c>
      <c r="D254" s="1" t="s">
        <v>12</v>
      </c>
      <c r="E254" s="2">
        <v>99.2</v>
      </c>
      <c r="F254" s="2">
        <v>65.23</v>
      </c>
      <c r="G254" s="2">
        <v>39.68</v>
      </c>
      <c r="H254" s="2">
        <v>49.91</v>
      </c>
      <c r="I254" s="2">
        <v>39.68</v>
      </c>
      <c r="J254" s="2">
        <f>SUM(Students_marks[[#This Row],[Math]:[English]])</f>
        <v>293.7</v>
      </c>
      <c r="K254" s="2">
        <f>Students_marks[[#This Row],[Total]]/5</f>
        <v>58.739999999999995</v>
      </c>
      <c r="L254" t="str">
        <f>IF(MIN(Students_marks[[#This Row],[Math]:[English]]) &lt; 35, "Fail","Pass")</f>
        <v>Pass</v>
      </c>
      <c r="M254" t="str">
        <f>VLOOKUP(Students_marks[[#This Row],[Percentage]],Table2[],2,TRUE)</f>
        <v>C</v>
      </c>
      <c r="N254">
        <f>_xlfn.RANK.EQ(Students_marks[[#This Row],[Total]],Students_marks[Total],0)</f>
        <v>275</v>
      </c>
    </row>
    <row r="255" spans="1:14" x14ac:dyDescent="0.35">
      <c r="A255">
        <v>254</v>
      </c>
      <c r="B255" s="1" t="s">
        <v>265</v>
      </c>
      <c r="C255" s="1" t="s">
        <v>6</v>
      </c>
      <c r="D255" s="1" t="s">
        <v>12</v>
      </c>
      <c r="E255" s="2">
        <v>24.12</v>
      </c>
      <c r="F255" s="2">
        <v>79</v>
      </c>
      <c r="G255" s="2">
        <v>25.17</v>
      </c>
      <c r="H255" s="2">
        <v>7.74</v>
      </c>
      <c r="I255" s="2">
        <v>9.8699999999999992</v>
      </c>
      <c r="J255" s="2">
        <f>SUM(Students_marks[[#This Row],[Math]:[English]])</f>
        <v>145.90000000000003</v>
      </c>
      <c r="K255" s="2">
        <f>Students_marks[[#This Row],[Total]]/5</f>
        <v>29.180000000000007</v>
      </c>
      <c r="L255" t="str">
        <f>IF(MIN(Students_marks[[#This Row],[Math]:[English]]) &lt; 35, "Fail","Pass")</f>
        <v>Fail</v>
      </c>
      <c r="M255" t="str">
        <f>VLOOKUP(Students_marks[[#This Row],[Percentage]],Table2[],2,TRUE)</f>
        <v>F</v>
      </c>
      <c r="N255">
        <f>_xlfn.RANK.EQ(Students_marks[[#This Row],[Total]],Students_marks[Total],0)</f>
        <v>950</v>
      </c>
    </row>
    <row r="256" spans="1:14" x14ac:dyDescent="0.35">
      <c r="A256">
        <v>255</v>
      </c>
      <c r="B256" s="1" t="s">
        <v>266</v>
      </c>
      <c r="C256" s="1" t="s">
        <v>7</v>
      </c>
      <c r="D256" s="1" t="s">
        <v>10</v>
      </c>
      <c r="E256" s="2">
        <v>63.16</v>
      </c>
      <c r="F256" s="2">
        <v>17.62</v>
      </c>
      <c r="G256" s="2">
        <v>4.28</v>
      </c>
      <c r="H256" s="2">
        <v>45.17</v>
      </c>
      <c r="I256" s="2">
        <v>93.47</v>
      </c>
      <c r="J256" s="2">
        <f>SUM(Students_marks[[#This Row],[Math]:[English]])</f>
        <v>223.70000000000002</v>
      </c>
      <c r="K256" s="2">
        <f>Students_marks[[#This Row],[Total]]/5</f>
        <v>44.74</v>
      </c>
      <c r="L256" t="str">
        <f>IF(MIN(Students_marks[[#This Row],[Math]:[English]]) &lt; 35, "Fail","Pass")</f>
        <v>Fail</v>
      </c>
      <c r="M256" t="str">
        <f>VLOOKUP(Students_marks[[#This Row],[Percentage]],Table2[],2,TRUE)</f>
        <v>D</v>
      </c>
      <c r="N256">
        <f>_xlfn.RANK.EQ(Students_marks[[#This Row],[Total]],Students_marks[Total],0)</f>
        <v>676</v>
      </c>
    </row>
    <row r="257" spans="1:14" x14ac:dyDescent="0.35">
      <c r="A257">
        <v>256</v>
      </c>
      <c r="B257" s="1" t="s">
        <v>267</v>
      </c>
      <c r="C257" s="1" t="s">
        <v>5</v>
      </c>
      <c r="D257" s="1" t="s">
        <v>12</v>
      </c>
      <c r="E257" s="2">
        <v>17.2</v>
      </c>
      <c r="F257" s="2">
        <v>24.55</v>
      </c>
      <c r="G257" s="2">
        <v>86.24</v>
      </c>
      <c r="H257" s="2">
        <v>51.03</v>
      </c>
      <c r="I257" s="2">
        <v>93.62</v>
      </c>
      <c r="J257" s="2">
        <f>SUM(Students_marks[[#This Row],[Math]:[English]])</f>
        <v>272.64</v>
      </c>
      <c r="K257" s="2">
        <f>Students_marks[[#This Row],[Total]]/5</f>
        <v>54.527999999999999</v>
      </c>
      <c r="L257" t="str">
        <f>IF(MIN(Students_marks[[#This Row],[Math]:[English]]) &lt; 35, "Fail","Pass")</f>
        <v>Fail</v>
      </c>
      <c r="M257" t="str">
        <f>VLOOKUP(Students_marks[[#This Row],[Percentage]],Table2[],2,TRUE)</f>
        <v>C</v>
      </c>
      <c r="N257">
        <f>_xlfn.RANK.EQ(Students_marks[[#This Row],[Total]],Students_marks[Total],0)</f>
        <v>398</v>
      </c>
    </row>
    <row r="258" spans="1:14" x14ac:dyDescent="0.35">
      <c r="A258">
        <v>257</v>
      </c>
      <c r="B258" s="1" t="s">
        <v>268</v>
      </c>
      <c r="C258" s="1" t="s">
        <v>7</v>
      </c>
      <c r="D258" s="1" t="s">
        <v>14</v>
      </c>
      <c r="E258" s="2">
        <v>98.1</v>
      </c>
      <c r="F258" s="2">
        <v>87.38</v>
      </c>
      <c r="G258" s="2">
        <v>87.42</v>
      </c>
      <c r="H258" s="2">
        <v>6.73</v>
      </c>
      <c r="I258" s="2">
        <v>55.54</v>
      </c>
      <c r="J258" s="2">
        <f>SUM(Students_marks[[#This Row],[Math]:[English]])</f>
        <v>335.17</v>
      </c>
      <c r="K258" s="2">
        <f>Students_marks[[#This Row],[Total]]/5</f>
        <v>67.034000000000006</v>
      </c>
      <c r="L258" t="str">
        <f>IF(MIN(Students_marks[[#This Row],[Math]:[English]]) &lt; 35, "Fail","Pass")</f>
        <v>Fail</v>
      </c>
      <c r="M258" t="str">
        <f>VLOOKUP(Students_marks[[#This Row],[Percentage]],Table2[],2,TRUE)</f>
        <v>B2</v>
      </c>
      <c r="N258">
        <f>_xlfn.RANK.EQ(Students_marks[[#This Row],[Total]],Students_marks[Total],0)</f>
        <v>109</v>
      </c>
    </row>
    <row r="259" spans="1:14" x14ac:dyDescent="0.35">
      <c r="A259">
        <v>258</v>
      </c>
      <c r="B259" s="1" t="s">
        <v>269</v>
      </c>
      <c r="C259" s="1" t="s">
        <v>7</v>
      </c>
      <c r="D259" s="1" t="s">
        <v>14</v>
      </c>
      <c r="E259" s="2">
        <v>97.54</v>
      </c>
      <c r="F259" s="2">
        <v>31.21</v>
      </c>
      <c r="G259" s="2">
        <v>97.48</v>
      </c>
      <c r="H259" s="2">
        <v>22.44</v>
      </c>
      <c r="I259" s="2">
        <v>53.03</v>
      </c>
      <c r="J259" s="2">
        <f>SUM(Students_marks[[#This Row],[Math]:[English]])</f>
        <v>301.70000000000005</v>
      </c>
      <c r="K259" s="2">
        <f>Students_marks[[#This Row],[Total]]/5</f>
        <v>60.340000000000011</v>
      </c>
      <c r="L259" t="str">
        <f>IF(MIN(Students_marks[[#This Row],[Math]:[English]]) &lt; 35, "Fail","Pass")</f>
        <v>Fail</v>
      </c>
      <c r="M259" t="str">
        <f>VLOOKUP(Students_marks[[#This Row],[Percentage]],Table2[],2,TRUE)</f>
        <v>B2</v>
      </c>
      <c r="N259">
        <f>_xlfn.RANK.EQ(Students_marks[[#This Row],[Total]],Students_marks[Total],0)</f>
        <v>243</v>
      </c>
    </row>
    <row r="260" spans="1:14" x14ac:dyDescent="0.35">
      <c r="A260">
        <v>259</v>
      </c>
      <c r="B260" s="1" t="s">
        <v>270</v>
      </c>
      <c r="C260" s="1" t="s">
        <v>5</v>
      </c>
      <c r="D260" s="1" t="s">
        <v>14</v>
      </c>
      <c r="E260" s="2">
        <v>78.45</v>
      </c>
      <c r="F260" s="2">
        <v>21.4</v>
      </c>
      <c r="G260" s="2">
        <v>24.15</v>
      </c>
      <c r="H260" s="2">
        <v>49.98</v>
      </c>
      <c r="I260" s="2">
        <v>31.46</v>
      </c>
      <c r="J260" s="2">
        <f>SUM(Students_marks[[#This Row],[Math]:[English]])</f>
        <v>205.44</v>
      </c>
      <c r="K260" s="2">
        <f>Students_marks[[#This Row],[Total]]/5</f>
        <v>41.088000000000001</v>
      </c>
      <c r="L260" t="str">
        <f>IF(MIN(Students_marks[[#This Row],[Math]:[English]]) &lt; 35, "Fail","Pass")</f>
        <v>Fail</v>
      </c>
      <c r="M260" t="str">
        <f>VLOOKUP(Students_marks[[#This Row],[Percentage]],Table2[],2,TRUE)</f>
        <v>D</v>
      </c>
      <c r="N260">
        <f>_xlfn.RANK.EQ(Students_marks[[#This Row],[Total]],Students_marks[Total],0)</f>
        <v>776</v>
      </c>
    </row>
    <row r="261" spans="1:14" x14ac:dyDescent="0.35">
      <c r="A261">
        <v>260</v>
      </c>
      <c r="B261" s="1" t="s">
        <v>271</v>
      </c>
      <c r="C261" s="1" t="s">
        <v>5</v>
      </c>
      <c r="D261" s="1" t="s">
        <v>12</v>
      </c>
      <c r="E261" s="2">
        <v>7.39</v>
      </c>
      <c r="F261" s="2">
        <v>70.63</v>
      </c>
      <c r="G261" s="2">
        <v>10.55</v>
      </c>
      <c r="H261" s="2">
        <v>66.739999999999995</v>
      </c>
      <c r="I261" s="2">
        <v>16.649999999999999</v>
      </c>
      <c r="J261" s="2">
        <f>SUM(Students_marks[[#This Row],[Math]:[English]])</f>
        <v>171.96</v>
      </c>
      <c r="K261" s="2">
        <f>Students_marks[[#This Row],[Total]]/5</f>
        <v>34.392000000000003</v>
      </c>
      <c r="L261" t="str">
        <f>IF(MIN(Students_marks[[#This Row],[Math]:[English]]) &lt; 35, "Fail","Pass")</f>
        <v>Fail</v>
      </c>
      <c r="M261" t="str">
        <f>VLOOKUP(Students_marks[[#This Row],[Percentage]],Table2[],2,TRUE)</f>
        <v>F</v>
      </c>
      <c r="N261">
        <f>_xlfn.RANK.EQ(Students_marks[[#This Row],[Total]],Students_marks[Total],0)</f>
        <v>896</v>
      </c>
    </row>
    <row r="262" spans="1:14" x14ac:dyDescent="0.35">
      <c r="A262">
        <v>261</v>
      </c>
      <c r="B262" s="1" t="s">
        <v>272</v>
      </c>
      <c r="C262" s="1" t="s">
        <v>7</v>
      </c>
      <c r="D262" s="1" t="s">
        <v>10</v>
      </c>
      <c r="E262" s="2">
        <v>53.74</v>
      </c>
      <c r="F262" s="2">
        <v>0.04</v>
      </c>
      <c r="G262" s="2">
        <v>94.73</v>
      </c>
      <c r="H262" s="2">
        <v>22.82</v>
      </c>
      <c r="I262" s="2">
        <v>36.49</v>
      </c>
      <c r="J262" s="2">
        <f>SUM(Students_marks[[#This Row],[Math]:[English]])</f>
        <v>207.82</v>
      </c>
      <c r="K262" s="2">
        <f>Students_marks[[#This Row],[Total]]/5</f>
        <v>41.564</v>
      </c>
      <c r="L262" t="str">
        <f>IF(MIN(Students_marks[[#This Row],[Math]:[English]]) &lt; 35, "Fail","Pass")</f>
        <v>Fail</v>
      </c>
      <c r="M262" t="str">
        <f>VLOOKUP(Students_marks[[#This Row],[Percentage]],Table2[],2,TRUE)</f>
        <v>D</v>
      </c>
      <c r="N262">
        <f>_xlfn.RANK.EQ(Students_marks[[#This Row],[Total]],Students_marks[Total],0)</f>
        <v>764</v>
      </c>
    </row>
    <row r="263" spans="1:14" x14ac:dyDescent="0.35">
      <c r="A263">
        <v>262</v>
      </c>
      <c r="B263" s="1" t="s">
        <v>273</v>
      </c>
      <c r="C263" s="1" t="s">
        <v>6</v>
      </c>
      <c r="D263" s="1" t="s">
        <v>12</v>
      </c>
      <c r="E263" s="2">
        <v>84.67</v>
      </c>
      <c r="F263" s="2">
        <v>16.350000000000001</v>
      </c>
      <c r="G263" s="2">
        <v>76.66</v>
      </c>
      <c r="H263" s="2">
        <v>17.309999999999999</v>
      </c>
      <c r="I263" s="2">
        <v>33.409999999999997</v>
      </c>
      <c r="J263" s="2">
        <f>SUM(Students_marks[[#This Row],[Math]:[English]])</f>
        <v>228.4</v>
      </c>
      <c r="K263" s="2">
        <f>Students_marks[[#This Row],[Total]]/5</f>
        <v>45.68</v>
      </c>
      <c r="L263" t="str">
        <f>IF(MIN(Students_marks[[#This Row],[Math]:[English]]) &lt; 35, "Fail","Pass")</f>
        <v>Fail</v>
      </c>
      <c r="M263" t="str">
        <f>VLOOKUP(Students_marks[[#This Row],[Percentage]],Table2[],2,TRUE)</f>
        <v>D</v>
      </c>
      <c r="N263">
        <f>_xlfn.RANK.EQ(Students_marks[[#This Row],[Total]],Students_marks[Total],0)</f>
        <v>653</v>
      </c>
    </row>
    <row r="264" spans="1:14" x14ac:dyDescent="0.35">
      <c r="A264">
        <v>263</v>
      </c>
      <c r="B264" s="1" t="s">
        <v>274</v>
      </c>
      <c r="C264" s="1" t="s">
        <v>8</v>
      </c>
      <c r="D264" s="1" t="s">
        <v>14</v>
      </c>
      <c r="E264" s="2">
        <v>9.94</v>
      </c>
      <c r="F264" s="2">
        <v>75.84</v>
      </c>
      <c r="G264" s="2">
        <v>20.46</v>
      </c>
      <c r="H264" s="2">
        <v>41.73</v>
      </c>
      <c r="I264" s="2">
        <v>61</v>
      </c>
      <c r="J264" s="2">
        <f>SUM(Students_marks[[#This Row],[Math]:[English]])</f>
        <v>208.97</v>
      </c>
      <c r="K264" s="2">
        <f>Students_marks[[#This Row],[Total]]/5</f>
        <v>41.793999999999997</v>
      </c>
      <c r="L264" t="str">
        <f>IF(MIN(Students_marks[[#This Row],[Math]:[English]]) &lt; 35, "Fail","Pass")</f>
        <v>Fail</v>
      </c>
      <c r="M264" t="str">
        <f>VLOOKUP(Students_marks[[#This Row],[Percentage]],Table2[],2,TRUE)</f>
        <v>D</v>
      </c>
      <c r="N264">
        <f>_xlfn.RANK.EQ(Students_marks[[#This Row],[Total]],Students_marks[Total],0)</f>
        <v>757</v>
      </c>
    </row>
    <row r="265" spans="1:14" x14ac:dyDescent="0.35">
      <c r="A265">
        <v>264</v>
      </c>
      <c r="B265" s="1" t="s">
        <v>275</v>
      </c>
      <c r="C265" s="1" t="s">
        <v>4</v>
      </c>
      <c r="D265" s="1" t="s">
        <v>12</v>
      </c>
      <c r="E265" s="2">
        <v>14.21</v>
      </c>
      <c r="F265" s="2">
        <v>65.84</v>
      </c>
      <c r="G265" s="2">
        <v>60.35</v>
      </c>
      <c r="H265" s="2">
        <v>12.04</v>
      </c>
      <c r="I265" s="2">
        <v>61.49</v>
      </c>
      <c r="J265" s="2">
        <f>SUM(Students_marks[[#This Row],[Math]:[English]])</f>
        <v>213.93</v>
      </c>
      <c r="K265" s="2">
        <f>Students_marks[[#This Row],[Total]]/5</f>
        <v>42.786000000000001</v>
      </c>
      <c r="L265" t="str">
        <f>IF(MIN(Students_marks[[#This Row],[Math]:[English]]) &lt; 35, "Fail","Pass")</f>
        <v>Fail</v>
      </c>
      <c r="M265" t="str">
        <f>VLOOKUP(Students_marks[[#This Row],[Percentage]],Table2[],2,TRUE)</f>
        <v>D</v>
      </c>
      <c r="N265">
        <f>_xlfn.RANK.EQ(Students_marks[[#This Row],[Total]],Students_marks[Total],0)</f>
        <v>725</v>
      </c>
    </row>
    <row r="266" spans="1:14" x14ac:dyDescent="0.35">
      <c r="A266">
        <v>265</v>
      </c>
      <c r="B266" s="1" t="s">
        <v>276</v>
      </c>
      <c r="C266" s="1" t="s">
        <v>5</v>
      </c>
      <c r="D266" s="1" t="s">
        <v>12</v>
      </c>
      <c r="E266" s="2">
        <v>75.28</v>
      </c>
      <c r="F266" s="2">
        <v>89.9</v>
      </c>
      <c r="G266" s="2">
        <v>10.24</v>
      </c>
      <c r="H266" s="2">
        <v>61.32</v>
      </c>
      <c r="I266" s="2">
        <v>28.23</v>
      </c>
      <c r="J266" s="2">
        <f>SUM(Students_marks[[#This Row],[Math]:[English]])</f>
        <v>264.97000000000003</v>
      </c>
      <c r="K266" s="2">
        <f>Students_marks[[#This Row],[Total]]/5</f>
        <v>52.994000000000007</v>
      </c>
      <c r="L266" t="str">
        <f>IF(MIN(Students_marks[[#This Row],[Math]:[English]]) &lt; 35, "Fail","Pass")</f>
        <v>Fail</v>
      </c>
      <c r="M266" t="str">
        <f>VLOOKUP(Students_marks[[#This Row],[Percentage]],Table2[],2,TRUE)</f>
        <v>C</v>
      </c>
      <c r="N266">
        <f>_xlfn.RANK.EQ(Students_marks[[#This Row],[Total]],Students_marks[Total],0)</f>
        <v>441</v>
      </c>
    </row>
    <row r="267" spans="1:14" x14ac:dyDescent="0.35">
      <c r="A267">
        <v>266</v>
      </c>
      <c r="B267" s="1" t="s">
        <v>277</v>
      </c>
      <c r="C267" s="1" t="s">
        <v>6</v>
      </c>
      <c r="D267" s="1" t="s">
        <v>14</v>
      </c>
      <c r="E267" s="2">
        <v>21.68</v>
      </c>
      <c r="F267" s="2">
        <v>88.13</v>
      </c>
      <c r="G267" s="2">
        <v>55.53</v>
      </c>
      <c r="H267" s="2">
        <v>46.38</v>
      </c>
      <c r="I267" s="2">
        <v>12.68</v>
      </c>
      <c r="J267" s="2">
        <f>SUM(Students_marks[[#This Row],[Math]:[English]])</f>
        <v>224.4</v>
      </c>
      <c r="K267" s="2">
        <f>Students_marks[[#This Row],[Total]]/5</f>
        <v>44.88</v>
      </c>
      <c r="L267" t="str">
        <f>IF(MIN(Students_marks[[#This Row],[Math]:[English]]) &lt; 35, "Fail","Pass")</f>
        <v>Fail</v>
      </c>
      <c r="M267" t="str">
        <f>VLOOKUP(Students_marks[[#This Row],[Percentage]],Table2[],2,TRUE)</f>
        <v>D</v>
      </c>
      <c r="N267">
        <f>_xlfn.RANK.EQ(Students_marks[[#This Row],[Total]],Students_marks[Total],0)</f>
        <v>674</v>
      </c>
    </row>
    <row r="268" spans="1:14" x14ac:dyDescent="0.35">
      <c r="A268">
        <v>267</v>
      </c>
      <c r="B268" s="1" t="s">
        <v>278</v>
      </c>
      <c r="C268" s="1" t="s">
        <v>7</v>
      </c>
      <c r="D268" s="1" t="s">
        <v>14</v>
      </c>
      <c r="E268" s="2">
        <v>43.54</v>
      </c>
      <c r="F268" s="2">
        <v>96.24</v>
      </c>
      <c r="G268" s="2">
        <v>57.66</v>
      </c>
      <c r="H268" s="2">
        <v>79.19</v>
      </c>
      <c r="I268" s="2">
        <v>57.31</v>
      </c>
      <c r="J268" s="2">
        <f>SUM(Students_marks[[#This Row],[Math]:[English]])</f>
        <v>333.94</v>
      </c>
      <c r="K268" s="2">
        <f>Students_marks[[#This Row],[Total]]/5</f>
        <v>66.787999999999997</v>
      </c>
      <c r="L268" t="str">
        <f>IF(MIN(Students_marks[[#This Row],[Math]:[English]]) &lt; 35, "Fail","Pass")</f>
        <v>Pass</v>
      </c>
      <c r="M268" t="str">
        <f>VLOOKUP(Students_marks[[#This Row],[Percentage]],Table2[],2,TRUE)</f>
        <v>B2</v>
      </c>
      <c r="N268">
        <f>_xlfn.RANK.EQ(Students_marks[[#This Row],[Total]],Students_marks[Total],0)</f>
        <v>117</v>
      </c>
    </row>
    <row r="269" spans="1:14" x14ac:dyDescent="0.35">
      <c r="A269">
        <v>268</v>
      </c>
      <c r="B269" s="1" t="s">
        <v>279</v>
      </c>
      <c r="C269" s="1" t="s">
        <v>6</v>
      </c>
      <c r="D269" s="1" t="s">
        <v>12</v>
      </c>
      <c r="E269" s="2">
        <v>93.27</v>
      </c>
      <c r="F269" s="2">
        <v>71.94</v>
      </c>
      <c r="G269" s="2">
        <v>63.07</v>
      </c>
      <c r="H269" s="2">
        <v>55.24</v>
      </c>
      <c r="I269" s="2">
        <v>21.57</v>
      </c>
      <c r="J269" s="2">
        <f>SUM(Students_marks[[#This Row],[Math]:[English]])</f>
        <v>305.08999999999997</v>
      </c>
      <c r="K269" s="2">
        <f>Students_marks[[#This Row],[Total]]/5</f>
        <v>61.017999999999994</v>
      </c>
      <c r="L269" t="str">
        <f>IF(MIN(Students_marks[[#This Row],[Math]:[English]]) &lt; 35, "Fail","Pass")</f>
        <v>Fail</v>
      </c>
      <c r="M269" t="str">
        <f>VLOOKUP(Students_marks[[#This Row],[Percentage]],Table2[],2,TRUE)</f>
        <v>B2</v>
      </c>
      <c r="N269">
        <f>_xlfn.RANK.EQ(Students_marks[[#This Row],[Total]],Students_marks[Total],0)</f>
        <v>225</v>
      </c>
    </row>
    <row r="270" spans="1:14" x14ac:dyDescent="0.35">
      <c r="A270">
        <v>269</v>
      </c>
      <c r="B270" s="1" t="s">
        <v>280</v>
      </c>
      <c r="C270" s="1" t="s">
        <v>8</v>
      </c>
      <c r="D270" s="1" t="s">
        <v>12</v>
      </c>
      <c r="E270" s="2">
        <v>87.87</v>
      </c>
      <c r="F270" s="2">
        <v>14.96</v>
      </c>
      <c r="G270" s="2">
        <v>99.1</v>
      </c>
      <c r="H270" s="2">
        <v>13.66</v>
      </c>
      <c r="I270" s="2">
        <v>0.57999999999999996</v>
      </c>
      <c r="J270" s="2">
        <f>SUM(Students_marks[[#This Row],[Math]:[English]])</f>
        <v>216.17000000000002</v>
      </c>
      <c r="K270" s="2">
        <f>Students_marks[[#This Row],[Total]]/5</f>
        <v>43.234000000000002</v>
      </c>
      <c r="L270" t="str">
        <f>IF(MIN(Students_marks[[#This Row],[Math]:[English]]) &lt; 35, "Fail","Pass")</f>
        <v>Fail</v>
      </c>
      <c r="M270" t="str">
        <f>VLOOKUP(Students_marks[[#This Row],[Percentage]],Table2[],2,TRUE)</f>
        <v>D</v>
      </c>
      <c r="N270">
        <f>_xlfn.RANK.EQ(Students_marks[[#This Row],[Total]],Students_marks[Total],0)</f>
        <v>714</v>
      </c>
    </row>
    <row r="271" spans="1:14" x14ac:dyDescent="0.35">
      <c r="A271">
        <v>270</v>
      </c>
      <c r="B271" s="1" t="s">
        <v>281</v>
      </c>
      <c r="C271" s="1" t="s">
        <v>4</v>
      </c>
      <c r="D271" s="1" t="s">
        <v>10</v>
      </c>
      <c r="E271" s="2">
        <v>65.599999999999994</v>
      </c>
      <c r="F271" s="2">
        <v>76.540000000000006</v>
      </c>
      <c r="G271" s="2">
        <v>74.38</v>
      </c>
      <c r="H271" s="2">
        <v>23.94</v>
      </c>
      <c r="I271" s="2">
        <v>75.150000000000006</v>
      </c>
      <c r="J271" s="2">
        <f>SUM(Students_marks[[#This Row],[Math]:[English]])</f>
        <v>315.61</v>
      </c>
      <c r="K271" s="2">
        <f>Students_marks[[#This Row],[Total]]/5</f>
        <v>63.122</v>
      </c>
      <c r="L271" t="str">
        <f>IF(MIN(Students_marks[[#This Row],[Math]:[English]]) &lt; 35, "Fail","Pass")</f>
        <v>Fail</v>
      </c>
      <c r="M271" t="str">
        <f>VLOOKUP(Students_marks[[#This Row],[Percentage]],Table2[],2,TRUE)</f>
        <v>B2</v>
      </c>
      <c r="N271">
        <f>_xlfn.RANK.EQ(Students_marks[[#This Row],[Total]],Students_marks[Total],0)</f>
        <v>185</v>
      </c>
    </row>
    <row r="272" spans="1:14" x14ac:dyDescent="0.35">
      <c r="A272">
        <v>271</v>
      </c>
      <c r="B272" s="1" t="s">
        <v>282</v>
      </c>
      <c r="C272" s="1" t="s">
        <v>6</v>
      </c>
      <c r="D272" s="1" t="s">
        <v>14</v>
      </c>
      <c r="E272" s="2">
        <v>56.41</v>
      </c>
      <c r="F272" s="2">
        <v>68.34</v>
      </c>
      <c r="G272" s="2">
        <v>72.66</v>
      </c>
      <c r="H272" s="2">
        <v>9.9</v>
      </c>
      <c r="I272" s="2">
        <v>14.34</v>
      </c>
      <c r="J272" s="2">
        <f>SUM(Students_marks[[#This Row],[Math]:[English]])</f>
        <v>221.65</v>
      </c>
      <c r="K272" s="2">
        <f>Students_marks[[#This Row],[Total]]/5</f>
        <v>44.33</v>
      </c>
      <c r="L272" t="str">
        <f>IF(MIN(Students_marks[[#This Row],[Math]:[English]]) &lt; 35, "Fail","Pass")</f>
        <v>Fail</v>
      </c>
      <c r="M272" t="str">
        <f>VLOOKUP(Students_marks[[#This Row],[Percentage]],Table2[],2,TRUE)</f>
        <v>D</v>
      </c>
      <c r="N272">
        <f>_xlfn.RANK.EQ(Students_marks[[#This Row],[Total]],Students_marks[Total],0)</f>
        <v>687</v>
      </c>
    </row>
    <row r="273" spans="1:14" x14ac:dyDescent="0.35">
      <c r="A273">
        <v>272</v>
      </c>
      <c r="B273" s="1" t="s">
        <v>283</v>
      </c>
      <c r="C273" s="1" t="s">
        <v>7</v>
      </c>
      <c r="D273" s="1" t="s">
        <v>12</v>
      </c>
      <c r="E273" s="2">
        <v>17.3</v>
      </c>
      <c r="F273" s="2">
        <v>23.45</v>
      </c>
      <c r="G273" s="2">
        <v>38.56</v>
      </c>
      <c r="H273" s="2">
        <v>81.56</v>
      </c>
      <c r="I273" s="2">
        <v>73.150000000000006</v>
      </c>
      <c r="J273" s="2">
        <f>SUM(Students_marks[[#This Row],[Math]:[English]])</f>
        <v>234.02</v>
      </c>
      <c r="K273" s="2">
        <f>Students_marks[[#This Row],[Total]]/5</f>
        <v>46.804000000000002</v>
      </c>
      <c r="L273" t="str">
        <f>IF(MIN(Students_marks[[#This Row],[Math]:[English]]) &lt; 35, "Fail","Pass")</f>
        <v>Fail</v>
      </c>
      <c r="M273" t="str">
        <f>VLOOKUP(Students_marks[[#This Row],[Percentage]],Table2[],2,TRUE)</f>
        <v>D</v>
      </c>
      <c r="N273">
        <f>_xlfn.RANK.EQ(Students_marks[[#This Row],[Total]],Students_marks[Total],0)</f>
        <v>618</v>
      </c>
    </row>
    <row r="274" spans="1:14" x14ac:dyDescent="0.35">
      <c r="A274">
        <v>273</v>
      </c>
      <c r="B274" s="1" t="s">
        <v>284</v>
      </c>
      <c r="C274" s="1" t="s">
        <v>7</v>
      </c>
      <c r="D274" s="1" t="s">
        <v>12</v>
      </c>
      <c r="E274" s="2">
        <v>5.03</v>
      </c>
      <c r="F274" s="2">
        <v>67.010000000000005</v>
      </c>
      <c r="G274" s="2">
        <v>2.5</v>
      </c>
      <c r="H274" s="2">
        <v>53.59</v>
      </c>
      <c r="I274" s="2">
        <v>34.6</v>
      </c>
      <c r="J274" s="2">
        <f>SUM(Students_marks[[#This Row],[Math]:[English]])</f>
        <v>162.72999999999999</v>
      </c>
      <c r="K274" s="2">
        <f>Students_marks[[#This Row],[Total]]/5</f>
        <v>32.545999999999999</v>
      </c>
      <c r="L274" t="str">
        <f>IF(MIN(Students_marks[[#This Row],[Math]:[English]]) &lt; 35, "Fail","Pass")</f>
        <v>Fail</v>
      </c>
      <c r="M274" t="str">
        <f>VLOOKUP(Students_marks[[#This Row],[Percentage]],Table2[],2,TRUE)</f>
        <v>F</v>
      </c>
      <c r="N274">
        <f>_xlfn.RANK.EQ(Students_marks[[#This Row],[Total]],Students_marks[Total],0)</f>
        <v>916</v>
      </c>
    </row>
    <row r="275" spans="1:14" x14ac:dyDescent="0.35">
      <c r="A275">
        <v>274</v>
      </c>
      <c r="B275" s="1" t="s">
        <v>285</v>
      </c>
      <c r="C275" s="1" t="s">
        <v>7</v>
      </c>
      <c r="D275" s="1" t="s">
        <v>14</v>
      </c>
      <c r="E275" s="2">
        <v>13.06</v>
      </c>
      <c r="F275" s="2">
        <v>57.07</v>
      </c>
      <c r="G275" s="2">
        <v>20.13</v>
      </c>
      <c r="H275" s="2">
        <v>69.010000000000005</v>
      </c>
      <c r="I275" s="2">
        <v>66.260000000000005</v>
      </c>
      <c r="J275" s="2">
        <f>SUM(Students_marks[[#This Row],[Math]:[English]])</f>
        <v>225.52999999999997</v>
      </c>
      <c r="K275" s="2">
        <f>Students_marks[[#This Row],[Total]]/5</f>
        <v>45.105999999999995</v>
      </c>
      <c r="L275" t="str">
        <f>IF(MIN(Students_marks[[#This Row],[Math]:[English]]) &lt; 35, "Fail","Pass")</f>
        <v>Fail</v>
      </c>
      <c r="M275" t="str">
        <f>VLOOKUP(Students_marks[[#This Row],[Percentage]],Table2[],2,TRUE)</f>
        <v>D</v>
      </c>
      <c r="N275">
        <f>_xlfn.RANK.EQ(Students_marks[[#This Row],[Total]],Students_marks[Total],0)</f>
        <v>668</v>
      </c>
    </row>
    <row r="276" spans="1:14" x14ac:dyDescent="0.35">
      <c r="A276">
        <v>275</v>
      </c>
      <c r="B276" s="1" t="s">
        <v>286</v>
      </c>
      <c r="C276" s="1" t="s">
        <v>7</v>
      </c>
      <c r="D276" s="1" t="s">
        <v>12</v>
      </c>
      <c r="E276" s="2">
        <v>50.5</v>
      </c>
      <c r="F276" s="2">
        <v>23.87</v>
      </c>
      <c r="G276" s="2">
        <v>28.19</v>
      </c>
      <c r="H276" s="2">
        <v>27.78</v>
      </c>
      <c r="I276" s="2">
        <v>94.81</v>
      </c>
      <c r="J276" s="2">
        <f>SUM(Students_marks[[#This Row],[Math]:[English]])</f>
        <v>225.15</v>
      </c>
      <c r="K276" s="2">
        <f>Students_marks[[#This Row],[Total]]/5</f>
        <v>45.03</v>
      </c>
      <c r="L276" t="str">
        <f>IF(MIN(Students_marks[[#This Row],[Math]:[English]]) &lt; 35, "Fail","Pass")</f>
        <v>Fail</v>
      </c>
      <c r="M276" t="str">
        <f>VLOOKUP(Students_marks[[#This Row],[Percentage]],Table2[],2,TRUE)</f>
        <v>D</v>
      </c>
      <c r="N276">
        <f>_xlfn.RANK.EQ(Students_marks[[#This Row],[Total]],Students_marks[Total],0)</f>
        <v>671</v>
      </c>
    </row>
    <row r="277" spans="1:14" x14ac:dyDescent="0.35">
      <c r="A277">
        <v>276</v>
      </c>
      <c r="B277" s="1" t="s">
        <v>287</v>
      </c>
      <c r="C277" s="1" t="s">
        <v>6</v>
      </c>
      <c r="D277" s="1" t="s">
        <v>12</v>
      </c>
      <c r="E277" s="2">
        <v>22.41</v>
      </c>
      <c r="F277" s="2">
        <v>44.17</v>
      </c>
      <c r="G277" s="2">
        <v>29.6</v>
      </c>
      <c r="H277" s="2">
        <v>64.06</v>
      </c>
      <c r="I277" s="2">
        <v>48.21</v>
      </c>
      <c r="J277" s="2">
        <f>SUM(Students_marks[[#This Row],[Math]:[English]])</f>
        <v>208.45000000000002</v>
      </c>
      <c r="K277" s="2">
        <f>Students_marks[[#This Row],[Total]]/5</f>
        <v>41.690000000000005</v>
      </c>
      <c r="L277" t="str">
        <f>IF(MIN(Students_marks[[#This Row],[Math]:[English]]) &lt; 35, "Fail","Pass")</f>
        <v>Fail</v>
      </c>
      <c r="M277" t="str">
        <f>VLOOKUP(Students_marks[[#This Row],[Percentage]],Table2[],2,TRUE)</f>
        <v>D</v>
      </c>
      <c r="N277">
        <f>_xlfn.RANK.EQ(Students_marks[[#This Row],[Total]],Students_marks[Total],0)</f>
        <v>760</v>
      </c>
    </row>
    <row r="278" spans="1:14" x14ac:dyDescent="0.35">
      <c r="A278">
        <v>277</v>
      </c>
      <c r="B278" s="1" t="s">
        <v>288</v>
      </c>
      <c r="C278" s="1" t="s">
        <v>8</v>
      </c>
      <c r="D278" s="1" t="s">
        <v>12</v>
      </c>
      <c r="E278" s="2">
        <v>15.57</v>
      </c>
      <c r="F278" s="2">
        <v>77.77</v>
      </c>
      <c r="G278" s="2">
        <v>71.73</v>
      </c>
      <c r="H278" s="2">
        <v>85.26</v>
      </c>
      <c r="I278" s="2">
        <v>79.8</v>
      </c>
      <c r="J278" s="2">
        <f>SUM(Students_marks[[#This Row],[Math]:[English]])</f>
        <v>330.13</v>
      </c>
      <c r="K278" s="2">
        <f>Students_marks[[#This Row],[Total]]/5</f>
        <v>66.025999999999996</v>
      </c>
      <c r="L278" t="str">
        <f>IF(MIN(Students_marks[[#This Row],[Math]:[English]]) &lt; 35, "Fail","Pass")</f>
        <v>Fail</v>
      </c>
      <c r="M278" t="str">
        <f>VLOOKUP(Students_marks[[#This Row],[Percentage]],Table2[],2,TRUE)</f>
        <v>B2</v>
      </c>
      <c r="N278">
        <f>_xlfn.RANK.EQ(Students_marks[[#This Row],[Total]],Students_marks[Total],0)</f>
        <v>130</v>
      </c>
    </row>
    <row r="279" spans="1:14" x14ac:dyDescent="0.35">
      <c r="A279">
        <v>278</v>
      </c>
      <c r="B279" s="1" t="s">
        <v>289</v>
      </c>
      <c r="C279" s="1" t="s">
        <v>5</v>
      </c>
      <c r="D279" s="1" t="s">
        <v>10</v>
      </c>
      <c r="E279" s="2">
        <v>3.87</v>
      </c>
      <c r="F279" s="2">
        <v>93.04</v>
      </c>
      <c r="G279" s="2">
        <v>35.51</v>
      </c>
      <c r="H279" s="2">
        <v>13.54</v>
      </c>
      <c r="I279" s="2">
        <v>16.07</v>
      </c>
      <c r="J279" s="2">
        <f>SUM(Students_marks[[#This Row],[Math]:[English]])</f>
        <v>162.03</v>
      </c>
      <c r="K279" s="2">
        <f>Students_marks[[#This Row],[Total]]/5</f>
        <v>32.405999999999999</v>
      </c>
      <c r="L279" t="str">
        <f>IF(MIN(Students_marks[[#This Row],[Math]:[English]]) &lt; 35, "Fail","Pass")</f>
        <v>Fail</v>
      </c>
      <c r="M279" t="str">
        <f>VLOOKUP(Students_marks[[#This Row],[Percentage]],Table2[],2,TRUE)</f>
        <v>F</v>
      </c>
      <c r="N279">
        <f>_xlfn.RANK.EQ(Students_marks[[#This Row],[Total]],Students_marks[Total],0)</f>
        <v>920</v>
      </c>
    </row>
    <row r="280" spans="1:14" x14ac:dyDescent="0.35">
      <c r="A280">
        <v>279</v>
      </c>
      <c r="B280" s="1" t="s">
        <v>290</v>
      </c>
      <c r="C280" s="1" t="s">
        <v>6</v>
      </c>
      <c r="D280" s="1" t="s">
        <v>12</v>
      </c>
      <c r="E280" s="2">
        <v>67.849999999999994</v>
      </c>
      <c r="F280" s="2">
        <v>74.11</v>
      </c>
      <c r="G280" s="2">
        <v>42.79</v>
      </c>
      <c r="H280" s="2">
        <v>9.57</v>
      </c>
      <c r="I280" s="2">
        <v>80.48</v>
      </c>
      <c r="J280" s="2">
        <f>SUM(Students_marks[[#This Row],[Math]:[English]])</f>
        <v>274.79999999999995</v>
      </c>
      <c r="K280" s="2">
        <f>Students_marks[[#This Row],[Total]]/5</f>
        <v>54.959999999999994</v>
      </c>
      <c r="L280" t="str">
        <f>IF(MIN(Students_marks[[#This Row],[Math]:[English]]) &lt; 35, "Fail","Pass")</f>
        <v>Fail</v>
      </c>
      <c r="M280" t="str">
        <f>VLOOKUP(Students_marks[[#This Row],[Percentage]],Table2[],2,TRUE)</f>
        <v>C</v>
      </c>
      <c r="N280">
        <f>_xlfn.RANK.EQ(Students_marks[[#This Row],[Total]],Students_marks[Total],0)</f>
        <v>385</v>
      </c>
    </row>
    <row r="281" spans="1:14" x14ac:dyDescent="0.35">
      <c r="A281">
        <v>280</v>
      </c>
      <c r="B281" s="1" t="s">
        <v>291</v>
      </c>
      <c r="C281" s="1" t="s">
        <v>5</v>
      </c>
      <c r="D281" s="1" t="s">
        <v>12</v>
      </c>
      <c r="E281" s="2">
        <v>84.29</v>
      </c>
      <c r="F281" s="2">
        <v>46.64</v>
      </c>
      <c r="G281" s="2">
        <v>72.459999999999994</v>
      </c>
      <c r="H281" s="2">
        <v>99.68</v>
      </c>
      <c r="I281" s="2">
        <v>57.58</v>
      </c>
      <c r="J281" s="2">
        <f>SUM(Students_marks[[#This Row],[Math]:[English]])</f>
        <v>360.65</v>
      </c>
      <c r="K281" s="2">
        <f>Students_marks[[#This Row],[Total]]/5</f>
        <v>72.13</v>
      </c>
      <c r="L281" t="str">
        <f>IF(MIN(Students_marks[[#This Row],[Math]:[English]]) &lt; 35, "Fail","Pass")</f>
        <v>Pass</v>
      </c>
      <c r="M281" t="str">
        <f>VLOOKUP(Students_marks[[#This Row],[Percentage]],Table2[],2,TRUE)</f>
        <v>B1</v>
      </c>
      <c r="N281">
        <f>_xlfn.RANK.EQ(Students_marks[[#This Row],[Total]],Students_marks[Total],0)</f>
        <v>45</v>
      </c>
    </row>
    <row r="282" spans="1:14" x14ac:dyDescent="0.35">
      <c r="A282">
        <v>281</v>
      </c>
      <c r="B282" s="1" t="s">
        <v>292</v>
      </c>
      <c r="C282" s="1" t="s">
        <v>8</v>
      </c>
      <c r="D282" s="1" t="s">
        <v>14</v>
      </c>
      <c r="E282" s="2">
        <v>78.3</v>
      </c>
      <c r="F282" s="2">
        <v>23.83</v>
      </c>
      <c r="G282" s="2">
        <v>27.58</v>
      </c>
      <c r="H282" s="2">
        <v>21.8</v>
      </c>
      <c r="I282" s="2">
        <v>68.709999999999994</v>
      </c>
      <c r="J282" s="2">
        <f>SUM(Students_marks[[#This Row],[Math]:[English]])</f>
        <v>220.21999999999997</v>
      </c>
      <c r="K282" s="2">
        <f>Students_marks[[#This Row],[Total]]/5</f>
        <v>44.043999999999997</v>
      </c>
      <c r="L282" t="str">
        <f>IF(MIN(Students_marks[[#This Row],[Math]:[English]]) &lt; 35, "Fail","Pass")</f>
        <v>Fail</v>
      </c>
      <c r="M282" t="str">
        <f>VLOOKUP(Students_marks[[#This Row],[Percentage]],Table2[],2,TRUE)</f>
        <v>D</v>
      </c>
      <c r="N282">
        <f>_xlfn.RANK.EQ(Students_marks[[#This Row],[Total]],Students_marks[Total],0)</f>
        <v>692</v>
      </c>
    </row>
    <row r="283" spans="1:14" x14ac:dyDescent="0.35">
      <c r="A283">
        <v>282</v>
      </c>
      <c r="B283" s="1" t="s">
        <v>293</v>
      </c>
      <c r="C283" s="1" t="s">
        <v>6</v>
      </c>
      <c r="D283" s="1" t="s">
        <v>12</v>
      </c>
      <c r="E283" s="2">
        <v>83.97</v>
      </c>
      <c r="F283" s="2">
        <v>58.59</v>
      </c>
      <c r="G283" s="2">
        <v>71.319999999999993</v>
      </c>
      <c r="H283" s="2">
        <v>64.19</v>
      </c>
      <c r="I283" s="2">
        <v>75.989999999999995</v>
      </c>
      <c r="J283" s="2">
        <f>SUM(Students_marks[[#This Row],[Math]:[English]])</f>
        <v>354.06</v>
      </c>
      <c r="K283" s="2">
        <f>Students_marks[[#This Row],[Total]]/5</f>
        <v>70.811999999999998</v>
      </c>
      <c r="L283" t="str">
        <f>IF(MIN(Students_marks[[#This Row],[Math]:[English]]) &lt; 35, "Fail","Pass")</f>
        <v>Pass</v>
      </c>
      <c r="M283" t="str">
        <f>VLOOKUP(Students_marks[[#This Row],[Percentage]],Table2[],2,TRUE)</f>
        <v>B1</v>
      </c>
      <c r="N283">
        <f>_xlfn.RANK.EQ(Students_marks[[#This Row],[Total]],Students_marks[Total],0)</f>
        <v>60</v>
      </c>
    </row>
    <row r="284" spans="1:14" x14ac:dyDescent="0.35">
      <c r="A284">
        <v>283</v>
      </c>
      <c r="B284" s="1" t="s">
        <v>294</v>
      </c>
      <c r="C284" s="1" t="s">
        <v>8</v>
      </c>
      <c r="D284" s="1" t="s">
        <v>10</v>
      </c>
      <c r="E284" s="2">
        <v>57.92</v>
      </c>
      <c r="F284" s="2">
        <v>75.319999999999993</v>
      </c>
      <c r="G284" s="2">
        <v>82.86</v>
      </c>
      <c r="H284" s="2">
        <v>94.07</v>
      </c>
      <c r="I284" s="2">
        <v>50.23</v>
      </c>
      <c r="J284" s="2">
        <f>SUM(Students_marks[[#This Row],[Math]:[English]])</f>
        <v>360.40000000000003</v>
      </c>
      <c r="K284" s="2">
        <f>Students_marks[[#This Row],[Total]]/5</f>
        <v>72.080000000000013</v>
      </c>
      <c r="L284" t="str">
        <f>IF(MIN(Students_marks[[#This Row],[Math]:[English]]) &lt; 35, "Fail","Pass")</f>
        <v>Pass</v>
      </c>
      <c r="M284" t="str">
        <f>VLOOKUP(Students_marks[[#This Row],[Percentage]],Table2[],2,TRUE)</f>
        <v>B1</v>
      </c>
      <c r="N284">
        <f>_xlfn.RANK.EQ(Students_marks[[#This Row],[Total]],Students_marks[Total],0)</f>
        <v>46</v>
      </c>
    </row>
    <row r="285" spans="1:14" x14ac:dyDescent="0.35">
      <c r="A285">
        <v>284</v>
      </c>
      <c r="B285" s="1" t="s">
        <v>295</v>
      </c>
      <c r="C285" s="1" t="s">
        <v>7</v>
      </c>
      <c r="D285" s="1" t="s">
        <v>14</v>
      </c>
      <c r="E285" s="2">
        <v>97.39</v>
      </c>
      <c r="F285" s="2">
        <v>69.650000000000006</v>
      </c>
      <c r="G285" s="2">
        <v>49.69</v>
      </c>
      <c r="H285" s="2">
        <v>37.67</v>
      </c>
      <c r="I285" s="2">
        <v>41.29</v>
      </c>
      <c r="J285" s="2">
        <f>SUM(Students_marks[[#This Row],[Math]:[English]])</f>
        <v>295.69000000000005</v>
      </c>
      <c r="K285" s="2">
        <f>Students_marks[[#This Row],[Total]]/5</f>
        <v>59.138000000000012</v>
      </c>
      <c r="L285" t="str">
        <f>IF(MIN(Students_marks[[#This Row],[Math]:[English]]) &lt; 35, "Fail","Pass")</f>
        <v>Pass</v>
      </c>
      <c r="M285" t="str">
        <f>VLOOKUP(Students_marks[[#This Row],[Percentage]],Table2[],2,TRUE)</f>
        <v>C</v>
      </c>
      <c r="N285">
        <f>_xlfn.RANK.EQ(Students_marks[[#This Row],[Total]],Students_marks[Total],0)</f>
        <v>264</v>
      </c>
    </row>
    <row r="286" spans="1:14" x14ac:dyDescent="0.35">
      <c r="A286">
        <v>285</v>
      </c>
      <c r="B286" s="1" t="s">
        <v>296</v>
      </c>
      <c r="C286" s="1" t="s">
        <v>5</v>
      </c>
      <c r="D286" s="1" t="s">
        <v>14</v>
      </c>
      <c r="E286" s="2">
        <v>51.32</v>
      </c>
      <c r="F286" s="2">
        <v>65.98</v>
      </c>
      <c r="G286" s="2">
        <v>82.27</v>
      </c>
      <c r="H286" s="2">
        <v>24.98</v>
      </c>
      <c r="I286" s="2">
        <v>75.23</v>
      </c>
      <c r="J286" s="2">
        <f>SUM(Students_marks[[#This Row],[Math]:[English]])</f>
        <v>299.77999999999997</v>
      </c>
      <c r="K286" s="2">
        <f>Students_marks[[#This Row],[Total]]/5</f>
        <v>59.955999999999996</v>
      </c>
      <c r="L286" t="str">
        <f>IF(MIN(Students_marks[[#This Row],[Math]:[English]]) &lt; 35, "Fail","Pass")</f>
        <v>Fail</v>
      </c>
      <c r="M286" t="str">
        <f>VLOOKUP(Students_marks[[#This Row],[Percentage]],Table2[],2,TRUE)</f>
        <v>C</v>
      </c>
      <c r="N286">
        <f>_xlfn.RANK.EQ(Students_marks[[#This Row],[Total]],Students_marks[Total],0)</f>
        <v>249</v>
      </c>
    </row>
    <row r="287" spans="1:14" x14ac:dyDescent="0.35">
      <c r="A287">
        <v>286</v>
      </c>
      <c r="B287" s="1" t="s">
        <v>297</v>
      </c>
      <c r="C287" s="1" t="s">
        <v>5</v>
      </c>
      <c r="D287" s="1" t="s">
        <v>12</v>
      </c>
      <c r="E287" s="2">
        <v>87.42</v>
      </c>
      <c r="F287" s="2">
        <v>40.43</v>
      </c>
      <c r="G287" s="2">
        <v>21.79</v>
      </c>
      <c r="H287" s="2">
        <v>73.650000000000006</v>
      </c>
      <c r="I287" s="2">
        <v>36.020000000000003</v>
      </c>
      <c r="J287" s="2">
        <f>SUM(Students_marks[[#This Row],[Math]:[English]])</f>
        <v>259.31</v>
      </c>
      <c r="K287" s="2">
        <f>Students_marks[[#This Row],[Total]]/5</f>
        <v>51.862000000000002</v>
      </c>
      <c r="L287" t="str">
        <f>IF(MIN(Students_marks[[#This Row],[Math]:[English]]) &lt; 35, "Fail","Pass")</f>
        <v>Fail</v>
      </c>
      <c r="M287" t="str">
        <f>VLOOKUP(Students_marks[[#This Row],[Percentage]],Table2[],2,TRUE)</f>
        <v>C</v>
      </c>
      <c r="N287">
        <f>_xlfn.RANK.EQ(Students_marks[[#This Row],[Total]],Students_marks[Total],0)</f>
        <v>477</v>
      </c>
    </row>
    <row r="288" spans="1:14" x14ac:dyDescent="0.35">
      <c r="A288">
        <v>287</v>
      </c>
      <c r="B288" s="1" t="s">
        <v>298</v>
      </c>
      <c r="C288" s="1" t="s">
        <v>8</v>
      </c>
      <c r="D288" s="1" t="s">
        <v>10</v>
      </c>
      <c r="E288" s="2">
        <v>32.479999999999997</v>
      </c>
      <c r="F288" s="2">
        <v>13.35</v>
      </c>
      <c r="G288" s="2">
        <v>97.2</v>
      </c>
      <c r="H288" s="2">
        <v>82.76</v>
      </c>
      <c r="I288" s="2">
        <v>6.16</v>
      </c>
      <c r="J288" s="2">
        <f>SUM(Students_marks[[#This Row],[Math]:[English]])</f>
        <v>231.95000000000002</v>
      </c>
      <c r="K288" s="2">
        <f>Students_marks[[#This Row],[Total]]/5</f>
        <v>46.39</v>
      </c>
      <c r="L288" t="str">
        <f>IF(MIN(Students_marks[[#This Row],[Math]:[English]]) &lt; 35, "Fail","Pass")</f>
        <v>Fail</v>
      </c>
      <c r="M288" t="str">
        <f>VLOOKUP(Students_marks[[#This Row],[Percentage]],Table2[],2,TRUE)</f>
        <v>D</v>
      </c>
      <c r="N288">
        <f>_xlfn.RANK.EQ(Students_marks[[#This Row],[Total]],Students_marks[Total],0)</f>
        <v>633</v>
      </c>
    </row>
    <row r="289" spans="1:14" x14ac:dyDescent="0.35">
      <c r="A289">
        <v>288</v>
      </c>
      <c r="B289" s="1" t="s">
        <v>299</v>
      </c>
      <c r="C289" s="1" t="s">
        <v>5</v>
      </c>
      <c r="D289" s="1" t="s">
        <v>14</v>
      </c>
      <c r="E289" s="2">
        <v>14.75</v>
      </c>
      <c r="F289" s="2">
        <v>54.42</v>
      </c>
      <c r="G289" s="2">
        <v>28.62</v>
      </c>
      <c r="H289" s="2">
        <v>52.37</v>
      </c>
      <c r="I289" s="2">
        <v>87.35</v>
      </c>
      <c r="J289" s="2">
        <f>SUM(Students_marks[[#This Row],[Math]:[English]])</f>
        <v>237.51</v>
      </c>
      <c r="K289" s="2">
        <f>Students_marks[[#This Row],[Total]]/5</f>
        <v>47.501999999999995</v>
      </c>
      <c r="L289" t="str">
        <f>IF(MIN(Students_marks[[#This Row],[Math]:[English]]) &lt; 35, "Fail","Pass")</f>
        <v>Fail</v>
      </c>
      <c r="M289" t="str">
        <f>VLOOKUP(Students_marks[[#This Row],[Percentage]],Table2[],2,TRUE)</f>
        <v>D</v>
      </c>
      <c r="N289">
        <f>_xlfn.RANK.EQ(Students_marks[[#This Row],[Total]],Students_marks[Total],0)</f>
        <v>599</v>
      </c>
    </row>
    <row r="290" spans="1:14" x14ac:dyDescent="0.35">
      <c r="A290">
        <v>289</v>
      </c>
      <c r="B290" s="1" t="s">
        <v>300</v>
      </c>
      <c r="C290" s="1" t="s">
        <v>5</v>
      </c>
      <c r="D290" s="1" t="s">
        <v>10</v>
      </c>
      <c r="E290" s="2">
        <v>26</v>
      </c>
      <c r="F290" s="2">
        <v>61</v>
      </c>
      <c r="G290" s="2">
        <v>79.73</v>
      </c>
      <c r="H290" s="2">
        <v>71.66</v>
      </c>
      <c r="I290" s="2">
        <v>12.01</v>
      </c>
      <c r="J290" s="2">
        <f>SUM(Students_marks[[#This Row],[Math]:[English]])</f>
        <v>250.4</v>
      </c>
      <c r="K290" s="2">
        <f>Students_marks[[#This Row],[Total]]/5</f>
        <v>50.08</v>
      </c>
      <c r="L290" t="str">
        <f>IF(MIN(Students_marks[[#This Row],[Math]:[English]]) &lt; 35, "Fail","Pass")</f>
        <v>Fail</v>
      </c>
      <c r="M290" t="str">
        <f>VLOOKUP(Students_marks[[#This Row],[Percentage]],Table2[],2,TRUE)</f>
        <v>C</v>
      </c>
      <c r="N290">
        <f>_xlfn.RANK.EQ(Students_marks[[#This Row],[Total]],Students_marks[Total],0)</f>
        <v>530</v>
      </c>
    </row>
    <row r="291" spans="1:14" x14ac:dyDescent="0.35">
      <c r="A291">
        <v>290</v>
      </c>
      <c r="B291" s="1" t="s">
        <v>301</v>
      </c>
      <c r="C291" s="1" t="s">
        <v>5</v>
      </c>
      <c r="D291" s="1" t="s">
        <v>14</v>
      </c>
      <c r="E291" s="2">
        <v>28.33</v>
      </c>
      <c r="F291" s="2">
        <v>30.75</v>
      </c>
      <c r="G291" s="2">
        <v>29.15</v>
      </c>
      <c r="H291" s="2">
        <v>95.97</v>
      </c>
      <c r="I291" s="2">
        <v>23.54</v>
      </c>
      <c r="J291" s="2">
        <f>SUM(Students_marks[[#This Row],[Math]:[English]])</f>
        <v>207.73999999999998</v>
      </c>
      <c r="K291" s="2">
        <f>Students_marks[[#This Row],[Total]]/5</f>
        <v>41.547999999999995</v>
      </c>
      <c r="L291" t="str">
        <f>IF(MIN(Students_marks[[#This Row],[Math]:[English]]) &lt; 35, "Fail","Pass")</f>
        <v>Fail</v>
      </c>
      <c r="M291" t="str">
        <f>VLOOKUP(Students_marks[[#This Row],[Percentage]],Table2[],2,TRUE)</f>
        <v>D</v>
      </c>
      <c r="N291">
        <f>_xlfn.RANK.EQ(Students_marks[[#This Row],[Total]],Students_marks[Total],0)</f>
        <v>765</v>
      </c>
    </row>
    <row r="292" spans="1:14" x14ac:dyDescent="0.35">
      <c r="A292">
        <v>291</v>
      </c>
      <c r="B292" s="1" t="s">
        <v>302</v>
      </c>
      <c r="C292" s="1" t="s">
        <v>6</v>
      </c>
      <c r="D292" s="1" t="s">
        <v>10</v>
      </c>
      <c r="E292" s="2">
        <v>3.04</v>
      </c>
      <c r="F292" s="2">
        <v>9.81</v>
      </c>
      <c r="G292" s="2">
        <v>64.290000000000006</v>
      </c>
      <c r="H292" s="2">
        <v>52.67</v>
      </c>
      <c r="I292" s="2">
        <v>19.41</v>
      </c>
      <c r="J292" s="2">
        <f>SUM(Students_marks[[#This Row],[Math]:[English]])</f>
        <v>149.22</v>
      </c>
      <c r="K292" s="2">
        <f>Students_marks[[#This Row],[Total]]/5</f>
        <v>29.844000000000001</v>
      </c>
      <c r="L292" t="str">
        <f>IF(MIN(Students_marks[[#This Row],[Math]:[English]]) &lt; 35, "Fail","Pass")</f>
        <v>Fail</v>
      </c>
      <c r="M292" t="str">
        <f>VLOOKUP(Students_marks[[#This Row],[Percentage]],Table2[],2,TRUE)</f>
        <v>F</v>
      </c>
      <c r="N292">
        <f>_xlfn.RANK.EQ(Students_marks[[#This Row],[Total]],Students_marks[Total],0)</f>
        <v>946</v>
      </c>
    </row>
    <row r="293" spans="1:14" x14ac:dyDescent="0.35">
      <c r="A293">
        <v>292</v>
      </c>
      <c r="B293" s="1" t="s">
        <v>303</v>
      </c>
      <c r="C293" s="1" t="s">
        <v>5</v>
      </c>
      <c r="D293" s="1" t="s">
        <v>12</v>
      </c>
      <c r="E293" s="2">
        <v>31.9</v>
      </c>
      <c r="F293" s="2">
        <v>15.14</v>
      </c>
      <c r="G293" s="2">
        <v>90.94</v>
      </c>
      <c r="H293" s="2">
        <v>18.22</v>
      </c>
      <c r="I293" s="2">
        <v>16.350000000000001</v>
      </c>
      <c r="J293" s="2">
        <f>SUM(Students_marks[[#This Row],[Math]:[English]])</f>
        <v>172.54999999999998</v>
      </c>
      <c r="K293" s="2">
        <f>Students_marks[[#This Row],[Total]]/5</f>
        <v>34.51</v>
      </c>
      <c r="L293" t="str">
        <f>IF(MIN(Students_marks[[#This Row],[Math]:[English]]) &lt; 35, "Fail","Pass")</f>
        <v>Fail</v>
      </c>
      <c r="M293" t="str">
        <f>VLOOKUP(Students_marks[[#This Row],[Percentage]],Table2[],2,TRUE)</f>
        <v>F</v>
      </c>
      <c r="N293">
        <f>_xlfn.RANK.EQ(Students_marks[[#This Row],[Total]],Students_marks[Total],0)</f>
        <v>891</v>
      </c>
    </row>
    <row r="294" spans="1:14" x14ac:dyDescent="0.35">
      <c r="A294">
        <v>293</v>
      </c>
      <c r="B294" s="1" t="s">
        <v>304</v>
      </c>
      <c r="C294" s="1" t="s">
        <v>7</v>
      </c>
      <c r="D294" s="1" t="s">
        <v>10</v>
      </c>
      <c r="E294" s="2">
        <v>49.35</v>
      </c>
      <c r="F294" s="2">
        <v>18.82</v>
      </c>
      <c r="G294" s="2">
        <v>26.78</v>
      </c>
      <c r="H294" s="2">
        <v>32.64</v>
      </c>
      <c r="I294" s="2">
        <v>94.71</v>
      </c>
      <c r="J294" s="2">
        <f>SUM(Students_marks[[#This Row],[Math]:[English]])</f>
        <v>222.3</v>
      </c>
      <c r="K294" s="2">
        <f>Students_marks[[#This Row],[Total]]/5</f>
        <v>44.46</v>
      </c>
      <c r="L294" t="str">
        <f>IF(MIN(Students_marks[[#This Row],[Math]:[English]]) &lt; 35, "Fail","Pass")</f>
        <v>Fail</v>
      </c>
      <c r="M294" t="str">
        <f>VLOOKUP(Students_marks[[#This Row],[Percentage]],Table2[],2,TRUE)</f>
        <v>D</v>
      </c>
      <c r="N294">
        <f>_xlfn.RANK.EQ(Students_marks[[#This Row],[Total]],Students_marks[Total],0)</f>
        <v>684</v>
      </c>
    </row>
    <row r="295" spans="1:14" x14ac:dyDescent="0.35">
      <c r="A295">
        <v>294</v>
      </c>
      <c r="B295" s="1" t="s">
        <v>305</v>
      </c>
      <c r="C295" s="1" t="s">
        <v>8</v>
      </c>
      <c r="D295" s="1" t="s">
        <v>12</v>
      </c>
      <c r="E295" s="2">
        <v>85.2</v>
      </c>
      <c r="F295" s="2">
        <v>56.19</v>
      </c>
      <c r="G295" s="2">
        <v>95.65</v>
      </c>
      <c r="H295" s="2">
        <v>2.36</v>
      </c>
      <c r="I295" s="2">
        <v>4.05</v>
      </c>
      <c r="J295" s="2">
        <f>SUM(Students_marks[[#This Row],[Math]:[English]])</f>
        <v>243.45000000000002</v>
      </c>
      <c r="K295" s="2">
        <f>Students_marks[[#This Row],[Total]]/5</f>
        <v>48.690000000000005</v>
      </c>
      <c r="L295" t="str">
        <f>IF(MIN(Students_marks[[#This Row],[Math]:[English]]) &lt; 35, "Fail","Pass")</f>
        <v>Fail</v>
      </c>
      <c r="M295" t="str">
        <f>VLOOKUP(Students_marks[[#This Row],[Percentage]],Table2[],2,TRUE)</f>
        <v>D</v>
      </c>
      <c r="N295">
        <f>_xlfn.RANK.EQ(Students_marks[[#This Row],[Total]],Students_marks[Total],0)</f>
        <v>562</v>
      </c>
    </row>
    <row r="296" spans="1:14" x14ac:dyDescent="0.35">
      <c r="A296">
        <v>295</v>
      </c>
      <c r="B296" s="1" t="s">
        <v>306</v>
      </c>
      <c r="C296" s="1" t="s">
        <v>4</v>
      </c>
      <c r="D296" s="1" t="s">
        <v>10</v>
      </c>
      <c r="E296" s="2">
        <v>29.08</v>
      </c>
      <c r="F296" s="2">
        <v>93.69</v>
      </c>
      <c r="G296" s="2">
        <v>88.34</v>
      </c>
      <c r="H296" s="2">
        <v>66</v>
      </c>
      <c r="I296" s="2">
        <v>60.43</v>
      </c>
      <c r="J296" s="2">
        <f>SUM(Students_marks[[#This Row],[Math]:[English]])</f>
        <v>337.54</v>
      </c>
      <c r="K296" s="2">
        <f>Students_marks[[#This Row],[Total]]/5</f>
        <v>67.50800000000001</v>
      </c>
      <c r="L296" t="str">
        <f>IF(MIN(Students_marks[[#This Row],[Math]:[English]]) &lt; 35, "Fail","Pass")</f>
        <v>Fail</v>
      </c>
      <c r="M296" t="str">
        <f>VLOOKUP(Students_marks[[#This Row],[Percentage]],Table2[],2,TRUE)</f>
        <v>B2</v>
      </c>
      <c r="N296">
        <f>_xlfn.RANK.EQ(Students_marks[[#This Row],[Total]],Students_marks[Total],0)</f>
        <v>101</v>
      </c>
    </row>
    <row r="297" spans="1:14" x14ac:dyDescent="0.35">
      <c r="A297">
        <v>296</v>
      </c>
      <c r="B297" s="1" t="s">
        <v>307</v>
      </c>
      <c r="C297" s="1" t="s">
        <v>7</v>
      </c>
      <c r="D297" s="1" t="s">
        <v>10</v>
      </c>
      <c r="E297" s="2">
        <v>87.95</v>
      </c>
      <c r="F297" s="2">
        <v>40.6</v>
      </c>
      <c r="G297" s="2">
        <v>23.88</v>
      </c>
      <c r="H297" s="2">
        <v>78.290000000000006</v>
      </c>
      <c r="I297" s="2">
        <v>15.06</v>
      </c>
      <c r="J297" s="2">
        <f>SUM(Students_marks[[#This Row],[Math]:[English]])</f>
        <v>245.78000000000003</v>
      </c>
      <c r="K297" s="2">
        <f>Students_marks[[#This Row],[Total]]/5</f>
        <v>49.156000000000006</v>
      </c>
      <c r="L297" t="str">
        <f>IF(MIN(Students_marks[[#This Row],[Math]:[English]]) &lt; 35, "Fail","Pass")</f>
        <v>Fail</v>
      </c>
      <c r="M297" t="str">
        <f>VLOOKUP(Students_marks[[#This Row],[Percentage]],Table2[],2,TRUE)</f>
        <v>D</v>
      </c>
      <c r="N297">
        <f>_xlfn.RANK.EQ(Students_marks[[#This Row],[Total]],Students_marks[Total],0)</f>
        <v>553</v>
      </c>
    </row>
    <row r="298" spans="1:14" x14ac:dyDescent="0.35">
      <c r="A298">
        <v>297</v>
      </c>
      <c r="B298" s="1" t="s">
        <v>308</v>
      </c>
      <c r="C298" s="1" t="s">
        <v>5</v>
      </c>
      <c r="D298" s="1" t="s">
        <v>14</v>
      </c>
      <c r="E298" s="2">
        <v>85.31</v>
      </c>
      <c r="F298" s="2">
        <v>58.15</v>
      </c>
      <c r="G298" s="2">
        <v>23.44</v>
      </c>
      <c r="H298" s="2">
        <v>50.05</v>
      </c>
      <c r="I298" s="2">
        <v>55.59</v>
      </c>
      <c r="J298" s="2">
        <f>SUM(Students_marks[[#This Row],[Math]:[English]])</f>
        <v>272.53999999999996</v>
      </c>
      <c r="K298" s="2">
        <f>Students_marks[[#This Row],[Total]]/5</f>
        <v>54.507999999999996</v>
      </c>
      <c r="L298" t="str">
        <f>IF(MIN(Students_marks[[#This Row],[Math]:[English]]) &lt; 35, "Fail","Pass")</f>
        <v>Fail</v>
      </c>
      <c r="M298" t="str">
        <f>VLOOKUP(Students_marks[[#This Row],[Percentage]],Table2[],2,TRUE)</f>
        <v>C</v>
      </c>
      <c r="N298">
        <f>_xlfn.RANK.EQ(Students_marks[[#This Row],[Total]],Students_marks[Total],0)</f>
        <v>399</v>
      </c>
    </row>
    <row r="299" spans="1:14" x14ac:dyDescent="0.35">
      <c r="A299">
        <v>298</v>
      </c>
      <c r="B299" s="1" t="s">
        <v>309</v>
      </c>
      <c r="C299" s="1" t="s">
        <v>5</v>
      </c>
      <c r="D299" s="1" t="s">
        <v>10</v>
      </c>
      <c r="E299" s="2">
        <v>76.010000000000005</v>
      </c>
      <c r="F299" s="2">
        <v>10.69</v>
      </c>
      <c r="G299" s="2">
        <v>85.22</v>
      </c>
      <c r="H299" s="2">
        <v>11.3</v>
      </c>
      <c r="I299" s="2">
        <v>24.76</v>
      </c>
      <c r="J299" s="2">
        <f>SUM(Students_marks[[#This Row],[Math]:[English]])</f>
        <v>207.98000000000002</v>
      </c>
      <c r="K299" s="2">
        <f>Students_marks[[#This Row],[Total]]/5</f>
        <v>41.596000000000004</v>
      </c>
      <c r="L299" t="str">
        <f>IF(MIN(Students_marks[[#This Row],[Math]:[English]]) &lt; 35, "Fail","Pass")</f>
        <v>Fail</v>
      </c>
      <c r="M299" t="str">
        <f>VLOOKUP(Students_marks[[#This Row],[Percentage]],Table2[],2,TRUE)</f>
        <v>D</v>
      </c>
      <c r="N299">
        <f>_xlfn.RANK.EQ(Students_marks[[#This Row],[Total]],Students_marks[Total],0)</f>
        <v>763</v>
      </c>
    </row>
    <row r="300" spans="1:14" x14ac:dyDescent="0.35">
      <c r="A300">
        <v>299</v>
      </c>
      <c r="B300" s="1" t="s">
        <v>310</v>
      </c>
      <c r="C300" s="1" t="s">
        <v>8</v>
      </c>
      <c r="D300" s="1" t="s">
        <v>10</v>
      </c>
      <c r="E300" s="2">
        <v>56.03</v>
      </c>
      <c r="F300" s="2">
        <v>76.05</v>
      </c>
      <c r="G300" s="2">
        <v>0.56000000000000005</v>
      </c>
      <c r="H300" s="2">
        <v>38.659999999999997</v>
      </c>
      <c r="I300" s="2">
        <v>38.96</v>
      </c>
      <c r="J300" s="2">
        <f>SUM(Students_marks[[#This Row],[Math]:[English]])</f>
        <v>210.26</v>
      </c>
      <c r="K300" s="2">
        <f>Students_marks[[#This Row],[Total]]/5</f>
        <v>42.052</v>
      </c>
      <c r="L300" t="str">
        <f>IF(MIN(Students_marks[[#This Row],[Math]:[English]]) &lt; 35, "Fail","Pass")</f>
        <v>Fail</v>
      </c>
      <c r="M300" t="str">
        <f>VLOOKUP(Students_marks[[#This Row],[Percentage]],Table2[],2,TRUE)</f>
        <v>D</v>
      </c>
      <c r="N300">
        <f>_xlfn.RANK.EQ(Students_marks[[#This Row],[Total]],Students_marks[Total],0)</f>
        <v>748</v>
      </c>
    </row>
    <row r="301" spans="1:14" x14ac:dyDescent="0.35">
      <c r="A301">
        <v>300</v>
      </c>
      <c r="B301" s="1" t="s">
        <v>311</v>
      </c>
      <c r="C301" s="1" t="s">
        <v>4</v>
      </c>
      <c r="D301" s="1" t="s">
        <v>14</v>
      </c>
      <c r="E301" s="2">
        <v>20.52</v>
      </c>
      <c r="F301" s="2">
        <v>6.12</v>
      </c>
      <c r="G301" s="2">
        <v>57</v>
      </c>
      <c r="H301" s="2">
        <v>79.73</v>
      </c>
      <c r="I301" s="2">
        <v>46.87</v>
      </c>
      <c r="J301" s="2">
        <f>SUM(Students_marks[[#This Row],[Math]:[English]])</f>
        <v>210.24</v>
      </c>
      <c r="K301" s="2">
        <f>Students_marks[[#This Row],[Total]]/5</f>
        <v>42.048000000000002</v>
      </c>
      <c r="L301" t="str">
        <f>IF(MIN(Students_marks[[#This Row],[Math]:[English]]) &lt; 35, "Fail","Pass")</f>
        <v>Fail</v>
      </c>
      <c r="M301" t="str">
        <f>VLOOKUP(Students_marks[[#This Row],[Percentage]],Table2[],2,TRUE)</f>
        <v>D</v>
      </c>
      <c r="N301">
        <f>_xlfn.RANK.EQ(Students_marks[[#This Row],[Total]],Students_marks[Total],0)</f>
        <v>749</v>
      </c>
    </row>
    <row r="302" spans="1:14" x14ac:dyDescent="0.35">
      <c r="A302">
        <v>301</v>
      </c>
      <c r="B302" s="1" t="s">
        <v>312</v>
      </c>
      <c r="C302" s="1" t="s">
        <v>4</v>
      </c>
      <c r="D302" s="1" t="s">
        <v>10</v>
      </c>
      <c r="E302" s="2">
        <v>70.75</v>
      </c>
      <c r="F302" s="2">
        <v>96.2</v>
      </c>
      <c r="G302" s="2">
        <v>94.91</v>
      </c>
      <c r="H302" s="2">
        <v>24.06</v>
      </c>
      <c r="I302" s="2">
        <v>88.75</v>
      </c>
      <c r="J302" s="2">
        <f>SUM(Students_marks[[#This Row],[Math]:[English]])</f>
        <v>374.67</v>
      </c>
      <c r="K302" s="2">
        <f>Students_marks[[#This Row],[Total]]/5</f>
        <v>74.933999999999997</v>
      </c>
      <c r="L302" t="str">
        <f>IF(MIN(Students_marks[[#This Row],[Math]:[English]]) &lt; 35, "Fail","Pass")</f>
        <v>Fail</v>
      </c>
      <c r="M302" t="str">
        <f>VLOOKUP(Students_marks[[#This Row],[Percentage]],Table2[],2,TRUE)</f>
        <v>B1</v>
      </c>
      <c r="N302">
        <f>_xlfn.RANK.EQ(Students_marks[[#This Row],[Total]],Students_marks[Total],0)</f>
        <v>22</v>
      </c>
    </row>
    <row r="303" spans="1:14" x14ac:dyDescent="0.35">
      <c r="A303">
        <v>302</v>
      </c>
      <c r="B303" s="1" t="s">
        <v>313</v>
      </c>
      <c r="C303" s="1" t="s">
        <v>6</v>
      </c>
      <c r="D303" s="1" t="s">
        <v>10</v>
      </c>
      <c r="E303" s="2">
        <v>12.61</v>
      </c>
      <c r="F303" s="2">
        <v>62.27</v>
      </c>
      <c r="G303" s="2">
        <v>71.22</v>
      </c>
      <c r="H303" s="2">
        <v>91.15</v>
      </c>
      <c r="I303" s="2">
        <v>23.44</v>
      </c>
      <c r="J303" s="2">
        <f>SUM(Students_marks[[#This Row],[Math]:[English]])</f>
        <v>260.69</v>
      </c>
      <c r="K303" s="2">
        <f>Students_marks[[#This Row],[Total]]/5</f>
        <v>52.137999999999998</v>
      </c>
      <c r="L303" t="str">
        <f>IF(MIN(Students_marks[[#This Row],[Math]:[English]]) &lt; 35, "Fail","Pass")</f>
        <v>Fail</v>
      </c>
      <c r="M303" t="str">
        <f>VLOOKUP(Students_marks[[#This Row],[Percentage]],Table2[],2,TRUE)</f>
        <v>C</v>
      </c>
      <c r="N303">
        <f>_xlfn.RANK.EQ(Students_marks[[#This Row],[Total]],Students_marks[Total],0)</f>
        <v>467</v>
      </c>
    </row>
    <row r="304" spans="1:14" x14ac:dyDescent="0.35">
      <c r="A304">
        <v>303</v>
      </c>
      <c r="B304" s="1" t="s">
        <v>314</v>
      </c>
      <c r="C304" s="1" t="s">
        <v>8</v>
      </c>
      <c r="D304" s="1" t="s">
        <v>14</v>
      </c>
      <c r="E304" s="2">
        <v>25.97</v>
      </c>
      <c r="F304" s="2">
        <v>61.51</v>
      </c>
      <c r="G304" s="2">
        <v>63.23</v>
      </c>
      <c r="H304" s="2">
        <v>62.94</v>
      </c>
      <c r="I304" s="2">
        <v>76.06</v>
      </c>
      <c r="J304" s="2">
        <f>SUM(Students_marks[[#This Row],[Math]:[English]])</f>
        <v>289.70999999999998</v>
      </c>
      <c r="K304" s="2">
        <f>Students_marks[[#This Row],[Total]]/5</f>
        <v>57.941999999999993</v>
      </c>
      <c r="L304" t="str">
        <f>IF(MIN(Students_marks[[#This Row],[Math]:[English]]) &lt; 35, "Fail","Pass")</f>
        <v>Fail</v>
      </c>
      <c r="M304" t="str">
        <f>VLOOKUP(Students_marks[[#This Row],[Percentage]],Table2[],2,TRUE)</f>
        <v>C</v>
      </c>
      <c r="N304">
        <f>_xlfn.RANK.EQ(Students_marks[[#This Row],[Total]],Students_marks[Total],0)</f>
        <v>297</v>
      </c>
    </row>
    <row r="305" spans="1:14" x14ac:dyDescent="0.35">
      <c r="A305">
        <v>304</v>
      </c>
      <c r="B305" s="1" t="s">
        <v>315</v>
      </c>
      <c r="C305" s="1" t="s">
        <v>5</v>
      </c>
      <c r="D305" s="1" t="s">
        <v>12</v>
      </c>
      <c r="E305" s="2">
        <v>98.51</v>
      </c>
      <c r="F305" s="2">
        <v>29.12</v>
      </c>
      <c r="G305" s="2">
        <v>38.64</v>
      </c>
      <c r="H305" s="2">
        <v>66.36</v>
      </c>
      <c r="I305" s="2">
        <v>3.92</v>
      </c>
      <c r="J305" s="2">
        <f>SUM(Students_marks[[#This Row],[Math]:[English]])</f>
        <v>236.54999999999998</v>
      </c>
      <c r="K305" s="2">
        <f>Students_marks[[#This Row],[Total]]/5</f>
        <v>47.309999999999995</v>
      </c>
      <c r="L305" t="str">
        <f>IF(MIN(Students_marks[[#This Row],[Math]:[English]]) &lt; 35, "Fail","Pass")</f>
        <v>Fail</v>
      </c>
      <c r="M305" t="str">
        <f>VLOOKUP(Students_marks[[#This Row],[Percentage]],Table2[],2,TRUE)</f>
        <v>D</v>
      </c>
      <c r="N305">
        <f>_xlfn.RANK.EQ(Students_marks[[#This Row],[Total]],Students_marks[Total],0)</f>
        <v>604</v>
      </c>
    </row>
    <row r="306" spans="1:14" x14ac:dyDescent="0.35">
      <c r="A306">
        <v>305</v>
      </c>
      <c r="B306" s="1" t="s">
        <v>316</v>
      </c>
      <c r="C306" s="1" t="s">
        <v>5</v>
      </c>
      <c r="D306" s="1" t="s">
        <v>14</v>
      </c>
      <c r="E306" s="2">
        <v>19.27</v>
      </c>
      <c r="F306" s="2">
        <v>71.459999999999994</v>
      </c>
      <c r="G306" s="2">
        <v>48.18</v>
      </c>
      <c r="H306" s="2">
        <v>84.96</v>
      </c>
      <c r="I306" s="2">
        <v>59.64</v>
      </c>
      <c r="J306" s="2">
        <f>SUM(Students_marks[[#This Row],[Math]:[English]])</f>
        <v>283.51</v>
      </c>
      <c r="K306" s="2">
        <f>Students_marks[[#This Row],[Total]]/5</f>
        <v>56.701999999999998</v>
      </c>
      <c r="L306" t="str">
        <f>IF(MIN(Students_marks[[#This Row],[Math]:[English]]) &lt; 35, "Fail","Pass")</f>
        <v>Fail</v>
      </c>
      <c r="M306" t="str">
        <f>VLOOKUP(Students_marks[[#This Row],[Percentage]],Table2[],2,TRUE)</f>
        <v>C</v>
      </c>
      <c r="N306">
        <f>_xlfn.RANK.EQ(Students_marks[[#This Row],[Total]],Students_marks[Total],0)</f>
        <v>325</v>
      </c>
    </row>
    <row r="307" spans="1:14" x14ac:dyDescent="0.35">
      <c r="A307">
        <v>306</v>
      </c>
      <c r="B307" s="1" t="s">
        <v>317</v>
      </c>
      <c r="C307" s="1" t="s">
        <v>5</v>
      </c>
      <c r="D307" s="1" t="s">
        <v>14</v>
      </c>
      <c r="E307" s="2">
        <v>17.260000000000002</v>
      </c>
      <c r="F307" s="2">
        <v>62.4</v>
      </c>
      <c r="G307" s="2">
        <v>4.5999999999999996</v>
      </c>
      <c r="H307" s="2">
        <v>69.42</v>
      </c>
      <c r="I307" s="2">
        <v>20.55</v>
      </c>
      <c r="J307" s="2">
        <f>SUM(Students_marks[[#This Row],[Math]:[English]])</f>
        <v>174.23000000000002</v>
      </c>
      <c r="K307" s="2">
        <f>Students_marks[[#This Row],[Total]]/5</f>
        <v>34.846000000000004</v>
      </c>
      <c r="L307" t="str">
        <f>IF(MIN(Students_marks[[#This Row],[Math]:[English]]) &lt; 35, "Fail","Pass")</f>
        <v>Fail</v>
      </c>
      <c r="M307" t="str">
        <f>VLOOKUP(Students_marks[[#This Row],[Percentage]],Table2[],2,TRUE)</f>
        <v>F</v>
      </c>
      <c r="N307">
        <f>_xlfn.RANK.EQ(Students_marks[[#This Row],[Total]],Students_marks[Total],0)</f>
        <v>887</v>
      </c>
    </row>
    <row r="308" spans="1:14" x14ac:dyDescent="0.35">
      <c r="A308">
        <v>307</v>
      </c>
      <c r="B308" s="1" t="s">
        <v>318</v>
      </c>
      <c r="C308" s="1" t="s">
        <v>4</v>
      </c>
      <c r="D308" s="1" t="s">
        <v>14</v>
      </c>
      <c r="E308" s="2">
        <v>48.68</v>
      </c>
      <c r="F308" s="2">
        <v>99.42</v>
      </c>
      <c r="G308" s="2">
        <v>43.03</v>
      </c>
      <c r="H308" s="2">
        <v>30.81</v>
      </c>
      <c r="I308" s="2">
        <v>71.17</v>
      </c>
      <c r="J308" s="2">
        <f>SUM(Students_marks[[#This Row],[Math]:[English]])</f>
        <v>293.11</v>
      </c>
      <c r="K308" s="2">
        <f>Students_marks[[#This Row],[Total]]/5</f>
        <v>58.622</v>
      </c>
      <c r="L308" t="str">
        <f>IF(MIN(Students_marks[[#This Row],[Math]:[English]]) &lt; 35, "Fail","Pass")</f>
        <v>Fail</v>
      </c>
      <c r="M308" t="str">
        <f>VLOOKUP(Students_marks[[#This Row],[Percentage]],Table2[],2,TRUE)</f>
        <v>C</v>
      </c>
      <c r="N308">
        <f>_xlfn.RANK.EQ(Students_marks[[#This Row],[Total]],Students_marks[Total],0)</f>
        <v>279</v>
      </c>
    </row>
    <row r="309" spans="1:14" x14ac:dyDescent="0.35">
      <c r="A309">
        <v>308</v>
      </c>
      <c r="B309" s="1" t="s">
        <v>319</v>
      </c>
      <c r="C309" s="1" t="s">
        <v>8</v>
      </c>
      <c r="D309" s="1" t="s">
        <v>14</v>
      </c>
      <c r="E309" s="2">
        <v>24.32</v>
      </c>
      <c r="F309" s="2">
        <v>77.180000000000007</v>
      </c>
      <c r="G309" s="2">
        <v>27.44</v>
      </c>
      <c r="H309" s="2">
        <v>92.26</v>
      </c>
      <c r="I309" s="2">
        <v>44.48</v>
      </c>
      <c r="J309" s="2">
        <f>SUM(Students_marks[[#This Row],[Math]:[English]])</f>
        <v>265.68</v>
      </c>
      <c r="K309" s="2">
        <f>Students_marks[[#This Row],[Total]]/5</f>
        <v>53.136000000000003</v>
      </c>
      <c r="L309" t="str">
        <f>IF(MIN(Students_marks[[#This Row],[Math]:[English]]) &lt; 35, "Fail","Pass")</f>
        <v>Fail</v>
      </c>
      <c r="M309" t="str">
        <f>VLOOKUP(Students_marks[[#This Row],[Percentage]],Table2[],2,TRUE)</f>
        <v>C</v>
      </c>
      <c r="N309">
        <f>_xlfn.RANK.EQ(Students_marks[[#This Row],[Total]],Students_marks[Total],0)</f>
        <v>436</v>
      </c>
    </row>
    <row r="310" spans="1:14" x14ac:dyDescent="0.35">
      <c r="A310">
        <v>309</v>
      </c>
      <c r="B310" s="1" t="s">
        <v>320</v>
      </c>
      <c r="C310" s="1" t="s">
        <v>6</v>
      </c>
      <c r="D310" s="1" t="s">
        <v>14</v>
      </c>
      <c r="E310" s="2">
        <v>69.95</v>
      </c>
      <c r="F310" s="2">
        <v>52.28</v>
      </c>
      <c r="G310" s="2">
        <v>98.2</v>
      </c>
      <c r="H310" s="2">
        <v>6.35</v>
      </c>
      <c r="I310" s="2">
        <v>97.59</v>
      </c>
      <c r="J310" s="2">
        <f>SUM(Students_marks[[#This Row],[Math]:[English]])</f>
        <v>324.37</v>
      </c>
      <c r="K310" s="2">
        <f>Students_marks[[#This Row],[Total]]/5</f>
        <v>64.873999999999995</v>
      </c>
      <c r="L310" t="str">
        <f>IF(MIN(Students_marks[[#This Row],[Math]:[English]]) &lt; 35, "Fail","Pass")</f>
        <v>Fail</v>
      </c>
      <c r="M310" t="str">
        <f>VLOOKUP(Students_marks[[#This Row],[Percentage]],Table2[],2,TRUE)</f>
        <v>B2</v>
      </c>
      <c r="N310">
        <f>_xlfn.RANK.EQ(Students_marks[[#This Row],[Total]],Students_marks[Total],0)</f>
        <v>154</v>
      </c>
    </row>
    <row r="311" spans="1:14" x14ac:dyDescent="0.35">
      <c r="A311">
        <v>310</v>
      </c>
      <c r="B311" s="1" t="s">
        <v>321</v>
      </c>
      <c r="C311" s="1" t="s">
        <v>4</v>
      </c>
      <c r="D311" s="1" t="s">
        <v>10</v>
      </c>
      <c r="E311" s="2">
        <v>23.45</v>
      </c>
      <c r="F311" s="2">
        <v>12.28</v>
      </c>
      <c r="G311" s="2">
        <v>11.69</v>
      </c>
      <c r="H311" s="2">
        <v>70.37</v>
      </c>
      <c r="I311" s="2">
        <v>55.54</v>
      </c>
      <c r="J311" s="2">
        <f>SUM(Students_marks[[#This Row],[Math]:[English]])</f>
        <v>173.32999999999998</v>
      </c>
      <c r="K311" s="2">
        <f>Students_marks[[#This Row],[Total]]/5</f>
        <v>34.665999999999997</v>
      </c>
      <c r="L311" t="str">
        <f>IF(MIN(Students_marks[[#This Row],[Math]:[English]]) &lt; 35, "Fail","Pass")</f>
        <v>Fail</v>
      </c>
      <c r="M311" t="str">
        <f>VLOOKUP(Students_marks[[#This Row],[Percentage]],Table2[],2,TRUE)</f>
        <v>F</v>
      </c>
      <c r="N311">
        <f>_xlfn.RANK.EQ(Students_marks[[#This Row],[Total]],Students_marks[Total],0)</f>
        <v>889</v>
      </c>
    </row>
    <row r="312" spans="1:14" x14ac:dyDescent="0.35">
      <c r="A312">
        <v>311</v>
      </c>
      <c r="B312" s="1" t="s">
        <v>322</v>
      </c>
      <c r="C312" s="1" t="s">
        <v>5</v>
      </c>
      <c r="D312" s="1" t="s">
        <v>12</v>
      </c>
      <c r="E312" s="2">
        <v>93.97</v>
      </c>
      <c r="F312" s="2">
        <v>72.849999999999994</v>
      </c>
      <c r="G312" s="2">
        <v>72.459999999999994</v>
      </c>
      <c r="H312" s="2">
        <v>57.89</v>
      </c>
      <c r="I312" s="2">
        <v>22.06</v>
      </c>
      <c r="J312" s="2">
        <f>SUM(Students_marks[[#This Row],[Math]:[English]])</f>
        <v>319.22999999999996</v>
      </c>
      <c r="K312" s="2">
        <f>Students_marks[[#This Row],[Total]]/5</f>
        <v>63.845999999999989</v>
      </c>
      <c r="L312" t="str">
        <f>IF(MIN(Students_marks[[#This Row],[Math]:[English]]) &lt; 35, "Fail","Pass")</f>
        <v>Fail</v>
      </c>
      <c r="M312" t="str">
        <f>VLOOKUP(Students_marks[[#This Row],[Percentage]],Table2[],2,TRUE)</f>
        <v>B2</v>
      </c>
      <c r="N312">
        <f>_xlfn.RANK.EQ(Students_marks[[#This Row],[Total]],Students_marks[Total],0)</f>
        <v>170</v>
      </c>
    </row>
    <row r="313" spans="1:14" x14ac:dyDescent="0.35">
      <c r="A313">
        <v>312</v>
      </c>
      <c r="B313" s="1" t="s">
        <v>323</v>
      </c>
      <c r="C313" s="1" t="s">
        <v>5</v>
      </c>
      <c r="D313" s="1" t="s">
        <v>10</v>
      </c>
      <c r="E313" s="2">
        <v>86.79</v>
      </c>
      <c r="F313" s="2">
        <v>86.98</v>
      </c>
      <c r="G313" s="2">
        <v>62.49</v>
      </c>
      <c r="H313" s="2">
        <v>97.86</v>
      </c>
      <c r="I313" s="2">
        <v>43.42</v>
      </c>
      <c r="J313" s="2">
        <f>SUM(Students_marks[[#This Row],[Math]:[English]])</f>
        <v>377.54</v>
      </c>
      <c r="K313" s="2">
        <f>Students_marks[[#This Row],[Total]]/5</f>
        <v>75.50800000000001</v>
      </c>
      <c r="L313" t="str">
        <f>IF(MIN(Students_marks[[#This Row],[Math]:[English]]) &lt; 35, "Fail","Pass")</f>
        <v>Pass</v>
      </c>
      <c r="M313" t="str">
        <f>VLOOKUP(Students_marks[[#This Row],[Percentage]],Table2[],2,TRUE)</f>
        <v>B1</v>
      </c>
      <c r="N313">
        <f>_xlfn.RANK.EQ(Students_marks[[#This Row],[Total]],Students_marks[Total],0)</f>
        <v>19</v>
      </c>
    </row>
    <row r="314" spans="1:14" x14ac:dyDescent="0.35">
      <c r="A314">
        <v>313</v>
      </c>
      <c r="B314" s="1" t="s">
        <v>324</v>
      </c>
      <c r="C314" s="1" t="s">
        <v>4</v>
      </c>
      <c r="D314" s="1" t="s">
        <v>10</v>
      </c>
      <c r="E314" s="2">
        <v>74.069999999999993</v>
      </c>
      <c r="F314" s="2">
        <v>73.41</v>
      </c>
      <c r="G314" s="2">
        <v>80.569999999999993</v>
      </c>
      <c r="H314" s="2">
        <v>19.39</v>
      </c>
      <c r="I314" s="2">
        <v>91.25</v>
      </c>
      <c r="J314" s="2">
        <f>SUM(Students_marks[[#This Row],[Math]:[English]])</f>
        <v>338.69</v>
      </c>
      <c r="K314" s="2">
        <f>Students_marks[[#This Row],[Total]]/5</f>
        <v>67.738</v>
      </c>
      <c r="L314" t="str">
        <f>IF(MIN(Students_marks[[#This Row],[Math]:[English]]) &lt; 35, "Fail","Pass")</f>
        <v>Fail</v>
      </c>
      <c r="M314" t="str">
        <f>VLOOKUP(Students_marks[[#This Row],[Percentage]],Table2[],2,TRUE)</f>
        <v>B2</v>
      </c>
      <c r="N314">
        <f>_xlfn.RANK.EQ(Students_marks[[#This Row],[Total]],Students_marks[Total],0)</f>
        <v>98</v>
      </c>
    </row>
    <row r="315" spans="1:14" x14ac:dyDescent="0.35">
      <c r="A315">
        <v>314</v>
      </c>
      <c r="B315" s="1" t="s">
        <v>325</v>
      </c>
      <c r="C315" s="1" t="s">
        <v>6</v>
      </c>
      <c r="D315" s="1" t="s">
        <v>12</v>
      </c>
      <c r="E315" s="2">
        <v>50.35</v>
      </c>
      <c r="F315" s="2">
        <v>82.87</v>
      </c>
      <c r="G315" s="2">
        <v>73.680000000000007</v>
      </c>
      <c r="H315" s="2">
        <v>89.54</v>
      </c>
      <c r="I315" s="2">
        <v>19.760000000000002</v>
      </c>
      <c r="J315" s="2">
        <f>SUM(Students_marks[[#This Row],[Math]:[English]])</f>
        <v>316.2</v>
      </c>
      <c r="K315" s="2">
        <f>Students_marks[[#This Row],[Total]]/5</f>
        <v>63.239999999999995</v>
      </c>
      <c r="L315" t="str">
        <f>IF(MIN(Students_marks[[#This Row],[Math]:[English]]) &lt; 35, "Fail","Pass")</f>
        <v>Fail</v>
      </c>
      <c r="M315" t="str">
        <f>VLOOKUP(Students_marks[[#This Row],[Percentage]],Table2[],2,TRUE)</f>
        <v>B2</v>
      </c>
      <c r="N315">
        <f>_xlfn.RANK.EQ(Students_marks[[#This Row],[Total]],Students_marks[Total],0)</f>
        <v>180</v>
      </c>
    </row>
    <row r="316" spans="1:14" x14ac:dyDescent="0.35">
      <c r="A316">
        <v>315</v>
      </c>
      <c r="B316" s="1" t="s">
        <v>326</v>
      </c>
      <c r="C316" s="1" t="s">
        <v>5</v>
      </c>
      <c r="D316" s="1" t="s">
        <v>12</v>
      </c>
      <c r="E316" s="2">
        <v>80.95</v>
      </c>
      <c r="F316" s="2">
        <v>59.65</v>
      </c>
      <c r="G316" s="2">
        <v>20.2</v>
      </c>
      <c r="H316" s="2">
        <v>48.94</v>
      </c>
      <c r="I316" s="2">
        <v>25.31</v>
      </c>
      <c r="J316" s="2">
        <f>SUM(Students_marks[[#This Row],[Math]:[English]])</f>
        <v>235.04999999999998</v>
      </c>
      <c r="K316" s="2">
        <f>Students_marks[[#This Row],[Total]]/5</f>
        <v>47.01</v>
      </c>
      <c r="L316" t="str">
        <f>IF(MIN(Students_marks[[#This Row],[Math]:[English]]) &lt; 35, "Fail","Pass")</f>
        <v>Fail</v>
      </c>
      <c r="M316" t="str">
        <f>VLOOKUP(Students_marks[[#This Row],[Percentage]],Table2[],2,TRUE)</f>
        <v>D</v>
      </c>
      <c r="N316">
        <f>_xlfn.RANK.EQ(Students_marks[[#This Row],[Total]],Students_marks[Total],0)</f>
        <v>609</v>
      </c>
    </row>
    <row r="317" spans="1:14" x14ac:dyDescent="0.35">
      <c r="A317">
        <v>316</v>
      </c>
      <c r="B317" s="1" t="s">
        <v>327</v>
      </c>
      <c r="C317" s="1" t="s">
        <v>6</v>
      </c>
      <c r="D317" s="1" t="s">
        <v>10</v>
      </c>
      <c r="E317" s="2">
        <v>46.61</v>
      </c>
      <c r="F317" s="2">
        <v>56.66</v>
      </c>
      <c r="G317" s="2">
        <v>98.74</v>
      </c>
      <c r="H317" s="2">
        <v>34.659999999999997</v>
      </c>
      <c r="I317" s="2">
        <v>89.65</v>
      </c>
      <c r="J317" s="2">
        <f>SUM(Students_marks[[#This Row],[Math]:[English]])</f>
        <v>326.32</v>
      </c>
      <c r="K317" s="2">
        <f>Students_marks[[#This Row],[Total]]/5</f>
        <v>65.263999999999996</v>
      </c>
      <c r="L317" t="str">
        <f>IF(MIN(Students_marks[[#This Row],[Math]:[English]]) &lt; 35, "Fail","Pass")</f>
        <v>Fail</v>
      </c>
      <c r="M317" t="str">
        <f>VLOOKUP(Students_marks[[#This Row],[Percentage]],Table2[],2,TRUE)</f>
        <v>B2</v>
      </c>
      <c r="N317">
        <f>_xlfn.RANK.EQ(Students_marks[[#This Row],[Total]],Students_marks[Total],0)</f>
        <v>146</v>
      </c>
    </row>
    <row r="318" spans="1:14" x14ac:dyDescent="0.35">
      <c r="A318">
        <v>317</v>
      </c>
      <c r="B318" s="1" t="s">
        <v>328</v>
      </c>
      <c r="C318" s="1" t="s">
        <v>6</v>
      </c>
      <c r="D318" s="1" t="s">
        <v>12</v>
      </c>
      <c r="E318" s="2">
        <v>27.26</v>
      </c>
      <c r="F318" s="2">
        <v>55.75</v>
      </c>
      <c r="G318" s="2">
        <v>8.91</v>
      </c>
      <c r="H318" s="2">
        <v>96.75</v>
      </c>
      <c r="I318" s="2">
        <v>31.7</v>
      </c>
      <c r="J318" s="2">
        <f>SUM(Students_marks[[#This Row],[Math]:[English]])</f>
        <v>220.37</v>
      </c>
      <c r="K318" s="2">
        <f>Students_marks[[#This Row],[Total]]/5</f>
        <v>44.073999999999998</v>
      </c>
      <c r="L318" t="str">
        <f>IF(MIN(Students_marks[[#This Row],[Math]:[English]]) &lt; 35, "Fail","Pass")</f>
        <v>Fail</v>
      </c>
      <c r="M318" t="str">
        <f>VLOOKUP(Students_marks[[#This Row],[Percentage]],Table2[],2,TRUE)</f>
        <v>D</v>
      </c>
      <c r="N318">
        <f>_xlfn.RANK.EQ(Students_marks[[#This Row],[Total]],Students_marks[Total],0)</f>
        <v>691</v>
      </c>
    </row>
    <row r="319" spans="1:14" x14ac:dyDescent="0.35">
      <c r="A319">
        <v>318</v>
      </c>
      <c r="B319" s="1" t="s">
        <v>329</v>
      </c>
      <c r="C319" s="1" t="s">
        <v>7</v>
      </c>
      <c r="D319" s="1" t="s">
        <v>14</v>
      </c>
      <c r="E319" s="2">
        <v>38.950000000000003</v>
      </c>
      <c r="F319" s="2">
        <v>71.89</v>
      </c>
      <c r="G319" s="2">
        <v>31.74</v>
      </c>
      <c r="H319" s="2">
        <v>68.760000000000005</v>
      </c>
      <c r="I319" s="2">
        <v>42.7</v>
      </c>
      <c r="J319" s="2">
        <f>SUM(Students_marks[[#This Row],[Math]:[English]])</f>
        <v>254.04000000000002</v>
      </c>
      <c r="K319" s="2">
        <f>Students_marks[[#This Row],[Total]]/5</f>
        <v>50.808000000000007</v>
      </c>
      <c r="L319" t="str">
        <f>IF(MIN(Students_marks[[#This Row],[Math]:[English]]) &lt; 35, "Fail","Pass")</f>
        <v>Fail</v>
      </c>
      <c r="M319" t="str">
        <f>VLOOKUP(Students_marks[[#This Row],[Percentage]],Table2[],2,TRUE)</f>
        <v>C</v>
      </c>
      <c r="N319">
        <f>_xlfn.RANK.EQ(Students_marks[[#This Row],[Total]],Students_marks[Total],0)</f>
        <v>506</v>
      </c>
    </row>
    <row r="320" spans="1:14" x14ac:dyDescent="0.35">
      <c r="A320">
        <v>319</v>
      </c>
      <c r="B320" s="1" t="s">
        <v>330</v>
      </c>
      <c r="C320" s="1" t="s">
        <v>6</v>
      </c>
      <c r="D320" s="1" t="s">
        <v>14</v>
      </c>
      <c r="E320" s="2">
        <v>6.44</v>
      </c>
      <c r="F320" s="2">
        <v>96.1</v>
      </c>
      <c r="G320" s="2">
        <v>14.13</v>
      </c>
      <c r="H320" s="2">
        <v>82.18</v>
      </c>
      <c r="I320" s="2">
        <v>97.27</v>
      </c>
      <c r="J320" s="2">
        <f>SUM(Students_marks[[#This Row],[Math]:[English]])</f>
        <v>296.12</v>
      </c>
      <c r="K320" s="2">
        <f>Students_marks[[#This Row],[Total]]/5</f>
        <v>59.224000000000004</v>
      </c>
      <c r="L320" t="str">
        <f>IF(MIN(Students_marks[[#This Row],[Math]:[English]]) &lt; 35, "Fail","Pass")</f>
        <v>Fail</v>
      </c>
      <c r="M320" t="str">
        <f>VLOOKUP(Students_marks[[#This Row],[Percentage]],Table2[],2,TRUE)</f>
        <v>C</v>
      </c>
      <c r="N320">
        <f>_xlfn.RANK.EQ(Students_marks[[#This Row],[Total]],Students_marks[Total],0)</f>
        <v>261</v>
      </c>
    </row>
    <row r="321" spans="1:14" x14ac:dyDescent="0.35">
      <c r="A321">
        <v>320</v>
      </c>
      <c r="B321" s="1" t="s">
        <v>331</v>
      </c>
      <c r="C321" s="1" t="s">
        <v>5</v>
      </c>
      <c r="D321" s="1" t="s">
        <v>14</v>
      </c>
      <c r="E321" s="2">
        <v>62.83</v>
      </c>
      <c r="F321" s="2">
        <v>9.91</v>
      </c>
      <c r="G321" s="2">
        <v>38.71</v>
      </c>
      <c r="H321" s="2">
        <v>75.58</v>
      </c>
      <c r="I321" s="2">
        <v>95.15</v>
      </c>
      <c r="J321" s="2">
        <f>SUM(Students_marks[[#This Row],[Math]:[English]])</f>
        <v>282.17999999999995</v>
      </c>
      <c r="K321" s="2">
        <f>Students_marks[[#This Row],[Total]]/5</f>
        <v>56.435999999999993</v>
      </c>
      <c r="L321" t="str">
        <f>IF(MIN(Students_marks[[#This Row],[Math]:[English]]) &lt; 35, "Fail","Pass")</f>
        <v>Fail</v>
      </c>
      <c r="M321" t="str">
        <f>VLOOKUP(Students_marks[[#This Row],[Percentage]],Table2[],2,TRUE)</f>
        <v>C</v>
      </c>
      <c r="N321">
        <f>_xlfn.RANK.EQ(Students_marks[[#This Row],[Total]],Students_marks[Total],0)</f>
        <v>331</v>
      </c>
    </row>
    <row r="322" spans="1:14" x14ac:dyDescent="0.35">
      <c r="A322">
        <v>321</v>
      </c>
      <c r="B322" s="1" t="s">
        <v>332</v>
      </c>
      <c r="C322" s="1" t="s">
        <v>6</v>
      </c>
      <c r="D322" s="1" t="s">
        <v>10</v>
      </c>
      <c r="E322" s="2">
        <v>39.549999999999997</v>
      </c>
      <c r="F322" s="2">
        <v>5.86</v>
      </c>
      <c r="G322" s="2">
        <v>55.27</v>
      </c>
      <c r="H322" s="2">
        <v>70.55</v>
      </c>
      <c r="I322" s="2">
        <v>62.78</v>
      </c>
      <c r="J322" s="2">
        <f>SUM(Students_marks[[#This Row],[Math]:[English]])</f>
        <v>234.01000000000002</v>
      </c>
      <c r="K322" s="2">
        <f>Students_marks[[#This Row],[Total]]/5</f>
        <v>46.802000000000007</v>
      </c>
      <c r="L322" t="str">
        <f>IF(MIN(Students_marks[[#This Row],[Math]:[English]]) &lt; 35, "Fail","Pass")</f>
        <v>Fail</v>
      </c>
      <c r="M322" t="str">
        <f>VLOOKUP(Students_marks[[#This Row],[Percentage]],Table2[],2,TRUE)</f>
        <v>D</v>
      </c>
      <c r="N322">
        <f>_xlfn.RANK.EQ(Students_marks[[#This Row],[Total]],Students_marks[Total],0)</f>
        <v>619</v>
      </c>
    </row>
    <row r="323" spans="1:14" x14ac:dyDescent="0.35">
      <c r="A323">
        <v>322</v>
      </c>
      <c r="B323" s="1" t="s">
        <v>333</v>
      </c>
      <c r="C323" s="1" t="s">
        <v>5</v>
      </c>
      <c r="D323" s="1" t="s">
        <v>12</v>
      </c>
      <c r="E323" s="2">
        <v>83.77</v>
      </c>
      <c r="F323" s="2">
        <v>19.739999999999998</v>
      </c>
      <c r="G323" s="2">
        <v>15.43</v>
      </c>
      <c r="H323" s="2">
        <v>89.61</v>
      </c>
      <c r="I323" s="2">
        <v>6.69</v>
      </c>
      <c r="J323" s="2">
        <f>SUM(Students_marks[[#This Row],[Math]:[English]])</f>
        <v>215.24</v>
      </c>
      <c r="K323" s="2">
        <f>Students_marks[[#This Row],[Total]]/5</f>
        <v>43.048000000000002</v>
      </c>
      <c r="L323" t="str">
        <f>IF(MIN(Students_marks[[#This Row],[Math]:[English]]) &lt; 35, "Fail","Pass")</f>
        <v>Fail</v>
      </c>
      <c r="M323" t="str">
        <f>VLOOKUP(Students_marks[[#This Row],[Percentage]],Table2[],2,TRUE)</f>
        <v>D</v>
      </c>
      <c r="N323">
        <f>_xlfn.RANK.EQ(Students_marks[[#This Row],[Total]],Students_marks[Total],0)</f>
        <v>719</v>
      </c>
    </row>
    <row r="324" spans="1:14" x14ac:dyDescent="0.35">
      <c r="A324">
        <v>323</v>
      </c>
      <c r="B324" s="1" t="s">
        <v>334</v>
      </c>
      <c r="C324" s="1" t="s">
        <v>5</v>
      </c>
      <c r="D324" s="1" t="s">
        <v>12</v>
      </c>
      <c r="E324" s="2">
        <v>36.76</v>
      </c>
      <c r="F324" s="2">
        <v>70.73</v>
      </c>
      <c r="G324" s="2">
        <v>87.32</v>
      </c>
      <c r="H324" s="2">
        <v>16.41</v>
      </c>
      <c r="I324" s="2">
        <v>94.5</v>
      </c>
      <c r="J324" s="2">
        <f>SUM(Students_marks[[#This Row],[Math]:[English]])</f>
        <v>305.72000000000003</v>
      </c>
      <c r="K324" s="2">
        <f>Students_marks[[#This Row],[Total]]/5</f>
        <v>61.144000000000005</v>
      </c>
      <c r="L324" t="str">
        <f>IF(MIN(Students_marks[[#This Row],[Math]:[English]]) &lt; 35, "Fail","Pass")</f>
        <v>Fail</v>
      </c>
      <c r="M324" t="str">
        <f>VLOOKUP(Students_marks[[#This Row],[Percentage]],Table2[],2,TRUE)</f>
        <v>B2</v>
      </c>
      <c r="N324">
        <f>_xlfn.RANK.EQ(Students_marks[[#This Row],[Total]],Students_marks[Total],0)</f>
        <v>222</v>
      </c>
    </row>
    <row r="325" spans="1:14" x14ac:dyDescent="0.35">
      <c r="A325">
        <v>324</v>
      </c>
      <c r="B325" s="1" t="s">
        <v>335</v>
      </c>
      <c r="C325" s="1" t="s">
        <v>4</v>
      </c>
      <c r="D325" s="1" t="s">
        <v>10</v>
      </c>
      <c r="E325" s="2">
        <v>17.02</v>
      </c>
      <c r="F325" s="2">
        <v>30.54</v>
      </c>
      <c r="G325" s="2">
        <v>41.46</v>
      </c>
      <c r="H325" s="2">
        <v>74.16</v>
      </c>
      <c r="I325" s="2">
        <v>80.44</v>
      </c>
      <c r="J325" s="2">
        <f>SUM(Students_marks[[#This Row],[Math]:[English]])</f>
        <v>243.62</v>
      </c>
      <c r="K325" s="2">
        <f>Students_marks[[#This Row],[Total]]/5</f>
        <v>48.724000000000004</v>
      </c>
      <c r="L325" t="str">
        <f>IF(MIN(Students_marks[[#This Row],[Math]:[English]]) &lt; 35, "Fail","Pass")</f>
        <v>Fail</v>
      </c>
      <c r="M325" t="str">
        <f>VLOOKUP(Students_marks[[#This Row],[Percentage]],Table2[],2,TRUE)</f>
        <v>D</v>
      </c>
      <c r="N325">
        <f>_xlfn.RANK.EQ(Students_marks[[#This Row],[Total]],Students_marks[Total],0)</f>
        <v>561</v>
      </c>
    </row>
    <row r="326" spans="1:14" x14ac:dyDescent="0.35">
      <c r="A326">
        <v>325</v>
      </c>
      <c r="B326" s="1" t="s">
        <v>336</v>
      </c>
      <c r="C326" s="1" t="s">
        <v>7</v>
      </c>
      <c r="D326" s="1" t="s">
        <v>14</v>
      </c>
      <c r="E326" s="2">
        <v>72.489999999999995</v>
      </c>
      <c r="F326" s="2">
        <v>10.18</v>
      </c>
      <c r="G326" s="2">
        <v>26.33</v>
      </c>
      <c r="H326" s="2">
        <v>18.239999999999998</v>
      </c>
      <c r="I326" s="2">
        <v>73.38</v>
      </c>
      <c r="J326" s="2">
        <f>SUM(Students_marks[[#This Row],[Math]:[English]])</f>
        <v>200.61999999999998</v>
      </c>
      <c r="K326" s="2">
        <f>Students_marks[[#This Row],[Total]]/5</f>
        <v>40.123999999999995</v>
      </c>
      <c r="L326" t="str">
        <f>IF(MIN(Students_marks[[#This Row],[Math]:[English]]) &lt; 35, "Fail","Pass")</f>
        <v>Fail</v>
      </c>
      <c r="M326" t="str">
        <f>VLOOKUP(Students_marks[[#This Row],[Percentage]],Table2[],2,TRUE)</f>
        <v>D</v>
      </c>
      <c r="N326">
        <f>_xlfn.RANK.EQ(Students_marks[[#This Row],[Total]],Students_marks[Total],0)</f>
        <v>797</v>
      </c>
    </row>
    <row r="327" spans="1:14" x14ac:dyDescent="0.35">
      <c r="A327">
        <v>326</v>
      </c>
      <c r="B327" s="1" t="s">
        <v>337</v>
      </c>
      <c r="C327" s="1" t="s">
        <v>5</v>
      </c>
      <c r="D327" s="1" t="s">
        <v>14</v>
      </c>
      <c r="E327" s="2">
        <v>54.51</v>
      </c>
      <c r="F327" s="2">
        <v>44.21</v>
      </c>
      <c r="G327" s="2">
        <v>76.53</v>
      </c>
      <c r="H327" s="2">
        <v>39.03</v>
      </c>
      <c r="I327" s="2">
        <v>84.38</v>
      </c>
      <c r="J327" s="2">
        <f>SUM(Students_marks[[#This Row],[Math]:[English]])</f>
        <v>298.65999999999997</v>
      </c>
      <c r="K327" s="2">
        <f>Students_marks[[#This Row],[Total]]/5</f>
        <v>59.731999999999992</v>
      </c>
      <c r="L327" t="str">
        <f>IF(MIN(Students_marks[[#This Row],[Math]:[English]]) &lt; 35, "Fail","Pass")</f>
        <v>Pass</v>
      </c>
      <c r="M327" t="str">
        <f>VLOOKUP(Students_marks[[#This Row],[Percentage]],Table2[],2,TRUE)</f>
        <v>C</v>
      </c>
      <c r="N327">
        <f>_xlfn.RANK.EQ(Students_marks[[#This Row],[Total]],Students_marks[Total],0)</f>
        <v>252</v>
      </c>
    </row>
    <row r="328" spans="1:14" x14ac:dyDescent="0.35">
      <c r="A328">
        <v>327</v>
      </c>
      <c r="B328" s="1" t="s">
        <v>338</v>
      </c>
      <c r="C328" s="1" t="s">
        <v>6</v>
      </c>
      <c r="D328" s="1" t="s">
        <v>10</v>
      </c>
      <c r="E328" s="2">
        <v>47.54</v>
      </c>
      <c r="F328" s="2">
        <v>28.83</v>
      </c>
      <c r="G328" s="2">
        <v>84.51</v>
      </c>
      <c r="H328" s="2">
        <v>38.380000000000003</v>
      </c>
      <c r="I328" s="2">
        <v>59.43</v>
      </c>
      <c r="J328" s="2">
        <f>SUM(Students_marks[[#This Row],[Math]:[English]])</f>
        <v>258.69</v>
      </c>
      <c r="K328" s="2">
        <f>Students_marks[[#This Row],[Total]]/5</f>
        <v>51.738</v>
      </c>
      <c r="L328" t="str">
        <f>IF(MIN(Students_marks[[#This Row],[Math]:[English]]) &lt; 35, "Fail","Pass")</f>
        <v>Fail</v>
      </c>
      <c r="M328" t="str">
        <f>VLOOKUP(Students_marks[[#This Row],[Percentage]],Table2[],2,TRUE)</f>
        <v>C</v>
      </c>
      <c r="N328">
        <f>_xlfn.RANK.EQ(Students_marks[[#This Row],[Total]],Students_marks[Total],0)</f>
        <v>480</v>
      </c>
    </row>
    <row r="329" spans="1:14" x14ac:dyDescent="0.35">
      <c r="A329">
        <v>328</v>
      </c>
      <c r="B329" s="1" t="s">
        <v>339</v>
      </c>
      <c r="C329" s="1" t="s">
        <v>4</v>
      </c>
      <c r="D329" s="1" t="s">
        <v>10</v>
      </c>
      <c r="E329" s="2">
        <v>84.11</v>
      </c>
      <c r="F329" s="2">
        <v>81.94</v>
      </c>
      <c r="G329" s="2">
        <v>73.61</v>
      </c>
      <c r="H329" s="2">
        <v>62.52</v>
      </c>
      <c r="I329" s="2">
        <v>78.03</v>
      </c>
      <c r="J329" s="2">
        <f>SUM(Students_marks[[#This Row],[Math]:[English]])</f>
        <v>380.21000000000004</v>
      </c>
      <c r="K329" s="2">
        <f>Students_marks[[#This Row],[Total]]/5</f>
        <v>76.042000000000002</v>
      </c>
      <c r="L329" t="str">
        <f>IF(MIN(Students_marks[[#This Row],[Math]:[English]]) &lt; 35, "Fail","Pass")</f>
        <v>Pass</v>
      </c>
      <c r="M329" t="str">
        <f>VLOOKUP(Students_marks[[#This Row],[Percentage]],Table2[],2,TRUE)</f>
        <v>B1</v>
      </c>
      <c r="N329">
        <f>_xlfn.RANK.EQ(Students_marks[[#This Row],[Total]],Students_marks[Total],0)</f>
        <v>16</v>
      </c>
    </row>
    <row r="330" spans="1:14" x14ac:dyDescent="0.35">
      <c r="A330">
        <v>329</v>
      </c>
      <c r="B330" s="1" t="s">
        <v>340</v>
      </c>
      <c r="C330" s="1" t="s">
        <v>7</v>
      </c>
      <c r="D330" s="1" t="s">
        <v>10</v>
      </c>
      <c r="E330" s="2">
        <v>67.33</v>
      </c>
      <c r="F330" s="2">
        <v>47.65</v>
      </c>
      <c r="G330" s="2">
        <v>98.11</v>
      </c>
      <c r="H330" s="2">
        <v>64.3</v>
      </c>
      <c r="I330" s="2">
        <v>64.150000000000006</v>
      </c>
      <c r="J330" s="2">
        <f>SUM(Students_marks[[#This Row],[Math]:[English]])</f>
        <v>341.53999999999996</v>
      </c>
      <c r="K330" s="2">
        <f>Students_marks[[#This Row],[Total]]/5</f>
        <v>68.307999999999993</v>
      </c>
      <c r="L330" t="str">
        <f>IF(MIN(Students_marks[[#This Row],[Math]:[English]]) &lt; 35, "Fail","Pass")</f>
        <v>Pass</v>
      </c>
      <c r="M330" t="str">
        <f>VLOOKUP(Students_marks[[#This Row],[Percentage]],Table2[],2,TRUE)</f>
        <v>B2</v>
      </c>
      <c r="N330">
        <f>_xlfn.RANK.EQ(Students_marks[[#This Row],[Total]],Students_marks[Total],0)</f>
        <v>87</v>
      </c>
    </row>
    <row r="331" spans="1:14" x14ac:dyDescent="0.35">
      <c r="A331">
        <v>330</v>
      </c>
      <c r="B331" s="1" t="s">
        <v>341</v>
      </c>
      <c r="C331" s="1" t="s">
        <v>8</v>
      </c>
      <c r="D331" s="1" t="s">
        <v>10</v>
      </c>
      <c r="E331" s="2">
        <v>98.04</v>
      </c>
      <c r="F331" s="2">
        <v>24.44</v>
      </c>
      <c r="G331" s="2">
        <v>61.67</v>
      </c>
      <c r="H331" s="2">
        <v>7.43</v>
      </c>
      <c r="I331" s="2">
        <v>35.659999999999997</v>
      </c>
      <c r="J331" s="2">
        <f>SUM(Students_marks[[#This Row],[Math]:[English]])</f>
        <v>227.24</v>
      </c>
      <c r="K331" s="2">
        <f>Students_marks[[#This Row],[Total]]/5</f>
        <v>45.448</v>
      </c>
      <c r="L331" t="str">
        <f>IF(MIN(Students_marks[[#This Row],[Math]:[English]]) &lt; 35, "Fail","Pass")</f>
        <v>Fail</v>
      </c>
      <c r="M331" t="str">
        <f>VLOOKUP(Students_marks[[#This Row],[Percentage]],Table2[],2,TRUE)</f>
        <v>D</v>
      </c>
      <c r="N331">
        <f>_xlfn.RANK.EQ(Students_marks[[#This Row],[Total]],Students_marks[Total],0)</f>
        <v>658</v>
      </c>
    </row>
    <row r="332" spans="1:14" x14ac:dyDescent="0.35">
      <c r="A332">
        <v>331</v>
      </c>
      <c r="B332" s="1" t="s">
        <v>342</v>
      </c>
      <c r="C332" s="1" t="s">
        <v>7</v>
      </c>
      <c r="D332" s="1" t="s">
        <v>12</v>
      </c>
      <c r="E332" s="2">
        <v>6.98</v>
      </c>
      <c r="F332" s="2">
        <v>42.36</v>
      </c>
      <c r="G332" s="2">
        <v>48.02</v>
      </c>
      <c r="H332" s="2">
        <v>49.24</v>
      </c>
      <c r="I332" s="2">
        <v>85.52</v>
      </c>
      <c r="J332" s="2">
        <f>SUM(Students_marks[[#This Row],[Math]:[English]])</f>
        <v>232.12</v>
      </c>
      <c r="K332" s="2">
        <f>Students_marks[[#This Row],[Total]]/5</f>
        <v>46.423999999999999</v>
      </c>
      <c r="L332" t="str">
        <f>IF(MIN(Students_marks[[#This Row],[Math]:[English]]) &lt; 35, "Fail","Pass")</f>
        <v>Fail</v>
      </c>
      <c r="M332" t="str">
        <f>VLOOKUP(Students_marks[[#This Row],[Percentage]],Table2[],2,TRUE)</f>
        <v>D</v>
      </c>
      <c r="N332">
        <f>_xlfn.RANK.EQ(Students_marks[[#This Row],[Total]],Students_marks[Total],0)</f>
        <v>629</v>
      </c>
    </row>
    <row r="333" spans="1:14" x14ac:dyDescent="0.35">
      <c r="A333">
        <v>332</v>
      </c>
      <c r="B333" s="1" t="s">
        <v>343</v>
      </c>
      <c r="C333" s="1" t="s">
        <v>6</v>
      </c>
      <c r="D333" s="1" t="s">
        <v>10</v>
      </c>
      <c r="E333" s="2">
        <v>67.88</v>
      </c>
      <c r="F333" s="2">
        <v>39.9</v>
      </c>
      <c r="G333" s="2">
        <v>87.28</v>
      </c>
      <c r="H333" s="2">
        <v>33.67</v>
      </c>
      <c r="I333" s="2">
        <v>1.28</v>
      </c>
      <c r="J333" s="2">
        <f>SUM(Students_marks[[#This Row],[Math]:[English]])</f>
        <v>230.01000000000002</v>
      </c>
      <c r="K333" s="2">
        <f>Students_marks[[#This Row],[Total]]/5</f>
        <v>46.002000000000002</v>
      </c>
      <c r="L333" t="str">
        <f>IF(MIN(Students_marks[[#This Row],[Math]:[English]]) &lt; 35, "Fail","Pass")</f>
        <v>Fail</v>
      </c>
      <c r="M333" t="str">
        <f>VLOOKUP(Students_marks[[#This Row],[Percentage]],Table2[],2,TRUE)</f>
        <v>D</v>
      </c>
      <c r="N333">
        <f>_xlfn.RANK.EQ(Students_marks[[#This Row],[Total]],Students_marks[Total],0)</f>
        <v>643</v>
      </c>
    </row>
    <row r="334" spans="1:14" x14ac:dyDescent="0.35">
      <c r="A334">
        <v>333</v>
      </c>
      <c r="B334" s="1" t="s">
        <v>344</v>
      </c>
      <c r="C334" s="1" t="s">
        <v>5</v>
      </c>
      <c r="D334" s="1" t="s">
        <v>12</v>
      </c>
      <c r="E334" s="2">
        <v>88.44</v>
      </c>
      <c r="F334" s="2">
        <v>46.68</v>
      </c>
      <c r="G334" s="2">
        <v>69.59</v>
      </c>
      <c r="H334" s="2">
        <v>37.32</v>
      </c>
      <c r="I334" s="2">
        <v>92.14</v>
      </c>
      <c r="J334" s="2">
        <f>SUM(Students_marks[[#This Row],[Math]:[English]])</f>
        <v>334.17</v>
      </c>
      <c r="K334" s="2">
        <f>Students_marks[[#This Row],[Total]]/5</f>
        <v>66.834000000000003</v>
      </c>
      <c r="L334" t="str">
        <f>IF(MIN(Students_marks[[#This Row],[Math]:[English]]) &lt; 35, "Fail","Pass")</f>
        <v>Pass</v>
      </c>
      <c r="M334" t="str">
        <f>VLOOKUP(Students_marks[[#This Row],[Percentage]],Table2[],2,TRUE)</f>
        <v>B2</v>
      </c>
      <c r="N334">
        <f>_xlfn.RANK.EQ(Students_marks[[#This Row],[Total]],Students_marks[Total],0)</f>
        <v>114</v>
      </c>
    </row>
    <row r="335" spans="1:14" x14ac:dyDescent="0.35">
      <c r="A335">
        <v>334</v>
      </c>
      <c r="B335" s="1" t="s">
        <v>345</v>
      </c>
      <c r="C335" s="1" t="s">
        <v>6</v>
      </c>
      <c r="D335" s="1" t="s">
        <v>14</v>
      </c>
      <c r="E335" s="2">
        <v>23.39</v>
      </c>
      <c r="F335" s="2">
        <v>54.84</v>
      </c>
      <c r="G335" s="2">
        <v>33.49</v>
      </c>
      <c r="H335" s="2">
        <v>23.34</v>
      </c>
      <c r="I335" s="2">
        <v>6.47</v>
      </c>
      <c r="J335" s="2">
        <f>SUM(Students_marks[[#This Row],[Math]:[English]])</f>
        <v>141.53</v>
      </c>
      <c r="K335" s="2">
        <f>Students_marks[[#This Row],[Total]]/5</f>
        <v>28.306000000000001</v>
      </c>
      <c r="L335" t="str">
        <f>IF(MIN(Students_marks[[#This Row],[Math]:[English]]) &lt; 35, "Fail","Pass")</f>
        <v>Fail</v>
      </c>
      <c r="M335" t="str">
        <f>VLOOKUP(Students_marks[[#This Row],[Percentage]],Table2[],2,TRUE)</f>
        <v>F</v>
      </c>
      <c r="N335">
        <f>_xlfn.RANK.EQ(Students_marks[[#This Row],[Total]],Students_marks[Total],0)</f>
        <v>956</v>
      </c>
    </row>
    <row r="336" spans="1:14" x14ac:dyDescent="0.35">
      <c r="A336">
        <v>335</v>
      </c>
      <c r="B336" s="1" t="s">
        <v>346</v>
      </c>
      <c r="C336" s="1" t="s">
        <v>5</v>
      </c>
      <c r="D336" s="1" t="s">
        <v>10</v>
      </c>
      <c r="E336" s="2">
        <v>68.08</v>
      </c>
      <c r="F336" s="2">
        <v>83.93</v>
      </c>
      <c r="G336" s="2">
        <v>27.92</v>
      </c>
      <c r="H336" s="2">
        <v>55.54</v>
      </c>
      <c r="I336" s="2">
        <v>27.26</v>
      </c>
      <c r="J336" s="2">
        <f>SUM(Students_marks[[#This Row],[Math]:[English]])</f>
        <v>262.73</v>
      </c>
      <c r="K336" s="2">
        <f>Students_marks[[#This Row],[Total]]/5</f>
        <v>52.546000000000006</v>
      </c>
      <c r="L336" t="str">
        <f>IF(MIN(Students_marks[[#This Row],[Math]:[English]]) &lt; 35, "Fail","Pass")</f>
        <v>Fail</v>
      </c>
      <c r="M336" t="str">
        <f>VLOOKUP(Students_marks[[#This Row],[Percentage]],Table2[],2,TRUE)</f>
        <v>C</v>
      </c>
      <c r="N336">
        <f>_xlfn.RANK.EQ(Students_marks[[#This Row],[Total]],Students_marks[Total],0)</f>
        <v>457</v>
      </c>
    </row>
    <row r="337" spans="1:14" x14ac:dyDescent="0.35">
      <c r="A337">
        <v>336</v>
      </c>
      <c r="B337" s="1" t="s">
        <v>347</v>
      </c>
      <c r="C337" s="1" t="s">
        <v>7</v>
      </c>
      <c r="D337" s="1" t="s">
        <v>10</v>
      </c>
      <c r="E337" s="2">
        <v>53.07</v>
      </c>
      <c r="F337" s="2">
        <v>64.58</v>
      </c>
      <c r="G337" s="2">
        <v>5.65</v>
      </c>
      <c r="H337" s="2">
        <v>51.11</v>
      </c>
      <c r="I337" s="2">
        <v>86.9</v>
      </c>
      <c r="J337" s="2">
        <f>SUM(Students_marks[[#This Row],[Math]:[English]])</f>
        <v>261.31000000000006</v>
      </c>
      <c r="K337" s="2">
        <f>Students_marks[[#This Row],[Total]]/5</f>
        <v>52.262000000000015</v>
      </c>
      <c r="L337" t="str">
        <f>IF(MIN(Students_marks[[#This Row],[Math]:[English]]) &lt; 35, "Fail","Pass")</f>
        <v>Fail</v>
      </c>
      <c r="M337" t="str">
        <f>VLOOKUP(Students_marks[[#This Row],[Percentage]],Table2[],2,TRUE)</f>
        <v>C</v>
      </c>
      <c r="N337">
        <f>_xlfn.RANK.EQ(Students_marks[[#This Row],[Total]],Students_marks[Total],0)</f>
        <v>463</v>
      </c>
    </row>
    <row r="338" spans="1:14" x14ac:dyDescent="0.35">
      <c r="A338">
        <v>337</v>
      </c>
      <c r="B338" s="1" t="s">
        <v>348</v>
      </c>
      <c r="C338" s="1" t="s">
        <v>4</v>
      </c>
      <c r="D338" s="1" t="s">
        <v>14</v>
      </c>
      <c r="E338" s="2">
        <v>78.650000000000006</v>
      </c>
      <c r="F338" s="2">
        <v>3.49</v>
      </c>
      <c r="G338" s="2">
        <v>11.93</v>
      </c>
      <c r="H338" s="2">
        <v>90.13</v>
      </c>
      <c r="I338" s="2">
        <v>64.83</v>
      </c>
      <c r="J338" s="2">
        <f>SUM(Students_marks[[#This Row],[Math]:[English]])</f>
        <v>249.02999999999997</v>
      </c>
      <c r="K338" s="2">
        <f>Students_marks[[#This Row],[Total]]/5</f>
        <v>49.805999999999997</v>
      </c>
      <c r="L338" t="str">
        <f>IF(MIN(Students_marks[[#This Row],[Math]:[English]]) &lt; 35, "Fail","Pass")</f>
        <v>Fail</v>
      </c>
      <c r="M338" t="str">
        <f>VLOOKUP(Students_marks[[#This Row],[Percentage]],Table2[],2,TRUE)</f>
        <v>D</v>
      </c>
      <c r="N338">
        <f>_xlfn.RANK.EQ(Students_marks[[#This Row],[Total]],Students_marks[Total],0)</f>
        <v>540</v>
      </c>
    </row>
    <row r="339" spans="1:14" x14ac:dyDescent="0.35">
      <c r="A339">
        <v>338</v>
      </c>
      <c r="B339" s="1" t="s">
        <v>349</v>
      </c>
      <c r="C339" s="1" t="s">
        <v>8</v>
      </c>
      <c r="D339" s="1" t="s">
        <v>14</v>
      </c>
      <c r="E339" s="2">
        <v>71.95</v>
      </c>
      <c r="F339" s="2">
        <v>22.54</v>
      </c>
      <c r="G339" s="2">
        <v>0.17</v>
      </c>
      <c r="H339" s="2">
        <v>65.650000000000006</v>
      </c>
      <c r="I339" s="2">
        <v>25.41</v>
      </c>
      <c r="J339" s="2">
        <f>SUM(Students_marks[[#This Row],[Math]:[English]])</f>
        <v>185.72</v>
      </c>
      <c r="K339" s="2">
        <f>Students_marks[[#This Row],[Total]]/5</f>
        <v>37.143999999999998</v>
      </c>
      <c r="L339" t="str">
        <f>IF(MIN(Students_marks[[#This Row],[Math]:[English]]) &lt; 35, "Fail","Pass")</f>
        <v>Fail</v>
      </c>
      <c r="M339" t="str">
        <f>VLOOKUP(Students_marks[[#This Row],[Percentage]],Table2[],2,TRUE)</f>
        <v>D</v>
      </c>
      <c r="N339">
        <f>_xlfn.RANK.EQ(Students_marks[[#This Row],[Total]],Students_marks[Total],0)</f>
        <v>845</v>
      </c>
    </row>
    <row r="340" spans="1:14" x14ac:dyDescent="0.35">
      <c r="A340">
        <v>339</v>
      </c>
      <c r="B340" s="1" t="s">
        <v>350</v>
      </c>
      <c r="C340" s="1" t="s">
        <v>6</v>
      </c>
      <c r="D340" s="1" t="s">
        <v>12</v>
      </c>
      <c r="E340" s="2">
        <v>3.11</v>
      </c>
      <c r="F340" s="2">
        <v>91.69</v>
      </c>
      <c r="G340" s="2">
        <v>85.93</v>
      </c>
      <c r="H340" s="2">
        <v>58.38</v>
      </c>
      <c r="I340" s="2">
        <v>34.85</v>
      </c>
      <c r="J340" s="2">
        <f>SUM(Students_marks[[#This Row],[Math]:[English]])</f>
        <v>273.96000000000004</v>
      </c>
      <c r="K340" s="2">
        <f>Students_marks[[#This Row],[Total]]/5</f>
        <v>54.792000000000009</v>
      </c>
      <c r="L340" t="str">
        <f>IF(MIN(Students_marks[[#This Row],[Math]:[English]]) &lt; 35, "Fail","Pass")</f>
        <v>Fail</v>
      </c>
      <c r="M340" t="str">
        <f>VLOOKUP(Students_marks[[#This Row],[Percentage]],Table2[],2,TRUE)</f>
        <v>C</v>
      </c>
      <c r="N340">
        <f>_xlfn.RANK.EQ(Students_marks[[#This Row],[Total]],Students_marks[Total],0)</f>
        <v>392</v>
      </c>
    </row>
    <row r="341" spans="1:14" x14ac:dyDescent="0.35">
      <c r="A341">
        <v>340</v>
      </c>
      <c r="B341" s="1" t="s">
        <v>351</v>
      </c>
      <c r="C341" s="1" t="s">
        <v>8</v>
      </c>
      <c r="D341" s="1" t="s">
        <v>14</v>
      </c>
      <c r="E341" s="2">
        <v>7.87</v>
      </c>
      <c r="F341" s="2">
        <v>67.260000000000005</v>
      </c>
      <c r="G341" s="2">
        <v>46.49</v>
      </c>
      <c r="H341" s="2">
        <v>6.34</v>
      </c>
      <c r="I341" s="2">
        <v>41.38</v>
      </c>
      <c r="J341" s="2">
        <f>SUM(Students_marks[[#This Row],[Math]:[English]])</f>
        <v>169.34</v>
      </c>
      <c r="K341" s="2">
        <f>Students_marks[[#This Row],[Total]]/5</f>
        <v>33.868000000000002</v>
      </c>
      <c r="L341" t="str">
        <f>IF(MIN(Students_marks[[#This Row],[Math]:[English]]) &lt; 35, "Fail","Pass")</f>
        <v>Fail</v>
      </c>
      <c r="M341" t="str">
        <f>VLOOKUP(Students_marks[[#This Row],[Percentage]],Table2[],2,TRUE)</f>
        <v>F</v>
      </c>
      <c r="N341">
        <f>_xlfn.RANK.EQ(Students_marks[[#This Row],[Total]],Students_marks[Total],0)</f>
        <v>902</v>
      </c>
    </row>
    <row r="342" spans="1:14" x14ac:dyDescent="0.35">
      <c r="A342">
        <v>341</v>
      </c>
      <c r="B342" s="1" t="s">
        <v>352</v>
      </c>
      <c r="C342" s="1" t="s">
        <v>4</v>
      </c>
      <c r="D342" s="1" t="s">
        <v>10</v>
      </c>
      <c r="E342" s="2">
        <v>85.06</v>
      </c>
      <c r="F342" s="2">
        <v>11.32</v>
      </c>
      <c r="G342" s="2">
        <v>94.89</v>
      </c>
      <c r="H342" s="2">
        <v>47.7</v>
      </c>
      <c r="I342" s="2">
        <v>49.51</v>
      </c>
      <c r="J342" s="2">
        <f>SUM(Students_marks[[#This Row],[Math]:[English]])</f>
        <v>288.47999999999996</v>
      </c>
      <c r="K342" s="2">
        <f>Students_marks[[#This Row],[Total]]/5</f>
        <v>57.695999999999991</v>
      </c>
      <c r="L342" t="str">
        <f>IF(MIN(Students_marks[[#This Row],[Math]:[English]]) &lt; 35, "Fail","Pass")</f>
        <v>Fail</v>
      </c>
      <c r="M342" t="str">
        <f>VLOOKUP(Students_marks[[#This Row],[Percentage]],Table2[],2,TRUE)</f>
        <v>C</v>
      </c>
      <c r="N342">
        <f>_xlfn.RANK.EQ(Students_marks[[#This Row],[Total]],Students_marks[Total],0)</f>
        <v>305</v>
      </c>
    </row>
    <row r="343" spans="1:14" x14ac:dyDescent="0.35">
      <c r="A343">
        <v>342</v>
      </c>
      <c r="B343" s="1" t="s">
        <v>353</v>
      </c>
      <c r="C343" s="1" t="s">
        <v>4</v>
      </c>
      <c r="D343" s="1" t="s">
        <v>14</v>
      </c>
      <c r="E343" s="2">
        <v>70.92</v>
      </c>
      <c r="F343" s="2">
        <v>63.74</v>
      </c>
      <c r="G343" s="2">
        <v>82.82</v>
      </c>
      <c r="H343" s="2">
        <v>64.98</v>
      </c>
      <c r="I343" s="2">
        <v>37.96</v>
      </c>
      <c r="J343" s="2">
        <f>SUM(Students_marks[[#This Row],[Math]:[English]])</f>
        <v>320.41999999999996</v>
      </c>
      <c r="K343" s="2">
        <f>Students_marks[[#This Row],[Total]]/5</f>
        <v>64.083999999999989</v>
      </c>
      <c r="L343" t="str">
        <f>IF(MIN(Students_marks[[#This Row],[Math]:[English]]) &lt; 35, "Fail","Pass")</f>
        <v>Pass</v>
      </c>
      <c r="M343" t="str">
        <f>VLOOKUP(Students_marks[[#This Row],[Percentage]],Table2[],2,TRUE)</f>
        <v>B2</v>
      </c>
      <c r="N343">
        <f>_xlfn.RANK.EQ(Students_marks[[#This Row],[Total]],Students_marks[Total],0)</f>
        <v>168</v>
      </c>
    </row>
    <row r="344" spans="1:14" x14ac:dyDescent="0.35">
      <c r="A344">
        <v>343</v>
      </c>
      <c r="B344" s="1" t="s">
        <v>354</v>
      </c>
      <c r="C344" s="1" t="s">
        <v>7</v>
      </c>
      <c r="D344" s="1" t="s">
        <v>10</v>
      </c>
      <c r="E344" s="2">
        <v>10.16</v>
      </c>
      <c r="F344" s="2">
        <v>17.14</v>
      </c>
      <c r="G344" s="2">
        <v>18.809999999999999</v>
      </c>
      <c r="H344" s="2">
        <v>65.209999999999994</v>
      </c>
      <c r="I344" s="2">
        <v>34.770000000000003</v>
      </c>
      <c r="J344" s="2">
        <f>SUM(Students_marks[[#This Row],[Math]:[English]])</f>
        <v>146.09</v>
      </c>
      <c r="K344" s="2">
        <f>Students_marks[[#This Row],[Total]]/5</f>
        <v>29.218</v>
      </c>
      <c r="L344" t="str">
        <f>IF(MIN(Students_marks[[#This Row],[Math]:[English]]) &lt; 35, "Fail","Pass")</f>
        <v>Fail</v>
      </c>
      <c r="M344" t="str">
        <f>VLOOKUP(Students_marks[[#This Row],[Percentage]],Table2[],2,TRUE)</f>
        <v>F</v>
      </c>
      <c r="N344">
        <f>_xlfn.RANK.EQ(Students_marks[[#This Row],[Total]],Students_marks[Total],0)</f>
        <v>947</v>
      </c>
    </row>
    <row r="345" spans="1:14" x14ac:dyDescent="0.35">
      <c r="A345">
        <v>344</v>
      </c>
      <c r="B345" s="1" t="s">
        <v>355</v>
      </c>
      <c r="C345" s="1" t="s">
        <v>6</v>
      </c>
      <c r="D345" s="1" t="s">
        <v>14</v>
      </c>
      <c r="E345" s="2">
        <v>63.9</v>
      </c>
      <c r="F345" s="2">
        <v>53.55</v>
      </c>
      <c r="G345" s="2">
        <v>53.5</v>
      </c>
      <c r="H345" s="2">
        <v>87.92</v>
      </c>
      <c r="I345" s="2">
        <v>51.33</v>
      </c>
      <c r="J345" s="2">
        <f>SUM(Students_marks[[#This Row],[Math]:[English]])</f>
        <v>310.2</v>
      </c>
      <c r="K345" s="2">
        <f>Students_marks[[#This Row],[Total]]/5</f>
        <v>62.04</v>
      </c>
      <c r="L345" t="str">
        <f>IF(MIN(Students_marks[[#This Row],[Math]:[English]]) &lt; 35, "Fail","Pass")</f>
        <v>Pass</v>
      </c>
      <c r="M345" t="str">
        <f>VLOOKUP(Students_marks[[#This Row],[Percentage]],Table2[],2,TRUE)</f>
        <v>B2</v>
      </c>
      <c r="N345">
        <f>_xlfn.RANK.EQ(Students_marks[[#This Row],[Total]],Students_marks[Total],0)</f>
        <v>212</v>
      </c>
    </row>
    <row r="346" spans="1:14" x14ac:dyDescent="0.35">
      <c r="A346">
        <v>345</v>
      </c>
      <c r="B346" s="1" t="s">
        <v>356</v>
      </c>
      <c r="C346" s="1" t="s">
        <v>8</v>
      </c>
      <c r="D346" s="1" t="s">
        <v>12</v>
      </c>
      <c r="E346" s="2">
        <v>12.67</v>
      </c>
      <c r="F346" s="2">
        <v>62.99</v>
      </c>
      <c r="G346" s="2">
        <v>41.82</v>
      </c>
      <c r="H346" s="2">
        <v>89.34</v>
      </c>
      <c r="I346" s="2">
        <v>35.049999999999997</v>
      </c>
      <c r="J346" s="2">
        <f>SUM(Students_marks[[#This Row],[Math]:[English]])</f>
        <v>241.87</v>
      </c>
      <c r="K346" s="2">
        <f>Students_marks[[#This Row],[Total]]/5</f>
        <v>48.374000000000002</v>
      </c>
      <c r="L346" t="str">
        <f>IF(MIN(Students_marks[[#This Row],[Math]:[English]]) &lt; 35, "Fail","Pass")</f>
        <v>Fail</v>
      </c>
      <c r="M346" t="str">
        <f>VLOOKUP(Students_marks[[#This Row],[Percentage]],Table2[],2,TRUE)</f>
        <v>D</v>
      </c>
      <c r="N346">
        <f>_xlfn.RANK.EQ(Students_marks[[#This Row],[Total]],Students_marks[Total],0)</f>
        <v>577</v>
      </c>
    </row>
    <row r="347" spans="1:14" x14ac:dyDescent="0.35">
      <c r="A347">
        <v>346</v>
      </c>
      <c r="B347" s="1" t="s">
        <v>357</v>
      </c>
      <c r="C347" s="1" t="s">
        <v>4</v>
      </c>
      <c r="D347" s="1" t="s">
        <v>10</v>
      </c>
      <c r="E347" s="2">
        <v>86.66</v>
      </c>
      <c r="F347" s="2">
        <v>17.8</v>
      </c>
      <c r="G347" s="2">
        <v>44.82</v>
      </c>
      <c r="H347" s="2">
        <v>61.84</v>
      </c>
      <c r="I347" s="2">
        <v>94.22</v>
      </c>
      <c r="J347" s="2">
        <f>SUM(Students_marks[[#This Row],[Math]:[English]])</f>
        <v>305.34000000000003</v>
      </c>
      <c r="K347" s="2">
        <f>Students_marks[[#This Row],[Total]]/5</f>
        <v>61.068000000000005</v>
      </c>
      <c r="L347" t="str">
        <f>IF(MIN(Students_marks[[#This Row],[Math]:[English]]) &lt; 35, "Fail","Pass")</f>
        <v>Fail</v>
      </c>
      <c r="M347" t="str">
        <f>VLOOKUP(Students_marks[[#This Row],[Percentage]],Table2[],2,TRUE)</f>
        <v>B2</v>
      </c>
      <c r="N347">
        <f>_xlfn.RANK.EQ(Students_marks[[#This Row],[Total]],Students_marks[Total],0)</f>
        <v>224</v>
      </c>
    </row>
    <row r="348" spans="1:14" x14ac:dyDescent="0.35">
      <c r="A348">
        <v>347</v>
      </c>
      <c r="B348" s="1" t="s">
        <v>358</v>
      </c>
      <c r="C348" s="1" t="s">
        <v>7</v>
      </c>
      <c r="D348" s="1" t="s">
        <v>14</v>
      </c>
      <c r="E348" s="2">
        <v>43.75</v>
      </c>
      <c r="F348" s="2">
        <v>28.05</v>
      </c>
      <c r="G348" s="2">
        <v>56.85</v>
      </c>
      <c r="H348" s="2">
        <v>97.37</v>
      </c>
      <c r="I348" s="2">
        <v>55.36</v>
      </c>
      <c r="J348" s="2">
        <f>SUM(Students_marks[[#This Row],[Math]:[English]])</f>
        <v>281.38</v>
      </c>
      <c r="K348" s="2">
        <f>Students_marks[[#This Row],[Total]]/5</f>
        <v>56.275999999999996</v>
      </c>
      <c r="L348" t="str">
        <f>IF(MIN(Students_marks[[#This Row],[Math]:[English]]) &lt; 35, "Fail","Pass")</f>
        <v>Fail</v>
      </c>
      <c r="M348" t="str">
        <f>VLOOKUP(Students_marks[[#This Row],[Percentage]],Table2[],2,TRUE)</f>
        <v>C</v>
      </c>
      <c r="N348">
        <f>_xlfn.RANK.EQ(Students_marks[[#This Row],[Total]],Students_marks[Total],0)</f>
        <v>337</v>
      </c>
    </row>
    <row r="349" spans="1:14" x14ac:dyDescent="0.35">
      <c r="A349">
        <v>348</v>
      </c>
      <c r="B349" s="1" t="s">
        <v>359</v>
      </c>
      <c r="C349" s="1" t="s">
        <v>5</v>
      </c>
      <c r="D349" s="1" t="s">
        <v>14</v>
      </c>
      <c r="E349" s="2">
        <v>14.37</v>
      </c>
      <c r="F349" s="2">
        <v>41.31</v>
      </c>
      <c r="G349" s="2">
        <v>19.34</v>
      </c>
      <c r="H349" s="2">
        <v>3.82</v>
      </c>
      <c r="I349" s="2">
        <v>30.99</v>
      </c>
      <c r="J349" s="2">
        <f>SUM(Students_marks[[#This Row],[Math]:[English]])</f>
        <v>109.82999999999998</v>
      </c>
      <c r="K349" s="2">
        <f>Students_marks[[#This Row],[Total]]/5</f>
        <v>21.965999999999998</v>
      </c>
      <c r="L349" t="str">
        <f>IF(MIN(Students_marks[[#This Row],[Math]:[English]]) &lt; 35, "Fail","Pass")</f>
        <v>Fail</v>
      </c>
      <c r="M349" t="str">
        <f>VLOOKUP(Students_marks[[#This Row],[Percentage]],Table2[],2,TRUE)</f>
        <v>F</v>
      </c>
      <c r="N349">
        <f>_xlfn.RANK.EQ(Students_marks[[#This Row],[Total]],Students_marks[Total],0)</f>
        <v>988</v>
      </c>
    </row>
    <row r="350" spans="1:14" x14ac:dyDescent="0.35">
      <c r="A350">
        <v>349</v>
      </c>
      <c r="B350" s="1" t="s">
        <v>360</v>
      </c>
      <c r="C350" s="1" t="s">
        <v>7</v>
      </c>
      <c r="D350" s="1" t="s">
        <v>10</v>
      </c>
      <c r="E350" s="2">
        <v>47.41</v>
      </c>
      <c r="F350" s="2">
        <v>86.75</v>
      </c>
      <c r="G350" s="2">
        <v>97.69</v>
      </c>
      <c r="H350" s="2">
        <v>36.57</v>
      </c>
      <c r="I350" s="2">
        <v>59.86</v>
      </c>
      <c r="J350" s="2">
        <f>SUM(Students_marks[[#This Row],[Math]:[English]])</f>
        <v>328.28000000000003</v>
      </c>
      <c r="K350" s="2">
        <f>Students_marks[[#This Row],[Total]]/5</f>
        <v>65.656000000000006</v>
      </c>
      <c r="L350" t="str">
        <f>IF(MIN(Students_marks[[#This Row],[Math]:[English]]) &lt; 35, "Fail","Pass")</f>
        <v>Pass</v>
      </c>
      <c r="M350" t="str">
        <f>VLOOKUP(Students_marks[[#This Row],[Percentage]],Table2[],2,TRUE)</f>
        <v>B2</v>
      </c>
      <c r="N350">
        <f>_xlfn.RANK.EQ(Students_marks[[#This Row],[Total]],Students_marks[Total],0)</f>
        <v>136</v>
      </c>
    </row>
    <row r="351" spans="1:14" x14ac:dyDescent="0.35">
      <c r="A351">
        <v>350</v>
      </c>
      <c r="B351" s="1" t="s">
        <v>361</v>
      </c>
      <c r="C351" s="1" t="s">
        <v>5</v>
      </c>
      <c r="D351" s="1" t="s">
        <v>12</v>
      </c>
      <c r="E351" s="2">
        <v>54.32</v>
      </c>
      <c r="F351" s="2">
        <v>58.56</v>
      </c>
      <c r="G351" s="2">
        <v>3.4</v>
      </c>
      <c r="H351" s="2">
        <v>69.55</v>
      </c>
      <c r="I351" s="2">
        <v>0.62</v>
      </c>
      <c r="J351" s="2">
        <f>SUM(Students_marks[[#This Row],[Math]:[English]])</f>
        <v>186.45</v>
      </c>
      <c r="K351" s="2">
        <f>Students_marks[[#This Row],[Total]]/5</f>
        <v>37.29</v>
      </c>
      <c r="L351" t="str">
        <f>IF(MIN(Students_marks[[#This Row],[Math]:[English]]) &lt; 35, "Fail","Pass")</f>
        <v>Fail</v>
      </c>
      <c r="M351" t="str">
        <f>VLOOKUP(Students_marks[[#This Row],[Percentage]],Table2[],2,TRUE)</f>
        <v>D</v>
      </c>
      <c r="N351">
        <f>_xlfn.RANK.EQ(Students_marks[[#This Row],[Total]],Students_marks[Total],0)</f>
        <v>842</v>
      </c>
    </row>
    <row r="352" spans="1:14" x14ac:dyDescent="0.35">
      <c r="A352">
        <v>351</v>
      </c>
      <c r="B352" s="1" t="s">
        <v>362</v>
      </c>
      <c r="C352" s="1" t="s">
        <v>6</v>
      </c>
      <c r="D352" s="1" t="s">
        <v>14</v>
      </c>
      <c r="E352" s="2">
        <v>65.430000000000007</v>
      </c>
      <c r="F352" s="2">
        <v>90.77</v>
      </c>
      <c r="G352" s="2">
        <v>27.33</v>
      </c>
      <c r="H352" s="2">
        <v>6.2</v>
      </c>
      <c r="I352" s="2">
        <v>45.09</v>
      </c>
      <c r="J352" s="2">
        <f>SUM(Students_marks[[#This Row],[Math]:[English]])</f>
        <v>234.81999999999996</v>
      </c>
      <c r="K352" s="2">
        <f>Students_marks[[#This Row],[Total]]/5</f>
        <v>46.963999999999992</v>
      </c>
      <c r="L352" t="str">
        <f>IF(MIN(Students_marks[[#This Row],[Math]:[English]]) &lt; 35, "Fail","Pass")</f>
        <v>Fail</v>
      </c>
      <c r="M352" t="str">
        <f>VLOOKUP(Students_marks[[#This Row],[Percentage]],Table2[],2,TRUE)</f>
        <v>D</v>
      </c>
      <c r="N352">
        <f>_xlfn.RANK.EQ(Students_marks[[#This Row],[Total]],Students_marks[Total],0)</f>
        <v>613</v>
      </c>
    </row>
    <row r="353" spans="1:14" x14ac:dyDescent="0.35">
      <c r="A353">
        <v>352</v>
      </c>
      <c r="B353" s="1" t="s">
        <v>363</v>
      </c>
      <c r="C353" s="1" t="s">
        <v>5</v>
      </c>
      <c r="D353" s="1" t="s">
        <v>14</v>
      </c>
      <c r="E353" s="2">
        <v>85.25</v>
      </c>
      <c r="F353" s="2">
        <v>56.69</v>
      </c>
      <c r="G353" s="2">
        <v>91.33</v>
      </c>
      <c r="H353" s="2">
        <v>69.69</v>
      </c>
      <c r="I353" s="2">
        <v>37.630000000000003</v>
      </c>
      <c r="J353" s="2">
        <f>SUM(Students_marks[[#This Row],[Math]:[English]])</f>
        <v>340.59</v>
      </c>
      <c r="K353" s="2">
        <f>Students_marks[[#This Row],[Total]]/5</f>
        <v>68.117999999999995</v>
      </c>
      <c r="L353" t="str">
        <f>IF(MIN(Students_marks[[#This Row],[Math]:[English]]) &lt; 35, "Fail","Pass")</f>
        <v>Pass</v>
      </c>
      <c r="M353" t="str">
        <f>VLOOKUP(Students_marks[[#This Row],[Percentage]],Table2[],2,TRUE)</f>
        <v>B2</v>
      </c>
      <c r="N353">
        <f>_xlfn.RANK.EQ(Students_marks[[#This Row],[Total]],Students_marks[Total],0)</f>
        <v>89</v>
      </c>
    </row>
    <row r="354" spans="1:14" x14ac:dyDescent="0.35">
      <c r="A354">
        <v>353</v>
      </c>
      <c r="B354" s="1" t="s">
        <v>364</v>
      </c>
      <c r="C354" s="1" t="s">
        <v>5</v>
      </c>
      <c r="D354" s="1" t="s">
        <v>10</v>
      </c>
      <c r="E354" s="2">
        <v>84.53</v>
      </c>
      <c r="F354" s="2">
        <v>14.25</v>
      </c>
      <c r="G354" s="2">
        <v>61.2</v>
      </c>
      <c r="H354" s="2">
        <v>57.35</v>
      </c>
      <c r="I354" s="2">
        <v>94.3</v>
      </c>
      <c r="J354" s="2">
        <f>SUM(Students_marks[[#This Row],[Math]:[English]])</f>
        <v>311.63</v>
      </c>
      <c r="K354" s="2">
        <f>Students_marks[[#This Row],[Total]]/5</f>
        <v>62.326000000000001</v>
      </c>
      <c r="L354" t="str">
        <f>IF(MIN(Students_marks[[#This Row],[Math]:[English]]) &lt; 35, "Fail","Pass")</f>
        <v>Fail</v>
      </c>
      <c r="M354" t="str">
        <f>VLOOKUP(Students_marks[[#This Row],[Percentage]],Table2[],2,TRUE)</f>
        <v>B2</v>
      </c>
      <c r="N354">
        <f>_xlfn.RANK.EQ(Students_marks[[#This Row],[Total]],Students_marks[Total],0)</f>
        <v>202</v>
      </c>
    </row>
    <row r="355" spans="1:14" x14ac:dyDescent="0.35">
      <c r="A355">
        <v>354</v>
      </c>
      <c r="B355" s="1" t="s">
        <v>365</v>
      </c>
      <c r="C355" s="1" t="s">
        <v>5</v>
      </c>
      <c r="D355" s="1" t="s">
        <v>14</v>
      </c>
      <c r="E355" s="2">
        <v>41.42</v>
      </c>
      <c r="F355" s="2">
        <v>88.34</v>
      </c>
      <c r="G355" s="2">
        <v>75.48</v>
      </c>
      <c r="H355" s="2">
        <v>31.38</v>
      </c>
      <c r="I355" s="2">
        <v>45.14</v>
      </c>
      <c r="J355" s="2">
        <f>SUM(Students_marks[[#This Row],[Math]:[English]])</f>
        <v>281.76</v>
      </c>
      <c r="K355" s="2">
        <f>Students_marks[[#This Row],[Total]]/5</f>
        <v>56.351999999999997</v>
      </c>
      <c r="L355" t="str">
        <f>IF(MIN(Students_marks[[#This Row],[Math]:[English]]) &lt; 35, "Fail","Pass")</f>
        <v>Fail</v>
      </c>
      <c r="M355" t="str">
        <f>VLOOKUP(Students_marks[[#This Row],[Percentage]],Table2[],2,TRUE)</f>
        <v>C</v>
      </c>
      <c r="N355">
        <f>_xlfn.RANK.EQ(Students_marks[[#This Row],[Total]],Students_marks[Total],0)</f>
        <v>332</v>
      </c>
    </row>
    <row r="356" spans="1:14" x14ac:dyDescent="0.35">
      <c r="A356">
        <v>355</v>
      </c>
      <c r="B356" s="1" t="s">
        <v>366</v>
      </c>
      <c r="C356" s="1" t="s">
        <v>4</v>
      </c>
      <c r="D356" s="1" t="s">
        <v>14</v>
      </c>
      <c r="E356" s="2">
        <v>93.11</v>
      </c>
      <c r="F356" s="2">
        <v>84.24</v>
      </c>
      <c r="G356" s="2">
        <v>75.05</v>
      </c>
      <c r="H356" s="2">
        <v>0.88</v>
      </c>
      <c r="I356" s="2">
        <v>93.17</v>
      </c>
      <c r="J356" s="2">
        <f>SUM(Students_marks[[#This Row],[Math]:[English]])</f>
        <v>346.45</v>
      </c>
      <c r="K356" s="2">
        <f>Students_marks[[#This Row],[Total]]/5</f>
        <v>69.289999999999992</v>
      </c>
      <c r="L356" t="str">
        <f>IF(MIN(Students_marks[[#This Row],[Math]:[English]]) &lt; 35, "Fail","Pass")</f>
        <v>Fail</v>
      </c>
      <c r="M356" t="str">
        <f>VLOOKUP(Students_marks[[#This Row],[Percentage]],Table2[],2,TRUE)</f>
        <v>B2</v>
      </c>
      <c r="N356">
        <f>_xlfn.RANK.EQ(Students_marks[[#This Row],[Total]],Students_marks[Total],0)</f>
        <v>79</v>
      </c>
    </row>
    <row r="357" spans="1:14" x14ac:dyDescent="0.35">
      <c r="A357">
        <v>356</v>
      </c>
      <c r="B357" s="1" t="s">
        <v>367</v>
      </c>
      <c r="C357" s="1" t="s">
        <v>5</v>
      </c>
      <c r="D357" s="1" t="s">
        <v>10</v>
      </c>
      <c r="E357" s="2">
        <v>94.21</v>
      </c>
      <c r="F357" s="2">
        <v>68.61</v>
      </c>
      <c r="G357" s="2">
        <v>85.15</v>
      </c>
      <c r="H357" s="2">
        <v>46.09</v>
      </c>
      <c r="I357" s="2">
        <v>23.81</v>
      </c>
      <c r="J357" s="2">
        <f>SUM(Students_marks[[#This Row],[Math]:[English]])</f>
        <v>317.87</v>
      </c>
      <c r="K357" s="2">
        <f>Students_marks[[#This Row],[Total]]/5</f>
        <v>63.573999999999998</v>
      </c>
      <c r="L357" t="str">
        <f>IF(MIN(Students_marks[[#This Row],[Math]:[English]]) &lt; 35, "Fail","Pass")</f>
        <v>Fail</v>
      </c>
      <c r="M357" t="str">
        <f>VLOOKUP(Students_marks[[#This Row],[Percentage]],Table2[],2,TRUE)</f>
        <v>B2</v>
      </c>
      <c r="N357">
        <f>_xlfn.RANK.EQ(Students_marks[[#This Row],[Total]],Students_marks[Total],0)</f>
        <v>172</v>
      </c>
    </row>
    <row r="358" spans="1:14" x14ac:dyDescent="0.35">
      <c r="A358">
        <v>357</v>
      </c>
      <c r="B358" s="1" t="s">
        <v>368</v>
      </c>
      <c r="C358" s="1" t="s">
        <v>6</v>
      </c>
      <c r="D358" s="1" t="s">
        <v>14</v>
      </c>
      <c r="E358" s="2">
        <v>68.41</v>
      </c>
      <c r="F358" s="2">
        <v>6.82</v>
      </c>
      <c r="G358" s="2">
        <v>13.99</v>
      </c>
      <c r="H358" s="2">
        <v>1.8</v>
      </c>
      <c r="I358" s="2">
        <v>84.28</v>
      </c>
      <c r="J358" s="2">
        <f>SUM(Students_marks[[#This Row],[Math]:[English]])</f>
        <v>175.29999999999998</v>
      </c>
      <c r="K358" s="2">
        <f>Students_marks[[#This Row],[Total]]/5</f>
        <v>35.059999999999995</v>
      </c>
      <c r="L358" t="str">
        <f>IF(MIN(Students_marks[[#This Row],[Math]:[English]]) &lt; 35, "Fail","Pass")</f>
        <v>Fail</v>
      </c>
      <c r="M358" t="str">
        <f>VLOOKUP(Students_marks[[#This Row],[Percentage]],Table2[],2,TRUE)</f>
        <v>D</v>
      </c>
      <c r="N358">
        <f>_xlfn.RANK.EQ(Students_marks[[#This Row],[Total]],Students_marks[Total],0)</f>
        <v>881</v>
      </c>
    </row>
    <row r="359" spans="1:14" x14ac:dyDescent="0.35">
      <c r="A359">
        <v>358</v>
      </c>
      <c r="B359" s="1" t="s">
        <v>369</v>
      </c>
      <c r="C359" s="1" t="s">
        <v>8</v>
      </c>
      <c r="D359" s="1" t="s">
        <v>14</v>
      </c>
      <c r="E359" s="2">
        <v>72.41</v>
      </c>
      <c r="F359" s="2">
        <v>32.909999999999997</v>
      </c>
      <c r="G359" s="2">
        <v>72.62</v>
      </c>
      <c r="H359" s="2">
        <v>22.83</v>
      </c>
      <c r="I359" s="2">
        <v>30.27</v>
      </c>
      <c r="J359" s="2">
        <f>SUM(Students_marks[[#This Row],[Math]:[English]])</f>
        <v>231.04</v>
      </c>
      <c r="K359" s="2">
        <f>Students_marks[[#This Row],[Total]]/5</f>
        <v>46.207999999999998</v>
      </c>
      <c r="L359" t="str">
        <f>IF(MIN(Students_marks[[#This Row],[Math]:[English]]) &lt; 35, "Fail","Pass")</f>
        <v>Fail</v>
      </c>
      <c r="M359" t="str">
        <f>VLOOKUP(Students_marks[[#This Row],[Percentage]],Table2[],2,TRUE)</f>
        <v>D</v>
      </c>
      <c r="N359">
        <f>_xlfn.RANK.EQ(Students_marks[[#This Row],[Total]],Students_marks[Total],0)</f>
        <v>638</v>
      </c>
    </row>
    <row r="360" spans="1:14" x14ac:dyDescent="0.35">
      <c r="A360">
        <v>359</v>
      </c>
      <c r="B360" s="1" t="s">
        <v>370</v>
      </c>
      <c r="C360" s="1" t="s">
        <v>4</v>
      </c>
      <c r="D360" s="1" t="s">
        <v>14</v>
      </c>
      <c r="E360" s="2">
        <v>37.74</v>
      </c>
      <c r="F360" s="2">
        <v>22.76</v>
      </c>
      <c r="G360" s="2">
        <v>2.2599999999999998</v>
      </c>
      <c r="H360" s="2">
        <v>4.45</v>
      </c>
      <c r="I360" s="2">
        <v>45.27</v>
      </c>
      <c r="J360" s="2">
        <f>SUM(Students_marks[[#This Row],[Math]:[English]])</f>
        <v>112.47999999999999</v>
      </c>
      <c r="K360" s="2">
        <f>Students_marks[[#This Row],[Total]]/5</f>
        <v>22.495999999999999</v>
      </c>
      <c r="L360" t="str">
        <f>IF(MIN(Students_marks[[#This Row],[Math]:[English]]) &lt; 35, "Fail","Pass")</f>
        <v>Fail</v>
      </c>
      <c r="M360" t="str">
        <f>VLOOKUP(Students_marks[[#This Row],[Percentage]],Table2[],2,TRUE)</f>
        <v>F</v>
      </c>
      <c r="N360">
        <f>_xlfn.RANK.EQ(Students_marks[[#This Row],[Total]],Students_marks[Total],0)</f>
        <v>987</v>
      </c>
    </row>
    <row r="361" spans="1:14" x14ac:dyDescent="0.35">
      <c r="A361">
        <v>360</v>
      </c>
      <c r="B361" s="1" t="s">
        <v>371</v>
      </c>
      <c r="C361" s="1" t="s">
        <v>5</v>
      </c>
      <c r="D361" s="1" t="s">
        <v>14</v>
      </c>
      <c r="E361" s="2">
        <v>68.8</v>
      </c>
      <c r="F361" s="2">
        <v>90.04</v>
      </c>
      <c r="G361" s="2">
        <v>34.17</v>
      </c>
      <c r="H361" s="2">
        <v>65.680000000000007</v>
      </c>
      <c r="I361" s="2">
        <v>95.86</v>
      </c>
      <c r="J361" s="2">
        <f>SUM(Students_marks[[#This Row],[Math]:[English]])</f>
        <v>354.55</v>
      </c>
      <c r="K361" s="2">
        <f>Students_marks[[#This Row],[Total]]/5</f>
        <v>70.91</v>
      </c>
      <c r="L361" t="str">
        <f>IF(MIN(Students_marks[[#This Row],[Math]:[English]]) &lt; 35, "Fail","Pass")</f>
        <v>Fail</v>
      </c>
      <c r="M361" t="str">
        <f>VLOOKUP(Students_marks[[#This Row],[Percentage]],Table2[],2,TRUE)</f>
        <v>B1</v>
      </c>
      <c r="N361">
        <f>_xlfn.RANK.EQ(Students_marks[[#This Row],[Total]],Students_marks[Total],0)</f>
        <v>58</v>
      </c>
    </row>
    <row r="362" spans="1:14" x14ac:dyDescent="0.35">
      <c r="A362">
        <v>361</v>
      </c>
      <c r="B362" s="1" t="s">
        <v>372</v>
      </c>
      <c r="C362" s="1" t="s">
        <v>5</v>
      </c>
      <c r="D362" s="1" t="s">
        <v>12</v>
      </c>
      <c r="E362" s="2">
        <v>8.9</v>
      </c>
      <c r="F362" s="2">
        <v>37.07</v>
      </c>
      <c r="G362" s="2">
        <v>15.05</v>
      </c>
      <c r="H362" s="2">
        <v>95.12</v>
      </c>
      <c r="I362" s="2">
        <v>68.63</v>
      </c>
      <c r="J362" s="2">
        <f>SUM(Students_marks[[#This Row],[Math]:[English]])</f>
        <v>224.76999999999998</v>
      </c>
      <c r="K362" s="2">
        <f>Students_marks[[#This Row],[Total]]/5</f>
        <v>44.953999999999994</v>
      </c>
      <c r="L362" t="str">
        <f>IF(MIN(Students_marks[[#This Row],[Math]:[English]]) &lt; 35, "Fail","Pass")</f>
        <v>Fail</v>
      </c>
      <c r="M362" t="str">
        <f>VLOOKUP(Students_marks[[#This Row],[Percentage]],Table2[],2,TRUE)</f>
        <v>D</v>
      </c>
      <c r="N362">
        <f>_xlfn.RANK.EQ(Students_marks[[#This Row],[Total]],Students_marks[Total],0)</f>
        <v>673</v>
      </c>
    </row>
    <row r="363" spans="1:14" x14ac:dyDescent="0.35">
      <c r="A363">
        <v>362</v>
      </c>
      <c r="B363" s="1" t="s">
        <v>373</v>
      </c>
      <c r="C363" s="1" t="s">
        <v>6</v>
      </c>
      <c r="D363" s="1" t="s">
        <v>12</v>
      </c>
      <c r="E363" s="2">
        <v>14</v>
      </c>
      <c r="F363" s="2">
        <v>76.95</v>
      </c>
      <c r="G363" s="2">
        <v>86.84</v>
      </c>
      <c r="H363" s="2">
        <v>90.39</v>
      </c>
      <c r="I363" s="2">
        <v>26.42</v>
      </c>
      <c r="J363" s="2">
        <f>SUM(Students_marks[[#This Row],[Math]:[English]])</f>
        <v>294.60000000000002</v>
      </c>
      <c r="K363" s="2">
        <f>Students_marks[[#This Row],[Total]]/5</f>
        <v>58.92</v>
      </c>
      <c r="L363" t="str">
        <f>IF(MIN(Students_marks[[#This Row],[Math]:[English]]) &lt; 35, "Fail","Pass")</f>
        <v>Fail</v>
      </c>
      <c r="M363" t="str">
        <f>VLOOKUP(Students_marks[[#This Row],[Percentage]],Table2[],2,TRUE)</f>
        <v>C</v>
      </c>
      <c r="N363">
        <f>_xlfn.RANK.EQ(Students_marks[[#This Row],[Total]],Students_marks[Total],0)</f>
        <v>269</v>
      </c>
    </row>
    <row r="364" spans="1:14" x14ac:dyDescent="0.35">
      <c r="A364">
        <v>363</v>
      </c>
      <c r="B364" s="1" t="s">
        <v>374</v>
      </c>
      <c r="C364" s="1" t="s">
        <v>8</v>
      </c>
      <c r="D364" s="1" t="s">
        <v>14</v>
      </c>
      <c r="E364" s="2">
        <v>38.11</v>
      </c>
      <c r="F364" s="2">
        <v>20.350000000000001</v>
      </c>
      <c r="G364" s="2">
        <v>86.34</v>
      </c>
      <c r="H364" s="2">
        <v>45.73</v>
      </c>
      <c r="I364" s="2">
        <v>49.61</v>
      </c>
      <c r="J364" s="2">
        <f>SUM(Students_marks[[#This Row],[Math]:[English]])</f>
        <v>240.14</v>
      </c>
      <c r="K364" s="2">
        <f>Students_marks[[#This Row],[Total]]/5</f>
        <v>48.027999999999999</v>
      </c>
      <c r="L364" t="str">
        <f>IF(MIN(Students_marks[[#This Row],[Math]:[English]]) &lt; 35, "Fail","Pass")</f>
        <v>Fail</v>
      </c>
      <c r="M364" t="str">
        <f>VLOOKUP(Students_marks[[#This Row],[Percentage]],Table2[],2,TRUE)</f>
        <v>D</v>
      </c>
      <c r="N364">
        <f>_xlfn.RANK.EQ(Students_marks[[#This Row],[Total]],Students_marks[Total],0)</f>
        <v>589</v>
      </c>
    </row>
    <row r="365" spans="1:14" x14ac:dyDescent="0.35">
      <c r="A365">
        <v>364</v>
      </c>
      <c r="B365" s="1" t="s">
        <v>375</v>
      </c>
      <c r="C365" s="1" t="s">
        <v>6</v>
      </c>
      <c r="D365" s="1" t="s">
        <v>12</v>
      </c>
      <c r="E365" s="2">
        <v>77.709999999999994</v>
      </c>
      <c r="F365" s="2">
        <v>84.19</v>
      </c>
      <c r="G365" s="2">
        <v>68.02</v>
      </c>
      <c r="H365" s="2">
        <v>33.83</v>
      </c>
      <c r="I365" s="2">
        <v>56.83</v>
      </c>
      <c r="J365" s="2">
        <f>SUM(Students_marks[[#This Row],[Math]:[English]])</f>
        <v>320.57999999999993</v>
      </c>
      <c r="K365" s="2">
        <f>Students_marks[[#This Row],[Total]]/5</f>
        <v>64.115999999999985</v>
      </c>
      <c r="L365" t="str">
        <f>IF(MIN(Students_marks[[#This Row],[Math]:[English]]) &lt; 35, "Fail","Pass")</f>
        <v>Fail</v>
      </c>
      <c r="M365" t="str">
        <f>VLOOKUP(Students_marks[[#This Row],[Percentage]],Table2[],2,TRUE)</f>
        <v>B2</v>
      </c>
      <c r="N365">
        <f>_xlfn.RANK.EQ(Students_marks[[#This Row],[Total]],Students_marks[Total],0)</f>
        <v>166</v>
      </c>
    </row>
    <row r="366" spans="1:14" x14ac:dyDescent="0.35">
      <c r="A366">
        <v>365</v>
      </c>
      <c r="B366" s="1" t="s">
        <v>376</v>
      </c>
      <c r="C366" s="1" t="s">
        <v>5</v>
      </c>
      <c r="D366" s="1" t="s">
        <v>12</v>
      </c>
      <c r="E366" s="2">
        <v>69.34</v>
      </c>
      <c r="F366" s="2">
        <v>49.9</v>
      </c>
      <c r="G366" s="2">
        <v>15.3</v>
      </c>
      <c r="H366" s="2">
        <v>88.37</v>
      </c>
      <c r="I366" s="2">
        <v>95.73</v>
      </c>
      <c r="J366" s="2">
        <f>SUM(Students_marks[[#This Row],[Math]:[English]])</f>
        <v>318.64000000000004</v>
      </c>
      <c r="K366" s="2">
        <f>Students_marks[[#This Row],[Total]]/5</f>
        <v>63.728000000000009</v>
      </c>
      <c r="L366" t="str">
        <f>IF(MIN(Students_marks[[#This Row],[Math]:[English]]) &lt; 35, "Fail","Pass")</f>
        <v>Fail</v>
      </c>
      <c r="M366" t="str">
        <f>VLOOKUP(Students_marks[[#This Row],[Percentage]],Table2[],2,TRUE)</f>
        <v>B2</v>
      </c>
      <c r="N366">
        <f>_xlfn.RANK.EQ(Students_marks[[#This Row],[Total]],Students_marks[Total],0)</f>
        <v>171</v>
      </c>
    </row>
    <row r="367" spans="1:14" x14ac:dyDescent="0.35">
      <c r="A367">
        <v>366</v>
      </c>
      <c r="B367" s="1" t="s">
        <v>377</v>
      </c>
      <c r="C367" s="1" t="s">
        <v>7</v>
      </c>
      <c r="D367" s="1" t="s">
        <v>12</v>
      </c>
      <c r="E367" s="2">
        <v>7.58</v>
      </c>
      <c r="F367" s="2">
        <v>85.01</v>
      </c>
      <c r="G367" s="2">
        <v>49.45</v>
      </c>
      <c r="H367" s="2">
        <v>63.2</v>
      </c>
      <c r="I367" s="2">
        <v>79.38</v>
      </c>
      <c r="J367" s="2">
        <f>SUM(Students_marks[[#This Row],[Math]:[English]])</f>
        <v>284.62</v>
      </c>
      <c r="K367" s="2">
        <f>Students_marks[[#This Row],[Total]]/5</f>
        <v>56.923999999999999</v>
      </c>
      <c r="L367" t="str">
        <f>IF(MIN(Students_marks[[#This Row],[Math]:[English]]) &lt; 35, "Fail","Pass")</f>
        <v>Fail</v>
      </c>
      <c r="M367" t="str">
        <f>VLOOKUP(Students_marks[[#This Row],[Percentage]],Table2[],2,TRUE)</f>
        <v>C</v>
      </c>
      <c r="N367">
        <f>_xlfn.RANK.EQ(Students_marks[[#This Row],[Total]],Students_marks[Total],0)</f>
        <v>320</v>
      </c>
    </row>
    <row r="368" spans="1:14" x14ac:dyDescent="0.35">
      <c r="A368">
        <v>367</v>
      </c>
      <c r="B368" s="1" t="s">
        <v>378</v>
      </c>
      <c r="C368" s="1" t="s">
        <v>6</v>
      </c>
      <c r="D368" s="1" t="s">
        <v>10</v>
      </c>
      <c r="E368" s="2">
        <v>52.49</v>
      </c>
      <c r="F368" s="2">
        <v>91.01</v>
      </c>
      <c r="G368" s="2">
        <v>0.24</v>
      </c>
      <c r="H368" s="2">
        <v>18.02</v>
      </c>
      <c r="I368" s="2">
        <v>46.37</v>
      </c>
      <c r="J368" s="2">
        <f>SUM(Students_marks[[#This Row],[Math]:[English]])</f>
        <v>208.13000000000002</v>
      </c>
      <c r="K368" s="2">
        <f>Students_marks[[#This Row],[Total]]/5</f>
        <v>41.626000000000005</v>
      </c>
      <c r="L368" t="str">
        <f>IF(MIN(Students_marks[[#This Row],[Math]:[English]]) &lt; 35, "Fail","Pass")</f>
        <v>Fail</v>
      </c>
      <c r="M368" t="str">
        <f>VLOOKUP(Students_marks[[#This Row],[Percentage]],Table2[],2,TRUE)</f>
        <v>D</v>
      </c>
      <c r="N368">
        <f>_xlfn.RANK.EQ(Students_marks[[#This Row],[Total]],Students_marks[Total],0)</f>
        <v>761</v>
      </c>
    </row>
    <row r="369" spans="1:14" x14ac:dyDescent="0.35">
      <c r="A369">
        <v>368</v>
      </c>
      <c r="B369" s="1" t="s">
        <v>379</v>
      </c>
      <c r="C369" s="1" t="s">
        <v>8</v>
      </c>
      <c r="D369" s="1" t="s">
        <v>12</v>
      </c>
      <c r="E369" s="2">
        <v>72.23</v>
      </c>
      <c r="F369" s="2">
        <v>27.77</v>
      </c>
      <c r="G369" s="2">
        <v>86.26</v>
      </c>
      <c r="H369" s="2">
        <v>15.5</v>
      </c>
      <c r="I369" s="2">
        <v>5.0199999999999996</v>
      </c>
      <c r="J369" s="2">
        <f>SUM(Students_marks[[#This Row],[Math]:[English]])</f>
        <v>206.78</v>
      </c>
      <c r="K369" s="2">
        <f>Students_marks[[#This Row],[Total]]/5</f>
        <v>41.356000000000002</v>
      </c>
      <c r="L369" t="str">
        <f>IF(MIN(Students_marks[[#This Row],[Math]:[English]]) &lt; 35, "Fail","Pass")</f>
        <v>Fail</v>
      </c>
      <c r="M369" t="str">
        <f>VLOOKUP(Students_marks[[#This Row],[Percentage]],Table2[],2,TRUE)</f>
        <v>D</v>
      </c>
      <c r="N369">
        <f>_xlfn.RANK.EQ(Students_marks[[#This Row],[Total]],Students_marks[Total],0)</f>
        <v>770</v>
      </c>
    </row>
    <row r="370" spans="1:14" x14ac:dyDescent="0.35">
      <c r="A370">
        <v>369</v>
      </c>
      <c r="B370" s="1" t="s">
        <v>380</v>
      </c>
      <c r="C370" s="1" t="s">
        <v>6</v>
      </c>
      <c r="D370" s="1" t="s">
        <v>12</v>
      </c>
      <c r="E370" s="2">
        <v>88.51</v>
      </c>
      <c r="F370" s="2">
        <v>36.200000000000003</v>
      </c>
      <c r="G370" s="2">
        <v>67.11</v>
      </c>
      <c r="H370" s="2">
        <v>71.05</v>
      </c>
      <c r="I370" s="2">
        <v>80.900000000000006</v>
      </c>
      <c r="J370" s="2">
        <f>SUM(Students_marks[[#This Row],[Math]:[English]])</f>
        <v>343.77</v>
      </c>
      <c r="K370" s="2">
        <f>Students_marks[[#This Row],[Total]]/5</f>
        <v>68.753999999999991</v>
      </c>
      <c r="L370" t="str">
        <f>IF(MIN(Students_marks[[#This Row],[Math]:[English]]) &lt; 35, "Fail","Pass")</f>
        <v>Pass</v>
      </c>
      <c r="M370" t="str">
        <f>VLOOKUP(Students_marks[[#This Row],[Percentage]],Table2[],2,TRUE)</f>
        <v>B2</v>
      </c>
      <c r="N370">
        <f>_xlfn.RANK.EQ(Students_marks[[#This Row],[Total]],Students_marks[Total],0)</f>
        <v>83</v>
      </c>
    </row>
    <row r="371" spans="1:14" x14ac:dyDescent="0.35">
      <c r="A371">
        <v>370</v>
      </c>
      <c r="B371" s="1" t="s">
        <v>381</v>
      </c>
      <c r="C371" s="1" t="s">
        <v>6</v>
      </c>
      <c r="D371" s="1" t="s">
        <v>10</v>
      </c>
      <c r="E371" s="2">
        <v>72.349999999999994</v>
      </c>
      <c r="F371" s="2">
        <v>37.67</v>
      </c>
      <c r="G371" s="2">
        <v>85.89</v>
      </c>
      <c r="H371" s="2">
        <v>2.4500000000000002</v>
      </c>
      <c r="I371" s="2">
        <v>48.15</v>
      </c>
      <c r="J371" s="2">
        <f>SUM(Students_marks[[#This Row],[Math]:[English]])</f>
        <v>246.51</v>
      </c>
      <c r="K371" s="2">
        <f>Students_marks[[#This Row],[Total]]/5</f>
        <v>49.302</v>
      </c>
      <c r="L371" t="str">
        <f>IF(MIN(Students_marks[[#This Row],[Math]:[English]]) &lt; 35, "Fail","Pass")</f>
        <v>Fail</v>
      </c>
      <c r="M371" t="str">
        <f>VLOOKUP(Students_marks[[#This Row],[Percentage]],Table2[],2,TRUE)</f>
        <v>D</v>
      </c>
      <c r="N371">
        <f>_xlfn.RANK.EQ(Students_marks[[#This Row],[Total]],Students_marks[Total],0)</f>
        <v>552</v>
      </c>
    </row>
    <row r="372" spans="1:14" x14ac:dyDescent="0.35">
      <c r="A372">
        <v>371</v>
      </c>
      <c r="B372" s="1" t="s">
        <v>382</v>
      </c>
      <c r="C372" s="1" t="s">
        <v>7</v>
      </c>
      <c r="D372" s="1" t="s">
        <v>12</v>
      </c>
      <c r="E372" s="2">
        <v>51.48</v>
      </c>
      <c r="F372" s="2">
        <v>28.44</v>
      </c>
      <c r="G372" s="2">
        <v>95.16</v>
      </c>
      <c r="H372" s="2">
        <v>88.94</v>
      </c>
      <c r="I372" s="2">
        <v>67.52</v>
      </c>
      <c r="J372" s="2">
        <f>SUM(Students_marks[[#This Row],[Math]:[English]])</f>
        <v>331.53999999999996</v>
      </c>
      <c r="K372" s="2">
        <f>Students_marks[[#This Row],[Total]]/5</f>
        <v>66.307999999999993</v>
      </c>
      <c r="L372" t="str">
        <f>IF(MIN(Students_marks[[#This Row],[Math]:[English]]) &lt; 35, "Fail","Pass")</f>
        <v>Fail</v>
      </c>
      <c r="M372" t="str">
        <f>VLOOKUP(Students_marks[[#This Row],[Percentage]],Table2[],2,TRUE)</f>
        <v>B2</v>
      </c>
      <c r="N372">
        <f>_xlfn.RANK.EQ(Students_marks[[#This Row],[Total]],Students_marks[Total],0)</f>
        <v>126</v>
      </c>
    </row>
    <row r="373" spans="1:14" x14ac:dyDescent="0.35">
      <c r="A373">
        <v>372</v>
      </c>
      <c r="B373" s="1" t="s">
        <v>383</v>
      </c>
      <c r="C373" s="1" t="s">
        <v>7</v>
      </c>
      <c r="D373" s="1" t="s">
        <v>14</v>
      </c>
      <c r="E373" s="2">
        <v>78.19</v>
      </c>
      <c r="F373" s="2">
        <v>96.41</v>
      </c>
      <c r="G373" s="2">
        <v>63.27</v>
      </c>
      <c r="H373" s="2">
        <v>16.88</v>
      </c>
      <c r="I373" s="2">
        <v>65.33</v>
      </c>
      <c r="J373" s="2">
        <f>SUM(Students_marks[[#This Row],[Math]:[English]])</f>
        <v>320.08</v>
      </c>
      <c r="K373" s="2">
        <f>Students_marks[[#This Row],[Total]]/5</f>
        <v>64.015999999999991</v>
      </c>
      <c r="L373" t="str">
        <f>IF(MIN(Students_marks[[#This Row],[Math]:[English]]) &lt; 35, "Fail","Pass")</f>
        <v>Fail</v>
      </c>
      <c r="M373" t="str">
        <f>VLOOKUP(Students_marks[[#This Row],[Percentage]],Table2[],2,TRUE)</f>
        <v>B2</v>
      </c>
      <c r="N373">
        <f>_xlfn.RANK.EQ(Students_marks[[#This Row],[Total]],Students_marks[Total],0)</f>
        <v>169</v>
      </c>
    </row>
    <row r="374" spans="1:14" x14ac:dyDescent="0.35">
      <c r="A374">
        <v>373</v>
      </c>
      <c r="B374" s="1" t="s">
        <v>384</v>
      </c>
      <c r="C374" s="1" t="s">
        <v>4</v>
      </c>
      <c r="D374" s="1" t="s">
        <v>14</v>
      </c>
      <c r="E374" s="2">
        <v>21.9</v>
      </c>
      <c r="F374" s="2">
        <v>37.39</v>
      </c>
      <c r="G374" s="2">
        <v>21.37</v>
      </c>
      <c r="H374" s="2">
        <v>57.88</v>
      </c>
      <c r="I374" s="2">
        <v>98.5</v>
      </c>
      <c r="J374" s="2">
        <f>SUM(Students_marks[[#This Row],[Math]:[English]])</f>
        <v>237.04</v>
      </c>
      <c r="K374" s="2">
        <f>Students_marks[[#This Row],[Total]]/5</f>
        <v>47.408000000000001</v>
      </c>
      <c r="L374" t="str">
        <f>IF(MIN(Students_marks[[#This Row],[Math]:[English]]) &lt; 35, "Fail","Pass")</f>
        <v>Fail</v>
      </c>
      <c r="M374" t="str">
        <f>VLOOKUP(Students_marks[[#This Row],[Percentage]],Table2[],2,TRUE)</f>
        <v>D</v>
      </c>
      <c r="N374">
        <f>_xlfn.RANK.EQ(Students_marks[[#This Row],[Total]],Students_marks[Total],0)</f>
        <v>603</v>
      </c>
    </row>
    <row r="375" spans="1:14" x14ac:dyDescent="0.35">
      <c r="A375">
        <v>374</v>
      </c>
      <c r="B375" s="1" t="s">
        <v>385</v>
      </c>
      <c r="C375" s="1" t="s">
        <v>4</v>
      </c>
      <c r="D375" s="1" t="s">
        <v>12</v>
      </c>
      <c r="E375" s="2">
        <v>40.409999999999997</v>
      </c>
      <c r="F375" s="2">
        <v>10.32</v>
      </c>
      <c r="G375" s="2">
        <v>9.82</v>
      </c>
      <c r="H375" s="2">
        <v>3.58</v>
      </c>
      <c r="I375" s="2">
        <v>50.59</v>
      </c>
      <c r="J375" s="2">
        <f>SUM(Students_marks[[#This Row],[Math]:[English]])</f>
        <v>114.72</v>
      </c>
      <c r="K375" s="2">
        <f>Students_marks[[#This Row],[Total]]/5</f>
        <v>22.943999999999999</v>
      </c>
      <c r="L375" t="str">
        <f>IF(MIN(Students_marks[[#This Row],[Math]:[English]]) &lt; 35, "Fail","Pass")</f>
        <v>Fail</v>
      </c>
      <c r="M375" t="str">
        <f>VLOOKUP(Students_marks[[#This Row],[Percentage]],Table2[],2,TRUE)</f>
        <v>F</v>
      </c>
      <c r="N375">
        <f>_xlfn.RANK.EQ(Students_marks[[#This Row],[Total]],Students_marks[Total],0)</f>
        <v>985</v>
      </c>
    </row>
    <row r="376" spans="1:14" x14ac:dyDescent="0.35">
      <c r="A376">
        <v>375</v>
      </c>
      <c r="B376" s="1" t="s">
        <v>386</v>
      </c>
      <c r="C376" s="1" t="s">
        <v>8</v>
      </c>
      <c r="D376" s="1" t="s">
        <v>14</v>
      </c>
      <c r="E376" s="2">
        <v>46.02</v>
      </c>
      <c r="F376" s="2">
        <v>52.02</v>
      </c>
      <c r="G376" s="2">
        <v>54.47</v>
      </c>
      <c r="H376" s="2">
        <v>96.87</v>
      </c>
      <c r="I376" s="2">
        <v>66.349999999999994</v>
      </c>
      <c r="J376" s="2">
        <f>SUM(Students_marks[[#This Row],[Math]:[English]])</f>
        <v>315.73</v>
      </c>
      <c r="K376" s="2">
        <f>Students_marks[[#This Row],[Total]]/5</f>
        <v>63.146000000000001</v>
      </c>
      <c r="L376" t="str">
        <f>IF(MIN(Students_marks[[#This Row],[Math]:[English]]) &lt; 35, "Fail","Pass")</f>
        <v>Pass</v>
      </c>
      <c r="M376" t="str">
        <f>VLOOKUP(Students_marks[[#This Row],[Percentage]],Table2[],2,TRUE)</f>
        <v>B2</v>
      </c>
      <c r="N376">
        <f>_xlfn.RANK.EQ(Students_marks[[#This Row],[Total]],Students_marks[Total],0)</f>
        <v>183</v>
      </c>
    </row>
    <row r="377" spans="1:14" x14ac:dyDescent="0.35">
      <c r="A377">
        <v>376</v>
      </c>
      <c r="B377" s="1" t="s">
        <v>387</v>
      </c>
      <c r="C377" s="1" t="s">
        <v>7</v>
      </c>
      <c r="D377" s="1" t="s">
        <v>14</v>
      </c>
      <c r="E377" s="2">
        <v>8.69</v>
      </c>
      <c r="F377" s="2">
        <v>52.88</v>
      </c>
      <c r="G377" s="2">
        <v>1.51</v>
      </c>
      <c r="H377" s="2">
        <v>50.77</v>
      </c>
      <c r="I377" s="2">
        <v>63.32</v>
      </c>
      <c r="J377" s="2">
        <f>SUM(Students_marks[[#This Row],[Math]:[English]])</f>
        <v>177.17</v>
      </c>
      <c r="K377" s="2">
        <f>Students_marks[[#This Row],[Total]]/5</f>
        <v>35.433999999999997</v>
      </c>
      <c r="L377" t="str">
        <f>IF(MIN(Students_marks[[#This Row],[Math]:[English]]) &lt; 35, "Fail","Pass")</f>
        <v>Fail</v>
      </c>
      <c r="M377" t="str">
        <f>VLOOKUP(Students_marks[[#This Row],[Percentage]],Table2[],2,TRUE)</f>
        <v>D</v>
      </c>
      <c r="N377">
        <f>_xlfn.RANK.EQ(Students_marks[[#This Row],[Total]],Students_marks[Total],0)</f>
        <v>875</v>
      </c>
    </row>
    <row r="378" spans="1:14" x14ac:dyDescent="0.35">
      <c r="A378">
        <v>377</v>
      </c>
      <c r="B378" s="1" t="s">
        <v>388</v>
      </c>
      <c r="C378" s="1" t="s">
        <v>5</v>
      </c>
      <c r="D378" s="1" t="s">
        <v>14</v>
      </c>
      <c r="E378" s="2">
        <v>36.619999999999997</v>
      </c>
      <c r="F378" s="2">
        <v>14.78</v>
      </c>
      <c r="G378" s="2">
        <v>24.37</v>
      </c>
      <c r="H378" s="2">
        <v>49.74</v>
      </c>
      <c r="I378" s="2">
        <v>6.73</v>
      </c>
      <c r="J378" s="2">
        <f>SUM(Students_marks[[#This Row],[Math]:[English]])</f>
        <v>132.23999999999998</v>
      </c>
      <c r="K378" s="2">
        <f>Students_marks[[#This Row],[Total]]/5</f>
        <v>26.447999999999997</v>
      </c>
      <c r="L378" t="str">
        <f>IF(MIN(Students_marks[[#This Row],[Math]:[English]]) &lt; 35, "Fail","Pass")</f>
        <v>Fail</v>
      </c>
      <c r="M378" t="str">
        <f>VLOOKUP(Students_marks[[#This Row],[Percentage]],Table2[],2,TRUE)</f>
        <v>F</v>
      </c>
      <c r="N378">
        <f>_xlfn.RANK.EQ(Students_marks[[#This Row],[Total]],Students_marks[Total],0)</f>
        <v>972</v>
      </c>
    </row>
    <row r="379" spans="1:14" x14ac:dyDescent="0.35">
      <c r="A379">
        <v>378</v>
      </c>
      <c r="B379" s="1" t="s">
        <v>389</v>
      </c>
      <c r="C379" s="1" t="s">
        <v>7</v>
      </c>
      <c r="D379" s="1" t="s">
        <v>10</v>
      </c>
      <c r="E379" s="2">
        <v>55.15</v>
      </c>
      <c r="F379" s="2">
        <v>61.26</v>
      </c>
      <c r="G379" s="2">
        <v>33.07</v>
      </c>
      <c r="H379" s="2">
        <v>83.1</v>
      </c>
      <c r="I379" s="2">
        <v>59.49</v>
      </c>
      <c r="J379" s="2">
        <f>SUM(Students_marks[[#This Row],[Math]:[English]])</f>
        <v>292.07</v>
      </c>
      <c r="K379" s="2">
        <f>Students_marks[[#This Row],[Total]]/5</f>
        <v>58.414000000000001</v>
      </c>
      <c r="L379" t="str">
        <f>IF(MIN(Students_marks[[#This Row],[Math]:[English]]) &lt; 35, "Fail","Pass")</f>
        <v>Fail</v>
      </c>
      <c r="M379" t="str">
        <f>VLOOKUP(Students_marks[[#This Row],[Percentage]],Table2[],2,TRUE)</f>
        <v>C</v>
      </c>
      <c r="N379">
        <f>_xlfn.RANK.EQ(Students_marks[[#This Row],[Total]],Students_marks[Total],0)</f>
        <v>283</v>
      </c>
    </row>
    <row r="380" spans="1:14" x14ac:dyDescent="0.35">
      <c r="A380">
        <v>379</v>
      </c>
      <c r="B380" s="1" t="s">
        <v>390</v>
      </c>
      <c r="C380" s="1" t="s">
        <v>4</v>
      </c>
      <c r="D380" s="1" t="s">
        <v>14</v>
      </c>
      <c r="E380" s="2">
        <v>42.78</v>
      </c>
      <c r="F380" s="2">
        <v>99.42</v>
      </c>
      <c r="G380" s="2">
        <v>1.73</v>
      </c>
      <c r="H380" s="2">
        <v>49.19</v>
      </c>
      <c r="I380" s="2">
        <v>83.39</v>
      </c>
      <c r="J380" s="2">
        <f>SUM(Students_marks[[#This Row],[Math]:[English]])</f>
        <v>276.51</v>
      </c>
      <c r="K380" s="2">
        <f>Students_marks[[#This Row],[Total]]/5</f>
        <v>55.302</v>
      </c>
      <c r="L380" t="str">
        <f>IF(MIN(Students_marks[[#This Row],[Math]:[English]]) &lt; 35, "Fail","Pass")</f>
        <v>Fail</v>
      </c>
      <c r="M380" t="str">
        <f>VLOOKUP(Students_marks[[#This Row],[Percentage]],Table2[],2,TRUE)</f>
        <v>C</v>
      </c>
      <c r="N380">
        <f>_xlfn.RANK.EQ(Students_marks[[#This Row],[Total]],Students_marks[Total],0)</f>
        <v>371</v>
      </c>
    </row>
    <row r="381" spans="1:14" x14ac:dyDescent="0.35">
      <c r="A381">
        <v>380</v>
      </c>
      <c r="B381" s="1" t="s">
        <v>391</v>
      </c>
      <c r="C381" s="1" t="s">
        <v>5</v>
      </c>
      <c r="D381" s="1" t="s">
        <v>10</v>
      </c>
      <c r="E381" s="2">
        <v>20.76</v>
      </c>
      <c r="F381" s="2">
        <v>30.04</v>
      </c>
      <c r="G381" s="2">
        <v>58.09</v>
      </c>
      <c r="H381" s="2">
        <v>25.98</v>
      </c>
      <c r="I381" s="2">
        <v>78.92</v>
      </c>
      <c r="J381" s="2">
        <f>SUM(Students_marks[[#This Row],[Math]:[English]])</f>
        <v>213.79000000000002</v>
      </c>
      <c r="K381" s="2">
        <f>Students_marks[[#This Row],[Total]]/5</f>
        <v>42.758000000000003</v>
      </c>
      <c r="L381" t="str">
        <f>IF(MIN(Students_marks[[#This Row],[Math]:[English]]) &lt; 35, "Fail","Pass")</f>
        <v>Fail</v>
      </c>
      <c r="M381" t="str">
        <f>VLOOKUP(Students_marks[[#This Row],[Percentage]],Table2[],2,TRUE)</f>
        <v>D</v>
      </c>
      <c r="N381">
        <f>_xlfn.RANK.EQ(Students_marks[[#This Row],[Total]],Students_marks[Total],0)</f>
        <v>726</v>
      </c>
    </row>
    <row r="382" spans="1:14" x14ac:dyDescent="0.35">
      <c r="A382">
        <v>381</v>
      </c>
      <c r="B382" s="1" t="s">
        <v>392</v>
      </c>
      <c r="C382" s="1" t="s">
        <v>8</v>
      </c>
      <c r="D382" s="1" t="s">
        <v>14</v>
      </c>
      <c r="E382" s="2">
        <v>7.72</v>
      </c>
      <c r="F382" s="2">
        <v>76.760000000000005</v>
      </c>
      <c r="G382" s="2">
        <v>39.200000000000003</v>
      </c>
      <c r="H382" s="2">
        <v>27.14</v>
      </c>
      <c r="I382" s="2">
        <v>59.48</v>
      </c>
      <c r="J382" s="2">
        <f>SUM(Students_marks[[#This Row],[Math]:[English]])</f>
        <v>210.29999999999998</v>
      </c>
      <c r="K382" s="2">
        <f>Students_marks[[#This Row],[Total]]/5</f>
        <v>42.059999999999995</v>
      </c>
      <c r="L382" t="str">
        <f>IF(MIN(Students_marks[[#This Row],[Math]:[English]]) &lt; 35, "Fail","Pass")</f>
        <v>Fail</v>
      </c>
      <c r="M382" t="str">
        <f>VLOOKUP(Students_marks[[#This Row],[Percentage]],Table2[],2,TRUE)</f>
        <v>D</v>
      </c>
      <c r="N382">
        <f>_xlfn.RANK.EQ(Students_marks[[#This Row],[Total]],Students_marks[Total],0)</f>
        <v>747</v>
      </c>
    </row>
    <row r="383" spans="1:14" x14ac:dyDescent="0.35">
      <c r="A383">
        <v>382</v>
      </c>
      <c r="B383" s="1" t="s">
        <v>393</v>
      </c>
      <c r="C383" s="1" t="s">
        <v>4</v>
      </c>
      <c r="D383" s="1" t="s">
        <v>12</v>
      </c>
      <c r="E383" s="2">
        <v>46.99</v>
      </c>
      <c r="F383" s="2">
        <v>64.989999999999995</v>
      </c>
      <c r="G383" s="2">
        <v>1.1299999999999999</v>
      </c>
      <c r="H383" s="2">
        <v>69.73</v>
      </c>
      <c r="I383" s="2">
        <v>32.44</v>
      </c>
      <c r="J383" s="2">
        <f>SUM(Students_marks[[#This Row],[Math]:[English]])</f>
        <v>215.27999999999997</v>
      </c>
      <c r="K383" s="2">
        <f>Students_marks[[#This Row],[Total]]/5</f>
        <v>43.055999999999997</v>
      </c>
      <c r="L383" t="str">
        <f>IF(MIN(Students_marks[[#This Row],[Math]:[English]]) &lt; 35, "Fail","Pass")</f>
        <v>Fail</v>
      </c>
      <c r="M383" t="str">
        <f>VLOOKUP(Students_marks[[#This Row],[Percentage]],Table2[],2,TRUE)</f>
        <v>D</v>
      </c>
      <c r="N383">
        <f>_xlfn.RANK.EQ(Students_marks[[#This Row],[Total]],Students_marks[Total],0)</f>
        <v>718</v>
      </c>
    </row>
    <row r="384" spans="1:14" x14ac:dyDescent="0.35">
      <c r="A384">
        <v>383</v>
      </c>
      <c r="B384" s="1" t="s">
        <v>394</v>
      </c>
      <c r="C384" s="1" t="s">
        <v>7</v>
      </c>
      <c r="D384" s="1" t="s">
        <v>10</v>
      </c>
      <c r="E384" s="2">
        <v>39.409999999999997</v>
      </c>
      <c r="F384" s="2">
        <v>66.37</v>
      </c>
      <c r="G384" s="2">
        <v>80.400000000000006</v>
      </c>
      <c r="H384" s="2">
        <v>2.52</v>
      </c>
      <c r="I384" s="2">
        <v>71.91</v>
      </c>
      <c r="J384" s="2">
        <f>SUM(Students_marks[[#This Row],[Math]:[English]])</f>
        <v>260.61</v>
      </c>
      <c r="K384" s="2">
        <f>Students_marks[[#This Row],[Total]]/5</f>
        <v>52.122</v>
      </c>
      <c r="L384" t="str">
        <f>IF(MIN(Students_marks[[#This Row],[Math]:[English]]) &lt; 35, "Fail","Pass")</f>
        <v>Fail</v>
      </c>
      <c r="M384" t="str">
        <f>VLOOKUP(Students_marks[[#This Row],[Percentage]],Table2[],2,TRUE)</f>
        <v>C</v>
      </c>
      <c r="N384">
        <f>_xlfn.RANK.EQ(Students_marks[[#This Row],[Total]],Students_marks[Total],0)</f>
        <v>468</v>
      </c>
    </row>
    <row r="385" spans="1:14" x14ac:dyDescent="0.35">
      <c r="A385">
        <v>384</v>
      </c>
      <c r="B385" s="1" t="s">
        <v>395</v>
      </c>
      <c r="C385" s="1" t="s">
        <v>7</v>
      </c>
      <c r="D385" s="1" t="s">
        <v>12</v>
      </c>
      <c r="E385" s="2">
        <v>84.35</v>
      </c>
      <c r="F385" s="2">
        <v>19.23</v>
      </c>
      <c r="G385" s="2">
        <v>86.44</v>
      </c>
      <c r="H385" s="2">
        <v>86.91</v>
      </c>
      <c r="I385" s="2">
        <v>26.71</v>
      </c>
      <c r="J385" s="2">
        <f>SUM(Students_marks[[#This Row],[Math]:[English]])</f>
        <v>303.63999999999993</v>
      </c>
      <c r="K385" s="2">
        <f>Students_marks[[#This Row],[Total]]/5</f>
        <v>60.727999999999987</v>
      </c>
      <c r="L385" t="str">
        <f>IF(MIN(Students_marks[[#This Row],[Math]:[English]]) &lt; 35, "Fail","Pass")</f>
        <v>Fail</v>
      </c>
      <c r="M385" t="str">
        <f>VLOOKUP(Students_marks[[#This Row],[Percentage]],Table2[],2,TRUE)</f>
        <v>B2</v>
      </c>
      <c r="N385">
        <f>_xlfn.RANK.EQ(Students_marks[[#This Row],[Total]],Students_marks[Total],0)</f>
        <v>231</v>
      </c>
    </row>
    <row r="386" spans="1:14" x14ac:dyDescent="0.35">
      <c r="A386">
        <v>385</v>
      </c>
      <c r="B386" s="1" t="s">
        <v>396</v>
      </c>
      <c r="C386" s="1" t="s">
        <v>4</v>
      </c>
      <c r="D386" s="1" t="s">
        <v>14</v>
      </c>
      <c r="E386" s="2">
        <v>46.56</v>
      </c>
      <c r="F386" s="2">
        <v>74.98</v>
      </c>
      <c r="G386" s="2">
        <v>13.82</v>
      </c>
      <c r="H386" s="2">
        <v>64.28</v>
      </c>
      <c r="I386" s="2">
        <v>4.99</v>
      </c>
      <c r="J386" s="2">
        <f>SUM(Students_marks[[#This Row],[Math]:[English]])</f>
        <v>204.63000000000002</v>
      </c>
      <c r="K386" s="2">
        <f>Students_marks[[#This Row],[Total]]/5</f>
        <v>40.926000000000002</v>
      </c>
      <c r="L386" t="str">
        <f>IF(MIN(Students_marks[[#This Row],[Math]:[English]]) &lt; 35, "Fail","Pass")</f>
        <v>Fail</v>
      </c>
      <c r="M386" t="str">
        <f>VLOOKUP(Students_marks[[#This Row],[Percentage]],Table2[],2,TRUE)</f>
        <v>D</v>
      </c>
      <c r="N386">
        <f>_xlfn.RANK.EQ(Students_marks[[#This Row],[Total]],Students_marks[Total],0)</f>
        <v>784</v>
      </c>
    </row>
    <row r="387" spans="1:14" x14ac:dyDescent="0.35">
      <c r="A387">
        <v>386</v>
      </c>
      <c r="B387" s="1" t="s">
        <v>397</v>
      </c>
      <c r="C387" s="1" t="s">
        <v>5</v>
      </c>
      <c r="D387" s="1" t="s">
        <v>10</v>
      </c>
      <c r="E387" s="2">
        <v>27.54</v>
      </c>
      <c r="F387" s="2">
        <v>37.75</v>
      </c>
      <c r="G387" s="2">
        <v>63.07</v>
      </c>
      <c r="H387" s="2">
        <v>39.71</v>
      </c>
      <c r="I387" s="2">
        <v>82.87</v>
      </c>
      <c r="J387" s="2">
        <f>SUM(Students_marks[[#This Row],[Math]:[English]])</f>
        <v>250.94</v>
      </c>
      <c r="K387" s="2">
        <f>Students_marks[[#This Row],[Total]]/5</f>
        <v>50.188000000000002</v>
      </c>
      <c r="L387" t="str">
        <f>IF(MIN(Students_marks[[#This Row],[Math]:[English]]) &lt; 35, "Fail","Pass")</f>
        <v>Fail</v>
      </c>
      <c r="M387" t="str">
        <f>VLOOKUP(Students_marks[[#This Row],[Percentage]],Table2[],2,TRUE)</f>
        <v>C</v>
      </c>
      <c r="N387">
        <f>_xlfn.RANK.EQ(Students_marks[[#This Row],[Total]],Students_marks[Total],0)</f>
        <v>526</v>
      </c>
    </row>
    <row r="388" spans="1:14" x14ac:dyDescent="0.35">
      <c r="A388">
        <v>387</v>
      </c>
      <c r="B388" s="1" t="s">
        <v>398</v>
      </c>
      <c r="C388" s="1" t="s">
        <v>7</v>
      </c>
      <c r="D388" s="1" t="s">
        <v>14</v>
      </c>
      <c r="E388" s="2">
        <v>64.62</v>
      </c>
      <c r="F388" s="2">
        <v>80.48</v>
      </c>
      <c r="G388" s="2">
        <v>29.96</v>
      </c>
      <c r="H388" s="2">
        <v>57.2</v>
      </c>
      <c r="I388" s="2">
        <v>8.91</v>
      </c>
      <c r="J388" s="2">
        <f>SUM(Students_marks[[#This Row],[Math]:[English]])</f>
        <v>241.17000000000004</v>
      </c>
      <c r="K388" s="2">
        <f>Students_marks[[#This Row],[Total]]/5</f>
        <v>48.234000000000009</v>
      </c>
      <c r="L388" t="str">
        <f>IF(MIN(Students_marks[[#This Row],[Math]:[English]]) &lt; 35, "Fail","Pass")</f>
        <v>Fail</v>
      </c>
      <c r="M388" t="str">
        <f>VLOOKUP(Students_marks[[#This Row],[Percentage]],Table2[],2,TRUE)</f>
        <v>D</v>
      </c>
      <c r="N388">
        <f>_xlfn.RANK.EQ(Students_marks[[#This Row],[Total]],Students_marks[Total],0)</f>
        <v>581</v>
      </c>
    </row>
    <row r="389" spans="1:14" x14ac:dyDescent="0.35">
      <c r="A389">
        <v>388</v>
      </c>
      <c r="B389" s="1" t="s">
        <v>399</v>
      </c>
      <c r="C389" s="1" t="s">
        <v>5</v>
      </c>
      <c r="D389" s="1" t="s">
        <v>12</v>
      </c>
      <c r="E389" s="2">
        <v>64.5</v>
      </c>
      <c r="F389" s="2">
        <v>58</v>
      </c>
      <c r="G389" s="2">
        <v>83.18</v>
      </c>
      <c r="H389" s="2">
        <v>14.72</v>
      </c>
      <c r="I389" s="2">
        <v>51.9</v>
      </c>
      <c r="J389" s="2">
        <f>SUM(Students_marks[[#This Row],[Math]:[English]])</f>
        <v>272.3</v>
      </c>
      <c r="K389" s="2">
        <f>Students_marks[[#This Row],[Total]]/5</f>
        <v>54.46</v>
      </c>
      <c r="L389" t="str">
        <f>IF(MIN(Students_marks[[#This Row],[Math]:[English]]) &lt; 35, "Fail","Pass")</f>
        <v>Fail</v>
      </c>
      <c r="M389" t="str">
        <f>VLOOKUP(Students_marks[[#This Row],[Percentage]],Table2[],2,TRUE)</f>
        <v>C</v>
      </c>
      <c r="N389">
        <f>_xlfn.RANK.EQ(Students_marks[[#This Row],[Total]],Students_marks[Total],0)</f>
        <v>401</v>
      </c>
    </row>
    <row r="390" spans="1:14" x14ac:dyDescent="0.35">
      <c r="A390">
        <v>389</v>
      </c>
      <c r="B390" s="1" t="s">
        <v>400</v>
      </c>
      <c r="C390" s="1" t="s">
        <v>4</v>
      </c>
      <c r="D390" s="1" t="s">
        <v>10</v>
      </c>
      <c r="E390" s="2">
        <v>41.96</v>
      </c>
      <c r="F390" s="2">
        <v>84.17</v>
      </c>
      <c r="G390" s="2">
        <v>81.38</v>
      </c>
      <c r="H390" s="2">
        <v>99.18</v>
      </c>
      <c r="I390" s="2">
        <v>55.76</v>
      </c>
      <c r="J390" s="2">
        <f>SUM(Students_marks[[#This Row],[Math]:[English]])</f>
        <v>362.45</v>
      </c>
      <c r="K390" s="2">
        <f>Students_marks[[#This Row],[Total]]/5</f>
        <v>72.489999999999995</v>
      </c>
      <c r="L390" t="str">
        <f>IF(MIN(Students_marks[[#This Row],[Math]:[English]]) &lt; 35, "Fail","Pass")</f>
        <v>Pass</v>
      </c>
      <c r="M390" t="str">
        <f>VLOOKUP(Students_marks[[#This Row],[Percentage]],Table2[],2,TRUE)</f>
        <v>B1</v>
      </c>
      <c r="N390">
        <f>_xlfn.RANK.EQ(Students_marks[[#This Row],[Total]],Students_marks[Total],0)</f>
        <v>42</v>
      </c>
    </row>
    <row r="391" spans="1:14" x14ac:dyDescent="0.35">
      <c r="A391">
        <v>390</v>
      </c>
      <c r="B391" s="1" t="s">
        <v>401</v>
      </c>
      <c r="C391" s="1" t="s">
        <v>7</v>
      </c>
      <c r="D391" s="1" t="s">
        <v>14</v>
      </c>
      <c r="E391" s="2">
        <v>41.4</v>
      </c>
      <c r="F391" s="2">
        <v>61.2</v>
      </c>
      <c r="G391" s="2">
        <v>48.9</v>
      </c>
      <c r="H391" s="2">
        <v>3.95</v>
      </c>
      <c r="I391" s="2">
        <v>50.15</v>
      </c>
      <c r="J391" s="2">
        <f>SUM(Students_marks[[#This Row],[Math]:[English]])</f>
        <v>205.6</v>
      </c>
      <c r="K391" s="2">
        <f>Students_marks[[#This Row],[Total]]/5</f>
        <v>41.12</v>
      </c>
      <c r="L391" t="str">
        <f>IF(MIN(Students_marks[[#This Row],[Math]:[English]]) &lt; 35, "Fail","Pass")</f>
        <v>Fail</v>
      </c>
      <c r="M391" t="str">
        <f>VLOOKUP(Students_marks[[#This Row],[Percentage]],Table2[],2,TRUE)</f>
        <v>D</v>
      </c>
      <c r="N391">
        <f>_xlfn.RANK.EQ(Students_marks[[#This Row],[Total]],Students_marks[Total],0)</f>
        <v>774</v>
      </c>
    </row>
    <row r="392" spans="1:14" x14ac:dyDescent="0.35">
      <c r="A392">
        <v>391</v>
      </c>
      <c r="B392" s="1" t="s">
        <v>402</v>
      </c>
      <c r="C392" s="1" t="s">
        <v>5</v>
      </c>
      <c r="D392" s="1" t="s">
        <v>14</v>
      </c>
      <c r="E392" s="2">
        <v>21.89</v>
      </c>
      <c r="F392" s="2">
        <v>61.12</v>
      </c>
      <c r="G392" s="2">
        <v>74.27</v>
      </c>
      <c r="H392" s="2">
        <v>37.32</v>
      </c>
      <c r="I392" s="2">
        <v>56.2</v>
      </c>
      <c r="J392" s="2">
        <f>SUM(Students_marks[[#This Row],[Math]:[English]])</f>
        <v>250.79999999999995</v>
      </c>
      <c r="K392" s="2">
        <f>Students_marks[[#This Row],[Total]]/5</f>
        <v>50.159999999999989</v>
      </c>
      <c r="L392" t="str">
        <f>IF(MIN(Students_marks[[#This Row],[Math]:[English]]) &lt; 35, "Fail","Pass")</f>
        <v>Fail</v>
      </c>
      <c r="M392" t="str">
        <f>VLOOKUP(Students_marks[[#This Row],[Percentage]],Table2[],2,TRUE)</f>
        <v>C</v>
      </c>
      <c r="N392">
        <f>_xlfn.RANK.EQ(Students_marks[[#This Row],[Total]],Students_marks[Total],0)</f>
        <v>527</v>
      </c>
    </row>
    <row r="393" spans="1:14" x14ac:dyDescent="0.35">
      <c r="A393">
        <v>392</v>
      </c>
      <c r="B393" s="1" t="s">
        <v>403</v>
      </c>
      <c r="C393" s="1" t="s">
        <v>5</v>
      </c>
      <c r="D393" s="1" t="s">
        <v>12</v>
      </c>
      <c r="E393" s="2">
        <v>86.15</v>
      </c>
      <c r="F393" s="2">
        <v>85.19</v>
      </c>
      <c r="G393" s="2">
        <v>24.12</v>
      </c>
      <c r="H393" s="2">
        <v>38.01</v>
      </c>
      <c r="I393" s="2">
        <v>56.68</v>
      </c>
      <c r="J393" s="2">
        <f>SUM(Students_marks[[#This Row],[Math]:[English]])</f>
        <v>290.14999999999998</v>
      </c>
      <c r="K393" s="2">
        <f>Students_marks[[#This Row],[Total]]/5</f>
        <v>58.029999999999994</v>
      </c>
      <c r="L393" t="str">
        <f>IF(MIN(Students_marks[[#This Row],[Math]:[English]]) &lt; 35, "Fail","Pass")</f>
        <v>Fail</v>
      </c>
      <c r="M393" t="str">
        <f>VLOOKUP(Students_marks[[#This Row],[Percentage]],Table2[],2,TRUE)</f>
        <v>C</v>
      </c>
      <c r="N393">
        <f>_xlfn.RANK.EQ(Students_marks[[#This Row],[Total]],Students_marks[Total],0)</f>
        <v>294</v>
      </c>
    </row>
    <row r="394" spans="1:14" x14ac:dyDescent="0.35">
      <c r="A394">
        <v>393</v>
      </c>
      <c r="B394" s="1" t="s">
        <v>404</v>
      </c>
      <c r="C394" s="1" t="s">
        <v>7</v>
      </c>
      <c r="D394" s="1" t="s">
        <v>14</v>
      </c>
      <c r="E394" s="2">
        <v>71.91</v>
      </c>
      <c r="F394" s="2">
        <v>56.38</v>
      </c>
      <c r="G394" s="2">
        <v>37.24</v>
      </c>
      <c r="H394" s="2">
        <v>50.91</v>
      </c>
      <c r="I394" s="2">
        <v>73.819999999999993</v>
      </c>
      <c r="J394" s="2">
        <f>SUM(Students_marks[[#This Row],[Math]:[English]])</f>
        <v>290.26</v>
      </c>
      <c r="K394" s="2">
        <f>Students_marks[[#This Row],[Total]]/5</f>
        <v>58.052</v>
      </c>
      <c r="L394" t="str">
        <f>IF(MIN(Students_marks[[#This Row],[Math]:[English]]) &lt; 35, "Fail","Pass")</f>
        <v>Pass</v>
      </c>
      <c r="M394" t="str">
        <f>VLOOKUP(Students_marks[[#This Row],[Percentage]],Table2[],2,TRUE)</f>
        <v>C</v>
      </c>
      <c r="N394">
        <f>_xlfn.RANK.EQ(Students_marks[[#This Row],[Total]],Students_marks[Total],0)</f>
        <v>292</v>
      </c>
    </row>
    <row r="395" spans="1:14" x14ac:dyDescent="0.35">
      <c r="A395">
        <v>394</v>
      </c>
      <c r="B395" s="1" t="s">
        <v>405</v>
      </c>
      <c r="C395" s="1" t="s">
        <v>8</v>
      </c>
      <c r="D395" s="1" t="s">
        <v>14</v>
      </c>
      <c r="E395" s="2">
        <v>25.5</v>
      </c>
      <c r="F395" s="2">
        <v>56.91</v>
      </c>
      <c r="G395" s="2">
        <v>91.4</v>
      </c>
      <c r="H395" s="2">
        <v>36.47</v>
      </c>
      <c r="I395" s="2">
        <v>58.32</v>
      </c>
      <c r="J395" s="2">
        <f>SUM(Students_marks[[#This Row],[Math]:[English]])</f>
        <v>268.60000000000002</v>
      </c>
      <c r="K395" s="2">
        <f>Students_marks[[#This Row],[Total]]/5</f>
        <v>53.720000000000006</v>
      </c>
      <c r="L395" t="str">
        <f>IF(MIN(Students_marks[[#This Row],[Math]:[English]]) &lt; 35, "Fail","Pass")</f>
        <v>Fail</v>
      </c>
      <c r="M395" t="str">
        <f>VLOOKUP(Students_marks[[#This Row],[Percentage]],Table2[],2,TRUE)</f>
        <v>C</v>
      </c>
      <c r="N395">
        <f>_xlfn.RANK.EQ(Students_marks[[#This Row],[Total]],Students_marks[Total],0)</f>
        <v>416</v>
      </c>
    </row>
    <row r="396" spans="1:14" x14ac:dyDescent="0.35">
      <c r="A396">
        <v>395</v>
      </c>
      <c r="B396" s="1" t="s">
        <v>406</v>
      </c>
      <c r="C396" s="1" t="s">
        <v>4</v>
      </c>
      <c r="D396" s="1" t="s">
        <v>12</v>
      </c>
      <c r="E396" s="2">
        <v>78.040000000000006</v>
      </c>
      <c r="F396" s="2">
        <v>79.510000000000005</v>
      </c>
      <c r="G396" s="2">
        <v>71.52</v>
      </c>
      <c r="H396" s="2">
        <v>30.19</v>
      </c>
      <c r="I396" s="2">
        <v>51.85</v>
      </c>
      <c r="J396" s="2">
        <f>SUM(Students_marks[[#This Row],[Math]:[English]])</f>
        <v>311.11</v>
      </c>
      <c r="K396" s="2">
        <f>Students_marks[[#This Row],[Total]]/5</f>
        <v>62.222000000000001</v>
      </c>
      <c r="L396" t="str">
        <f>IF(MIN(Students_marks[[#This Row],[Math]:[English]]) &lt; 35, "Fail","Pass")</f>
        <v>Fail</v>
      </c>
      <c r="M396" t="str">
        <f>VLOOKUP(Students_marks[[#This Row],[Percentage]],Table2[],2,TRUE)</f>
        <v>B2</v>
      </c>
      <c r="N396">
        <f>_xlfn.RANK.EQ(Students_marks[[#This Row],[Total]],Students_marks[Total],0)</f>
        <v>204</v>
      </c>
    </row>
    <row r="397" spans="1:14" x14ac:dyDescent="0.35">
      <c r="A397">
        <v>396</v>
      </c>
      <c r="B397" s="1" t="s">
        <v>407</v>
      </c>
      <c r="C397" s="1" t="s">
        <v>4</v>
      </c>
      <c r="D397" s="1" t="s">
        <v>12</v>
      </c>
      <c r="E397" s="2">
        <v>60.17</v>
      </c>
      <c r="F397" s="2">
        <v>48.12</v>
      </c>
      <c r="G397" s="2">
        <v>51.6</v>
      </c>
      <c r="H397" s="2">
        <v>90.98</v>
      </c>
      <c r="I397" s="2">
        <v>25.88</v>
      </c>
      <c r="J397" s="2">
        <f>SUM(Students_marks[[#This Row],[Math]:[English]])</f>
        <v>276.75</v>
      </c>
      <c r="K397" s="2">
        <f>Students_marks[[#This Row],[Total]]/5</f>
        <v>55.35</v>
      </c>
      <c r="L397" t="str">
        <f>IF(MIN(Students_marks[[#This Row],[Math]:[English]]) &lt; 35, "Fail","Pass")</f>
        <v>Fail</v>
      </c>
      <c r="M397" t="str">
        <f>VLOOKUP(Students_marks[[#This Row],[Percentage]],Table2[],2,TRUE)</f>
        <v>C</v>
      </c>
      <c r="N397">
        <f>_xlfn.RANK.EQ(Students_marks[[#This Row],[Total]],Students_marks[Total],0)</f>
        <v>370</v>
      </c>
    </row>
    <row r="398" spans="1:14" x14ac:dyDescent="0.35">
      <c r="A398">
        <v>397</v>
      </c>
      <c r="B398" s="1" t="s">
        <v>408</v>
      </c>
      <c r="C398" s="1" t="s">
        <v>6</v>
      </c>
      <c r="D398" s="1" t="s">
        <v>10</v>
      </c>
      <c r="E398" s="2">
        <v>12.4</v>
      </c>
      <c r="F398" s="2">
        <v>71.05</v>
      </c>
      <c r="G398" s="2">
        <v>47.69</v>
      </c>
      <c r="H398" s="2">
        <v>17.71</v>
      </c>
      <c r="I398" s="2">
        <v>25.85</v>
      </c>
      <c r="J398" s="2">
        <f>SUM(Students_marks[[#This Row],[Math]:[English]])</f>
        <v>174.7</v>
      </c>
      <c r="K398" s="2">
        <f>Students_marks[[#This Row],[Total]]/5</f>
        <v>34.94</v>
      </c>
      <c r="L398" t="str">
        <f>IF(MIN(Students_marks[[#This Row],[Math]:[English]]) &lt; 35, "Fail","Pass")</f>
        <v>Fail</v>
      </c>
      <c r="M398" t="str">
        <f>VLOOKUP(Students_marks[[#This Row],[Percentage]],Table2[],2,TRUE)</f>
        <v>F</v>
      </c>
      <c r="N398">
        <f>_xlfn.RANK.EQ(Students_marks[[#This Row],[Total]],Students_marks[Total],0)</f>
        <v>886</v>
      </c>
    </row>
    <row r="399" spans="1:14" x14ac:dyDescent="0.35">
      <c r="A399">
        <v>398</v>
      </c>
      <c r="B399" s="1" t="s">
        <v>409</v>
      </c>
      <c r="C399" s="1" t="s">
        <v>5</v>
      </c>
      <c r="D399" s="1" t="s">
        <v>14</v>
      </c>
      <c r="E399" s="2">
        <v>33.54</v>
      </c>
      <c r="F399" s="2">
        <v>37.97</v>
      </c>
      <c r="G399" s="2">
        <v>54.24</v>
      </c>
      <c r="H399" s="2">
        <v>84.16</v>
      </c>
      <c r="I399" s="2">
        <v>62.15</v>
      </c>
      <c r="J399" s="2">
        <f>SUM(Students_marks[[#This Row],[Math]:[English]])</f>
        <v>272.06</v>
      </c>
      <c r="K399" s="2">
        <f>Students_marks[[#This Row],[Total]]/5</f>
        <v>54.411999999999999</v>
      </c>
      <c r="L399" t="str">
        <f>IF(MIN(Students_marks[[#This Row],[Math]:[English]]) &lt; 35, "Fail","Pass")</f>
        <v>Fail</v>
      </c>
      <c r="M399" t="str">
        <f>VLOOKUP(Students_marks[[#This Row],[Percentage]],Table2[],2,TRUE)</f>
        <v>C</v>
      </c>
      <c r="N399">
        <f>_xlfn.RANK.EQ(Students_marks[[#This Row],[Total]],Students_marks[Total],0)</f>
        <v>404</v>
      </c>
    </row>
    <row r="400" spans="1:14" x14ac:dyDescent="0.35">
      <c r="A400">
        <v>399</v>
      </c>
      <c r="B400" s="1" t="s">
        <v>410</v>
      </c>
      <c r="C400" s="1" t="s">
        <v>8</v>
      </c>
      <c r="D400" s="1" t="s">
        <v>14</v>
      </c>
      <c r="E400" s="2">
        <v>76.13</v>
      </c>
      <c r="F400" s="2">
        <v>50.04</v>
      </c>
      <c r="G400" s="2">
        <v>79.13</v>
      </c>
      <c r="H400" s="2">
        <v>98.83</v>
      </c>
      <c r="I400" s="2">
        <v>3.08</v>
      </c>
      <c r="J400" s="2">
        <f>SUM(Students_marks[[#This Row],[Math]:[English]])</f>
        <v>307.20999999999998</v>
      </c>
      <c r="K400" s="2">
        <f>Students_marks[[#This Row],[Total]]/5</f>
        <v>61.441999999999993</v>
      </c>
      <c r="L400" t="str">
        <f>IF(MIN(Students_marks[[#This Row],[Math]:[English]]) &lt; 35, "Fail","Pass")</f>
        <v>Fail</v>
      </c>
      <c r="M400" t="str">
        <f>VLOOKUP(Students_marks[[#This Row],[Percentage]],Table2[],2,TRUE)</f>
        <v>B2</v>
      </c>
      <c r="N400">
        <f>_xlfn.RANK.EQ(Students_marks[[#This Row],[Total]],Students_marks[Total],0)</f>
        <v>220</v>
      </c>
    </row>
    <row r="401" spans="1:14" x14ac:dyDescent="0.35">
      <c r="A401">
        <v>400</v>
      </c>
      <c r="B401" s="1" t="s">
        <v>411</v>
      </c>
      <c r="C401" s="1" t="s">
        <v>5</v>
      </c>
      <c r="D401" s="1" t="s">
        <v>10</v>
      </c>
      <c r="E401" s="2">
        <v>25.8</v>
      </c>
      <c r="F401" s="2">
        <v>82.9</v>
      </c>
      <c r="G401" s="2">
        <v>58.47</v>
      </c>
      <c r="H401" s="2">
        <v>69.16</v>
      </c>
      <c r="I401" s="2">
        <v>75.84</v>
      </c>
      <c r="J401" s="2">
        <f>SUM(Students_marks[[#This Row],[Math]:[English]])</f>
        <v>312.17</v>
      </c>
      <c r="K401" s="2">
        <f>Students_marks[[#This Row],[Total]]/5</f>
        <v>62.434000000000005</v>
      </c>
      <c r="L401" t="str">
        <f>IF(MIN(Students_marks[[#This Row],[Math]:[English]]) &lt; 35, "Fail","Pass")</f>
        <v>Fail</v>
      </c>
      <c r="M401" t="str">
        <f>VLOOKUP(Students_marks[[#This Row],[Percentage]],Table2[],2,TRUE)</f>
        <v>B2</v>
      </c>
      <c r="N401">
        <f>_xlfn.RANK.EQ(Students_marks[[#This Row],[Total]],Students_marks[Total],0)</f>
        <v>201</v>
      </c>
    </row>
    <row r="402" spans="1:14" x14ac:dyDescent="0.35">
      <c r="A402">
        <v>401</v>
      </c>
      <c r="B402" s="1" t="s">
        <v>412</v>
      </c>
      <c r="C402" s="1" t="s">
        <v>5</v>
      </c>
      <c r="D402" s="1" t="s">
        <v>12</v>
      </c>
      <c r="E402" s="2">
        <v>91.47</v>
      </c>
      <c r="F402" s="2">
        <v>64.69</v>
      </c>
      <c r="G402" s="2">
        <v>81.36</v>
      </c>
      <c r="H402" s="2">
        <v>65.05</v>
      </c>
      <c r="I402" s="2">
        <v>97.81</v>
      </c>
      <c r="J402" s="2">
        <f>SUM(Students_marks[[#This Row],[Math]:[English]])</f>
        <v>400.38</v>
      </c>
      <c r="K402" s="2">
        <f>Students_marks[[#This Row],[Total]]/5</f>
        <v>80.075999999999993</v>
      </c>
      <c r="L402" t="str">
        <f>IF(MIN(Students_marks[[#This Row],[Math]:[English]]) &lt; 35, "Fail","Pass")</f>
        <v>Pass</v>
      </c>
      <c r="M402" t="str">
        <f>VLOOKUP(Students_marks[[#This Row],[Percentage]],Table2[],2,TRUE)</f>
        <v>A2</v>
      </c>
      <c r="N402">
        <f>_xlfn.RANK.EQ(Students_marks[[#This Row],[Total]],Students_marks[Total],0)</f>
        <v>8</v>
      </c>
    </row>
    <row r="403" spans="1:14" x14ac:dyDescent="0.35">
      <c r="A403">
        <v>402</v>
      </c>
      <c r="B403" s="1" t="s">
        <v>413</v>
      </c>
      <c r="C403" s="1" t="s">
        <v>8</v>
      </c>
      <c r="D403" s="1" t="s">
        <v>12</v>
      </c>
      <c r="E403" s="2">
        <v>14.71</v>
      </c>
      <c r="F403" s="2">
        <v>36.93</v>
      </c>
      <c r="G403" s="2">
        <v>11.92</v>
      </c>
      <c r="H403" s="2">
        <v>84.17</v>
      </c>
      <c r="I403" s="2">
        <v>3.39</v>
      </c>
      <c r="J403" s="2">
        <f>SUM(Students_marks[[#This Row],[Math]:[English]])</f>
        <v>151.12</v>
      </c>
      <c r="K403" s="2">
        <f>Students_marks[[#This Row],[Total]]/5</f>
        <v>30.224</v>
      </c>
      <c r="L403" t="str">
        <f>IF(MIN(Students_marks[[#This Row],[Math]:[English]]) &lt; 35, "Fail","Pass")</f>
        <v>Fail</v>
      </c>
      <c r="M403" t="str">
        <f>VLOOKUP(Students_marks[[#This Row],[Percentage]],Table2[],2,TRUE)</f>
        <v>F</v>
      </c>
      <c r="N403">
        <f>_xlfn.RANK.EQ(Students_marks[[#This Row],[Total]],Students_marks[Total],0)</f>
        <v>942</v>
      </c>
    </row>
    <row r="404" spans="1:14" x14ac:dyDescent="0.35">
      <c r="A404">
        <v>403</v>
      </c>
      <c r="B404" s="1" t="s">
        <v>414</v>
      </c>
      <c r="C404" s="1" t="s">
        <v>6</v>
      </c>
      <c r="D404" s="1" t="s">
        <v>12</v>
      </c>
      <c r="E404" s="2">
        <v>82.74</v>
      </c>
      <c r="F404" s="2">
        <v>23.94</v>
      </c>
      <c r="G404" s="2">
        <v>73.87</v>
      </c>
      <c r="H404" s="2">
        <v>11.77</v>
      </c>
      <c r="I404" s="2">
        <v>46.57</v>
      </c>
      <c r="J404" s="2">
        <f>SUM(Students_marks[[#This Row],[Math]:[English]])</f>
        <v>238.89000000000001</v>
      </c>
      <c r="K404" s="2">
        <f>Students_marks[[#This Row],[Total]]/5</f>
        <v>47.778000000000006</v>
      </c>
      <c r="L404" t="str">
        <f>IF(MIN(Students_marks[[#This Row],[Math]:[English]]) &lt; 35, "Fail","Pass")</f>
        <v>Fail</v>
      </c>
      <c r="M404" t="str">
        <f>VLOOKUP(Students_marks[[#This Row],[Percentage]],Table2[],2,TRUE)</f>
        <v>D</v>
      </c>
      <c r="N404">
        <f>_xlfn.RANK.EQ(Students_marks[[#This Row],[Total]],Students_marks[Total],0)</f>
        <v>593</v>
      </c>
    </row>
    <row r="405" spans="1:14" x14ac:dyDescent="0.35">
      <c r="A405">
        <v>404</v>
      </c>
      <c r="B405" s="1" t="s">
        <v>415</v>
      </c>
      <c r="C405" s="1" t="s">
        <v>4</v>
      </c>
      <c r="D405" s="1" t="s">
        <v>12</v>
      </c>
      <c r="E405" s="2">
        <v>69.48</v>
      </c>
      <c r="F405" s="2">
        <v>47.72</v>
      </c>
      <c r="G405" s="2">
        <v>65.08</v>
      </c>
      <c r="H405" s="2">
        <v>85.01</v>
      </c>
      <c r="I405" s="2">
        <v>48.13</v>
      </c>
      <c r="J405" s="2">
        <f>SUM(Students_marks[[#This Row],[Math]:[English]])</f>
        <v>315.42</v>
      </c>
      <c r="K405" s="2">
        <f>Students_marks[[#This Row],[Total]]/5</f>
        <v>63.084000000000003</v>
      </c>
      <c r="L405" t="str">
        <f>IF(MIN(Students_marks[[#This Row],[Math]:[English]]) &lt; 35, "Fail","Pass")</f>
        <v>Pass</v>
      </c>
      <c r="M405" t="str">
        <f>VLOOKUP(Students_marks[[#This Row],[Percentage]],Table2[],2,TRUE)</f>
        <v>B2</v>
      </c>
      <c r="N405">
        <f>_xlfn.RANK.EQ(Students_marks[[#This Row],[Total]],Students_marks[Total],0)</f>
        <v>188</v>
      </c>
    </row>
    <row r="406" spans="1:14" x14ac:dyDescent="0.35">
      <c r="A406">
        <v>405</v>
      </c>
      <c r="B406" s="1" t="s">
        <v>416</v>
      </c>
      <c r="C406" s="1" t="s">
        <v>8</v>
      </c>
      <c r="D406" s="1" t="s">
        <v>10</v>
      </c>
      <c r="E406" s="2">
        <v>26.2</v>
      </c>
      <c r="F406" s="2">
        <v>22.74</v>
      </c>
      <c r="G406" s="2">
        <v>45.48</v>
      </c>
      <c r="H406" s="2">
        <v>81.31</v>
      </c>
      <c r="I406" s="2">
        <v>72.66</v>
      </c>
      <c r="J406" s="2">
        <f>SUM(Students_marks[[#This Row],[Math]:[English]])</f>
        <v>248.39</v>
      </c>
      <c r="K406" s="2">
        <f>Students_marks[[#This Row],[Total]]/5</f>
        <v>49.677999999999997</v>
      </c>
      <c r="L406" t="str">
        <f>IF(MIN(Students_marks[[#This Row],[Math]:[English]]) &lt; 35, "Fail","Pass")</f>
        <v>Fail</v>
      </c>
      <c r="M406" t="str">
        <f>VLOOKUP(Students_marks[[#This Row],[Percentage]],Table2[],2,TRUE)</f>
        <v>D</v>
      </c>
      <c r="N406">
        <f>_xlfn.RANK.EQ(Students_marks[[#This Row],[Total]],Students_marks[Total],0)</f>
        <v>543</v>
      </c>
    </row>
    <row r="407" spans="1:14" x14ac:dyDescent="0.35">
      <c r="A407">
        <v>406</v>
      </c>
      <c r="B407" s="1" t="s">
        <v>417</v>
      </c>
      <c r="C407" s="1" t="s">
        <v>7</v>
      </c>
      <c r="D407" s="1" t="s">
        <v>14</v>
      </c>
      <c r="E407" s="2">
        <v>48.68</v>
      </c>
      <c r="F407" s="2">
        <v>73.06</v>
      </c>
      <c r="G407" s="2">
        <v>56.56</v>
      </c>
      <c r="H407" s="2">
        <v>29.47</v>
      </c>
      <c r="I407" s="2">
        <v>4.63</v>
      </c>
      <c r="J407" s="2">
        <f>SUM(Students_marks[[#This Row],[Math]:[English]])</f>
        <v>212.4</v>
      </c>
      <c r="K407" s="2">
        <f>Students_marks[[#This Row],[Total]]/5</f>
        <v>42.480000000000004</v>
      </c>
      <c r="L407" t="str">
        <f>IF(MIN(Students_marks[[#This Row],[Math]:[English]]) &lt; 35, "Fail","Pass")</f>
        <v>Fail</v>
      </c>
      <c r="M407" t="str">
        <f>VLOOKUP(Students_marks[[#This Row],[Percentage]],Table2[],2,TRUE)</f>
        <v>D</v>
      </c>
      <c r="N407">
        <f>_xlfn.RANK.EQ(Students_marks[[#This Row],[Total]],Students_marks[Total],0)</f>
        <v>738</v>
      </c>
    </row>
    <row r="408" spans="1:14" x14ac:dyDescent="0.35">
      <c r="A408">
        <v>407</v>
      </c>
      <c r="B408" s="1" t="s">
        <v>418</v>
      </c>
      <c r="C408" s="1" t="s">
        <v>5</v>
      </c>
      <c r="D408" s="1" t="s">
        <v>12</v>
      </c>
      <c r="E408" s="2">
        <v>81.03</v>
      </c>
      <c r="F408" s="2">
        <v>25.94</v>
      </c>
      <c r="G408" s="2">
        <v>69.760000000000005</v>
      </c>
      <c r="H408" s="2">
        <v>2.2200000000000002</v>
      </c>
      <c r="I408" s="2">
        <v>76.55</v>
      </c>
      <c r="J408" s="2">
        <f>SUM(Students_marks[[#This Row],[Math]:[English]])</f>
        <v>255.5</v>
      </c>
      <c r="K408" s="2">
        <f>Students_marks[[#This Row],[Total]]/5</f>
        <v>51.1</v>
      </c>
      <c r="L408" t="str">
        <f>IF(MIN(Students_marks[[#This Row],[Math]:[English]]) &lt; 35, "Fail","Pass")</f>
        <v>Fail</v>
      </c>
      <c r="M408" t="str">
        <f>VLOOKUP(Students_marks[[#This Row],[Percentage]],Table2[],2,TRUE)</f>
        <v>C</v>
      </c>
      <c r="N408">
        <f>_xlfn.RANK.EQ(Students_marks[[#This Row],[Total]],Students_marks[Total],0)</f>
        <v>498</v>
      </c>
    </row>
    <row r="409" spans="1:14" x14ac:dyDescent="0.35">
      <c r="A409">
        <v>408</v>
      </c>
      <c r="B409" s="1" t="s">
        <v>419</v>
      </c>
      <c r="C409" s="1" t="s">
        <v>4</v>
      </c>
      <c r="D409" s="1" t="s">
        <v>10</v>
      </c>
      <c r="E409" s="2">
        <v>95.1</v>
      </c>
      <c r="F409" s="2">
        <v>15.28</v>
      </c>
      <c r="G409" s="2">
        <v>50.37</v>
      </c>
      <c r="H409" s="2">
        <v>91</v>
      </c>
      <c r="I409" s="2">
        <v>18.04</v>
      </c>
      <c r="J409" s="2">
        <f>SUM(Students_marks[[#This Row],[Math]:[English]])</f>
        <v>269.79000000000002</v>
      </c>
      <c r="K409" s="2">
        <f>Students_marks[[#This Row],[Total]]/5</f>
        <v>53.958000000000006</v>
      </c>
      <c r="L409" t="str">
        <f>IF(MIN(Students_marks[[#This Row],[Math]:[English]]) &lt; 35, "Fail","Pass")</f>
        <v>Fail</v>
      </c>
      <c r="M409" t="str">
        <f>VLOOKUP(Students_marks[[#This Row],[Percentage]],Table2[],2,TRUE)</f>
        <v>C</v>
      </c>
      <c r="N409">
        <f>_xlfn.RANK.EQ(Students_marks[[#This Row],[Total]],Students_marks[Total],0)</f>
        <v>413</v>
      </c>
    </row>
    <row r="410" spans="1:14" x14ac:dyDescent="0.35">
      <c r="A410">
        <v>409</v>
      </c>
      <c r="B410" s="1" t="s">
        <v>420</v>
      </c>
      <c r="C410" s="1" t="s">
        <v>7</v>
      </c>
      <c r="D410" s="1" t="s">
        <v>12</v>
      </c>
      <c r="E410" s="2">
        <v>21.33</v>
      </c>
      <c r="F410" s="2">
        <v>35.909999999999997</v>
      </c>
      <c r="G410" s="2">
        <v>53.02</v>
      </c>
      <c r="H410" s="2">
        <v>68.42</v>
      </c>
      <c r="I410" s="2">
        <v>55.52</v>
      </c>
      <c r="J410" s="2">
        <f>SUM(Students_marks[[#This Row],[Math]:[English]])</f>
        <v>234.20000000000002</v>
      </c>
      <c r="K410" s="2">
        <f>Students_marks[[#This Row],[Total]]/5</f>
        <v>46.84</v>
      </c>
      <c r="L410" t="str">
        <f>IF(MIN(Students_marks[[#This Row],[Math]:[English]]) &lt; 35, "Fail","Pass")</f>
        <v>Fail</v>
      </c>
      <c r="M410" t="str">
        <f>VLOOKUP(Students_marks[[#This Row],[Percentage]],Table2[],2,TRUE)</f>
        <v>D</v>
      </c>
      <c r="N410">
        <f>_xlfn.RANK.EQ(Students_marks[[#This Row],[Total]],Students_marks[Total],0)</f>
        <v>616</v>
      </c>
    </row>
    <row r="411" spans="1:14" x14ac:dyDescent="0.35">
      <c r="A411">
        <v>410</v>
      </c>
      <c r="B411" s="1" t="s">
        <v>421</v>
      </c>
      <c r="C411" s="1" t="s">
        <v>7</v>
      </c>
      <c r="D411" s="1" t="s">
        <v>10</v>
      </c>
      <c r="E411" s="2">
        <v>6.68</v>
      </c>
      <c r="F411" s="2">
        <v>22.76</v>
      </c>
      <c r="G411" s="2">
        <v>50.24</v>
      </c>
      <c r="H411" s="2">
        <v>22.7</v>
      </c>
      <c r="I411" s="2">
        <v>83.02</v>
      </c>
      <c r="J411" s="2">
        <f>SUM(Students_marks[[#This Row],[Math]:[English]])</f>
        <v>185.4</v>
      </c>
      <c r="K411" s="2">
        <f>Students_marks[[#This Row],[Total]]/5</f>
        <v>37.08</v>
      </c>
      <c r="L411" t="str">
        <f>IF(MIN(Students_marks[[#This Row],[Math]:[English]]) &lt; 35, "Fail","Pass")</f>
        <v>Fail</v>
      </c>
      <c r="M411" t="str">
        <f>VLOOKUP(Students_marks[[#This Row],[Percentage]],Table2[],2,TRUE)</f>
        <v>D</v>
      </c>
      <c r="N411">
        <f>_xlfn.RANK.EQ(Students_marks[[#This Row],[Total]],Students_marks[Total],0)</f>
        <v>846</v>
      </c>
    </row>
    <row r="412" spans="1:14" x14ac:dyDescent="0.35">
      <c r="A412">
        <v>411</v>
      </c>
      <c r="B412" s="1" t="s">
        <v>422</v>
      </c>
      <c r="C412" s="1" t="s">
        <v>5</v>
      </c>
      <c r="D412" s="1" t="s">
        <v>12</v>
      </c>
      <c r="E412" s="2">
        <v>19.63</v>
      </c>
      <c r="F412" s="2">
        <v>17.510000000000002</v>
      </c>
      <c r="G412" s="2">
        <v>56.68</v>
      </c>
      <c r="H412" s="2">
        <v>54.3</v>
      </c>
      <c r="I412" s="2">
        <v>2.5499999999999998</v>
      </c>
      <c r="J412" s="2">
        <f>SUM(Students_marks[[#This Row],[Math]:[English]])</f>
        <v>150.67000000000002</v>
      </c>
      <c r="K412" s="2">
        <f>Students_marks[[#This Row],[Total]]/5</f>
        <v>30.134000000000004</v>
      </c>
      <c r="L412" t="str">
        <f>IF(MIN(Students_marks[[#This Row],[Math]:[English]]) &lt; 35, "Fail","Pass")</f>
        <v>Fail</v>
      </c>
      <c r="M412" t="str">
        <f>VLOOKUP(Students_marks[[#This Row],[Percentage]],Table2[],2,TRUE)</f>
        <v>F</v>
      </c>
      <c r="N412">
        <f>_xlfn.RANK.EQ(Students_marks[[#This Row],[Total]],Students_marks[Total],0)</f>
        <v>944</v>
      </c>
    </row>
    <row r="413" spans="1:14" x14ac:dyDescent="0.35">
      <c r="A413">
        <v>412</v>
      </c>
      <c r="B413" s="1" t="s">
        <v>423</v>
      </c>
      <c r="C413" s="1" t="s">
        <v>4</v>
      </c>
      <c r="D413" s="1" t="s">
        <v>12</v>
      </c>
      <c r="E413" s="2">
        <v>1.96</v>
      </c>
      <c r="F413" s="2">
        <v>54.87</v>
      </c>
      <c r="G413" s="2">
        <v>78.75</v>
      </c>
      <c r="H413" s="2">
        <v>92.19</v>
      </c>
      <c r="I413" s="2">
        <v>31.48</v>
      </c>
      <c r="J413" s="2">
        <f>SUM(Students_marks[[#This Row],[Math]:[English]])</f>
        <v>259.25</v>
      </c>
      <c r="K413" s="2">
        <f>Students_marks[[#This Row],[Total]]/5</f>
        <v>51.85</v>
      </c>
      <c r="L413" t="str">
        <f>IF(MIN(Students_marks[[#This Row],[Math]:[English]]) &lt; 35, "Fail","Pass")</f>
        <v>Fail</v>
      </c>
      <c r="M413" t="str">
        <f>VLOOKUP(Students_marks[[#This Row],[Percentage]],Table2[],2,TRUE)</f>
        <v>C</v>
      </c>
      <c r="N413">
        <f>_xlfn.RANK.EQ(Students_marks[[#This Row],[Total]],Students_marks[Total],0)</f>
        <v>478</v>
      </c>
    </row>
    <row r="414" spans="1:14" x14ac:dyDescent="0.35">
      <c r="A414">
        <v>413</v>
      </c>
      <c r="B414" s="1" t="s">
        <v>424</v>
      </c>
      <c r="C414" s="1" t="s">
        <v>8</v>
      </c>
      <c r="D414" s="1" t="s">
        <v>12</v>
      </c>
      <c r="E414" s="2">
        <v>41.56</v>
      </c>
      <c r="F414" s="2">
        <v>66.78</v>
      </c>
      <c r="G414" s="2">
        <v>1.29</v>
      </c>
      <c r="H414" s="2">
        <v>29.25</v>
      </c>
      <c r="I414" s="2">
        <v>68.12</v>
      </c>
      <c r="J414" s="2">
        <f>SUM(Students_marks[[#This Row],[Math]:[English]])</f>
        <v>207</v>
      </c>
      <c r="K414" s="2">
        <f>Students_marks[[#This Row],[Total]]/5</f>
        <v>41.4</v>
      </c>
      <c r="L414" t="str">
        <f>IF(MIN(Students_marks[[#This Row],[Math]:[English]]) &lt; 35, "Fail","Pass")</f>
        <v>Fail</v>
      </c>
      <c r="M414" t="str">
        <f>VLOOKUP(Students_marks[[#This Row],[Percentage]],Table2[],2,TRUE)</f>
        <v>D</v>
      </c>
      <c r="N414">
        <f>_xlfn.RANK.EQ(Students_marks[[#This Row],[Total]],Students_marks[Total],0)</f>
        <v>769</v>
      </c>
    </row>
    <row r="415" spans="1:14" x14ac:dyDescent="0.35">
      <c r="A415">
        <v>414</v>
      </c>
      <c r="B415" s="1" t="s">
        <v>425</v>
      </c>
      <c r="C415" s="1" t="s">
        <v>5</v>
      </c>
      <c r="D415" s="1" t="s">
        <v>12</v>
      </c>
      <c r="E415" s="2">
        <v>92.46</v>
      </c>
      <c r="F415" s="2">
        <v>29.47</v>
      </c>
      <c r="G415" s="2">
        <v>94.47</v>
      </c>
      <c r="H415" s="2">
        <v>44.18</v>
      </c>
      <c r="I415" s="2">
        <v>28.53</v>
      </c>
      <c r="J415" s="2">
        <f>SUM(Students_marks[[#This Row],[Math]:[English]])</f>
        <v>289.11</v>
      </c>
      <c r="K415" s="2">
        <f>Students_marks[[#This Row],[Total]]/5</f>
        <v>57.822000000000003</v>
      </c>
      <c r="L415" t="str">
        <f>IF(MIN(Students_marks[[#This Row],[Math]:[English]]) &lt; 35, "Fail","Pass")</f>
        <v>Fail</v>
      </c>
      <c r="M415" t="str">
        <f>VLOOKUP(Students_marks[[#This Row],[Percentage]],Table2[],2,TRUE)</f>
        <v>C</v>
      </c>
      <c r="N415">
        <f>_xlfn.RANK.EQ(Students_marks[[#This Row],[Total]],Students_marks[Total],0)</f>
        <v>300</v>
      </c>
    </row>
    <row r="416" spans="1:14" x14ac:dyDescent="0.35">
      <c r="A416">
        <v>415</v>
      </c>
      <c r="B416" s="1" t="s">
        <v>426</v>
      </c>
      <c r="C416" s="1" t="s">
        <v>8</v>
      </c>
      <c r="D416" s="1" t="s">
        <v>14</v>
      </c>
      <c r="E416" s="2">
        <v>19.77</v>
      </c>
      <c r="F416" s="2">
        <v>57.7</v>
      </c>
      <c r="G416" s="2">
        <v>69.790000000000006</v>
      </c>
      <c r="H416" s="2">
        <v>17.63</v>
      </c>
      <c r="I416" s="2">
        <v>67.11</v>
      </c>
      <c r="J416" s="2">
        <f>SUM(Students_marks[[#This Row],[Math]:[English]])</f>
        <v>232</v>
      </c>
      <c r="K416" s="2">
        <f>Students_marks[[#This Row],[Total]]/5</f>
        <v>46.4</v>
      </c>
      <c r="L416" t="str">
        <f>IF(MIN(Students_marks[[#This Row],[Math]:[English]]) &lt; 35, "Fail","Pass")</f>
        <v>Fail</v>
      </c>
      <c r="M416" t="str">
        <f>VLOOKUP(Students_marks[[#This Row],[Percentage]],Table2[],2,TRUE)</f>
        <v>D</v>
      </c>
      <c r="N416">
        <f>_xlfn.RANK.EQ(Students_marks[[#This Row],[Total]],Students_marks[Total],0)</f>
        <v>632</v>
      </c>
    </row>
    <row r="417" spans="1:14" x14ac:dyDescent="0.35">
      <c r="A417">
        <v>416</v>
      </c>
      <c r="B417" s="1" t="s">
        <v>427</v>
      </c>
      <c r="C417" s="1" t="s">
        <v>7</v>
      </c>
      <c r="D417" s="1" t="s">
        <v>14</v>
      </c>
      <c r="E417" s="2">
        <v>99.71</v>
      </c>
      <c r="F417" s="2">
        <v>55.32</v>
      </c>
      <c r="G417" s="2">
        <v>14.93</v>
      </c>
      <c r="H417" s="2">
        <v>87.79</v>
      </c>
      <c r="I417" s="2">
        <v>76.900000000000006</v>
      </c>
      <c r="J417" s="2">
        <f>SUM(Students_marks[[#This Row],[Math]:[English]])</f>
        <v>334.65</v>
      </c>
      <c r="K417" s="2">
        <f>Students_marks[[#This Row],[Total]]/5</f>
        <v>66.929999999999993</v>
      </c>
      <c r="L417" t="str">
        <f>IF(MIN(Students_marks[[#This Row],[Math]:[English]]) &lt; 35, "Fail","Pass")</f>
        <v>Fail</v>
      </c>
      <c r="M417" t="str">
        <f>VLOOKUP(Students_marks[[#This Row],[Percentage]],Table2[],2,TRUE)</f>
        <v>B2</v>
      </c>
      <c r="N417">
        <f>_xlfn.RANK.EQ(Students_marks[[#This Row],[Total]],Students_marks[Total],0)</f>
        <v>110</v>
      </c>
    </row>
    <row r="418" spans="1:14" x14ac:dyDescent="0.35">
      <c r="A418">
        <v>417</v>
      </c>
      <c r="B418" s="1" t="s">
        <v>428</v>
      </c>
      <c r="C418" s="1" t="s">
        <v>5</v>
      </c>
      <c r="D418" s="1" t="s">
        <v>10</v>
      </c>
      <c r="E418" s="2">
        <v>5.83</v>
      </c>
      <c r="F418" s="2">
        <v>48.23</v>
      </c>
      <c r="G418" s="2">
        <v>24.31</v>
      </c>
      <c r="H418" s="2">
        <v>51.16</v>
      </c>
      <c r="I418" s="2">
        <v>11.17</v>
      </c>
      <c r="J418" s="2">
        <f>SUM(Students_marks[[#This Row],[Math]:[English]])</f>
        <v>140.69999999999996</v>
      </c>
      <c r="K418" s="2">
        <f>Students_marks[[#This Row],[Total]]/5</f>
        <v>28.139999999999993</v>
      </c>
      <c r="L418" t="str">
        <f>IF(MIN(Students_marks[[#This Row],[Math]:[English]]) &lt; 35, "Fail","Pass")</f>
        <v>Fail</v>
      </c>
      <c r="M418" t="str">
        <f>VLOOKUP(Students_marks[[#This Row],[Percentage]],Table2[],2,TRUE)</f>
        <v>F</v>
      </c>
      <c r="N418">
        <f>_xlfn.RANK.EQ(Students_marks[[#This Row],[Total]],Students_marks[Total],0)</f>
        <v>961</v>
      </c>
    </row>
    <row r="419" spans="1:14" x14ac:dyDescent="0.35">
      <c r="A419">
        <v>418</v>
      </c>
      <c r="B419" s="1" t="s">
        <v>429</v>
      </c>
      <c r="C419" s="1" t="s">
        <v>5</v>
      </c>
      <c r="D419" s="1" t="s">
        <v>12</v>
      </c>
      <c r="E419" s="2">
        <v>53.65</v>
      </c>
      <c r="F419" s="2">
        <v>23.91</v>
      </c>
      <c r="G419" s="2">
        <v>62.28</v>
      </c>
      <c r="H419" s="2">
        <v>78.67</v>
      </c>
      <c r="I419" s="2">
        <v>62.52</v>
      </c>
      <c r="J419" s="2">
        <f>SUM(Students_marks[[#This Row],[Math]:[English]])</f>
        <v>281.02999999999997</v>
      </c>
      <c r="K419" s="2">
        <f>Students_marks[[#This Row],[Total]]/5</f>
        <v>56.205999999999996</v>
      </c>
      <c r="L419" t="str">
        <f>IF(MIN(Students_marks[[#This Row],[Math]:[English]]) &lt; 35, "Fail","Pass")</f>
        <v>Fail</v>
      </c>
      <c r="M419" t="str">
        <f>VLOOKUP(Students_marks[[#This Row],[Percentage]],Table2[],2,TRUE)</f>
        <v>C</v>
      </c>
      <c r="N419">
        <f>_xlfn.RANK.EQ(Students_marks[[#This Row],[Total]],Students_marks[Total],0)</f>
        <v>339</v>
      </c>
    </row>
    <row r="420" spans="1:14" x14ac:dyDescent="0.35">
      <c r="A420">
        <v>419</v>
      </c>
      <c r="B420" s="1" t="s">
        <v>430</v>
      </c>
      <c r="C420" s="1" t="s">
        <v>5</v>
      </c>
      <c r="D420" s="1" t="s">
        <v>10</v>
      </c>
      <c r="E420" s="2">
        <v>64.47</v>
      </c>
      <c r="F420" s="2">
        <v>14.57</v>
      </c>
      <c r="G420" s="2">
        <v>2.61</v>
      </c>
      <c r="H420" s="2">
        <v>83.44</v>
      </c>
      <c r="I420" s="2">
        <v>98.23</v>
      </c>
      <c r="J420" s="2">
        <f>SUM(Students_marks[[#This Row],[Math]:[English]])</f>
        <v>263.32</v>
      </c>
      <c r="K420" s="2">
        <f>Students_marks[[#This Row],[Total]]/5</f>
        <v>52.664000000000001</v>
      </c>
      <c r="L420" t="str">
        <f>IF(MIN(Students_marks[[#This Row],[Math]:[English]]) &lt; 35, "Fail","Pass")</f>
        <v>Fail</v>
      </c>
      <c r="M420" t="str">
        <f>VLOOKUP(Students_marks[[#This Row],[Percentage]],Table2[],2,TRUE)</f>
        <v>C</v>
      </c>
      <c r="N420">
        <f>_xlfn.RANK.EQ(Students_marks[[#This Row],[Total]],Students_marks[Total],0)</f>
        <v>455</v>
      </c>
    </row>
    <row r="421" spans="1:14" x14ac:dyDescent="0.35">
      <c r="A421">
        <v>420</v>
      </c>
      <c r="B421" s="1" t="s">
        <v>431</v>
      </c>
      <c r="C421" s="1" t="s">
        <v>5</v>
      </c>
      <c r="D421" s="1" t="s">
        <v>14</v>
      </c>
      <c r="E421" s="2">
        <v>86.92</v>
      </c>
      <c r="F421" s="2">
        <v>61.81</v>
      </c>
      <c r="G421" s="2">
        <v>15.55</v>
      </c>
      <c r="H421" s="2">
        <v>71.44</v>
      </c>
      <c r="I421" s="2">
        <v>55.76</v>
      </c>
      <c r="J421" s="2">
        <f>SUM(Students_marks[[#This Row],[Math]:[English]])</f>
        <v>291.48</v>
      </c>
      <c r="K421" s="2">
        <f>Students_marks[[#This Row],[Total]]/5</f>
        <v>58.296000000000006</v>
      </c>
      <c r="L421" t="str">
        <f>IF(MIN(Students_marks[[#This Row],[Math]:[English]]) &lt; 35, "Fail","Pass")</f>
        <v>Fail</v>
      </c>
      <c r="M421" t="str">
        <f>VLOOKUP(Students_marks[[#This Row],[Percentage]],Table2[],2,TRUE)</f>
        <v>C</v>
      </c>
      <c r="N421">
        <f>_xlfn.RANK.EQ(Students_marks[[#This Row],[Total]],Students_marks[Total],0)</f>
        <v>287</v>
      </c>
    </row>
    <row r="422" spans="1:14" x14ac:dyDescent="0.35">
      <c r="A422">
        <v>421</v>
      </c>
      <c r="B422" s="1" t="s">
        <v>432</v>
      </c>
      <c r="C422" s="1" t="s">
        <v>5</v>
      </c>
      <c r="D422" s="1" t="s">
        <v>14</v>
      </c>
      <c r="E422" s="2">
        <v>1.44</v>
      </c>
      <c r="F422" s="2">
        <v>49.32</v>
      </c>
      <c r="G422" s="2">
        <v>49.75</v>
      </c>
      <c r="H422" s="2">
        <v>14.99</v>
      </c>
      <c r="I422" s="2">
        <v>54.76</v>
      </c>
      <c r="J422" s="2">
        <f>SUM(Students_marks[[#This Row],[Math]:[English]])</f>
        <v>170.26</v>
      </c>
      <c r="K422" s="2">
        <f>Students_marks[[#This Row],[Total]]/5</f>
        <v>34.052</v>
      </c>
      <c r="L422" t="str">
        <f>IF(MIN(Students_marks[[#This Row],[Math]:[English]]) &lt; 35, "Fail","Pass")</f>
        <v>Fail</v>
      </c>
      <c r="M422" t="str">
        <f>VLOOKUP(Students_marks[[#This Row],[Percentage]],Table2[],2,TRUE)</f>
        <v>F</v>
      </c>
      <c r="N422">
        <f>_xlfn.RANK.EQ(Students_marks[[#This Row],[Total]],Students_marks[Total],0)</f>
        <v>901</v>
      </c>
    </row>
    <row r="423" spans="1:14" x14ac:dyDescent="0.35">
      <c r="A423">
        <v>422</v>
      </c>
      <c r="B423" s="1" t="s">
        <v>433</v>
      </c>
      <c r="C423" s="1" t="s">
        <v>7</v>
      </c>
      <c r="D423" s="1" t="s">
        <v>12</v>
      </c>
      <c r="E423" s="2">
        <v>47.48</v>
      </c>
      <c r="F423" s="2">
        <v>23.42</v>
      </c>
      <c r="G423" s="2">
        <v>68.22</v>
      </c>
      <c r="H423" s="2">
        <v>78.97</v>
      </c>
      <c r="I423" s="2">
        <v>37.479999999999997</v>
      </c>
      <c r="J423" s="2">
        <f>SUM(Students_marks[[#This Row],[Math]:[English]])</f>
        <v>255.57</v>
      </c>
      <c r="K423" s="2">
        <f>Students_marks[[#This Row],[Total]]/5</f>
        <v>51.113999999999997</v>
      </c>
      <c r="L423" t="str">
        <f>IF(MIN(Students_marks[[#This Row],[Math]:[English]]) &lt; 35, "Fail","Pass")</f>
        <v>Fail</v>
      </c>
      <c r="M423" t="str">
        <f>VLOOKUP(Students_marks[[#This Row],[Percentage]],Table2[],2,TRUE)</f>
        <v>C</v>
      </c>
      <c r="N423">
        <f>_xlfn.RANK.EQ(Students_marks[[#This Row],[Total]],Students_marks[Total],0)</f>
        <v>497</v>
      </c>
    </row>
    <row r="424" spans="1:14" x14ac:dyDescent="0.35">
      <c r="A424">
        <v>423</v>
      </c>
      <c r="B424" s="1" t="s">
        <v>434</v>
      </c>
      <c r="C424" s="1" t="s">
        <v>7</v>
      </c>
      <c r="D424" s="1" t="s">
        <v>10</v>
      </c>
      <c r="E424" s="2">
        <v>91.48</v>
      </c>
      <c r="F424" s="2">
        <v>36.57</v>
      </c>
      <c r="G424" s="2">
        <v>77.239999999999995</v>
      </c>
      <c r="H424" s="2">
        <v>84.68</v>
      </c>
      <c r="I424" s="2">
        <v>75.92</v>
      </c>
      <c r="J424" s="2">
        <f>SUM(Students_marks[[#This Row],[Math]:[English]])</f>
        <v>365.89000000000004</v>
      </c>
      <c r="K424" s="2">
        <f>Students_marks[[#This Row],[Total]]/5</f>
        <v>73.178000000000011</v>
      </c>
      <c r="L424" t="str">
        <f>IF(MIN(Students_marks[[#This Row],[Math]:[English]]) &lt; 35, "Fail","Pass")</f>
        <v>Pass</v>
      </c>
      <c r="M424" t="str">
        <f>VLOOKUP(Students_marks[[#This Row],[Percentage]],Table2[],2,TRUE)</f>
        <v>B1</v>
      </c>
      <c r="N424">
        <f>_xlfn.RANK.EQ(Students_marks[[#This Row],[Total]],Students_marks[Total],0)</f>
        <v>37</v>
      </c>
    </row>
    <row r="425" spans="1:14" x14ac:dyDescent="0.35">
      <c r="A425">
        <v>424</v>
      </c>
      <c r="B425" s="1" t="s">
        <v>435</v>
      </c>
      <c r="C425" s="1" t="s">
        <v>5</v>
      </c>
      <c r="D425" s="1" t="s">
        <v>10</v>
      </c>
      <c r="E425" s="2">
        <v>48.21</v>
      </c>
      <c r="F425" s="2">
        <v>36.659999999999997</v>
      </c>
      <c r="G425" s="2">
        <v>96.37</v>
      </c>
      <c r="H425" s="2">
        <v>76.510000000000005</v>
      </c>
      <c r="I425" s="2">
        <v>19.89</v>
      </c>
      <c r="J425" s="2">
        <f>SUM(Students_marks[[#This Row],[Math]:[English]])</f>
        <v>277.64</v>
      </c>
      <c r="K425" s="2">
        <f>Students_marks[[#This Row],[Total]]/5</f>
        <v>55.527999999999999</v>
      </c>
      <c r="L425" t="str">
        <f>IF(MIN(Students_marks[[#This Row],[Math]:[English]]) &lt; 35, "Fail","Pass")</f>
        <v>Fail</v>
      </c>
      <c r="M425" t="str">
        <f>VLOOKUP(Students_marks[[#This Row],[Percentage]],Table2[],2,TRUE)</f>
        <v>C</v>
      </c>
      <c r="N425">
        <f>_xlfn.RANK.EQ(Students_marks[[#This Row],[Total]],Students_marks[Total],0)</f>
        <v>366</v>
      </c>
    </row>
    <row r="426" spans="1:14" x14ac:dyDescent="0.35">
      <c r="A426">
        <v>425</v>
      </c>
      <c r="B426" s="1" t="s">
        <v>436</v>
      </c>
      <c r="C426" s="1" t="s">
        <v>6</v>
      </c>
      <c r="D426" s="1" t="s">
        <v>14</v>
      </c>
      <c r="E426" s="2">
        <v>33.770000000000003</v>
      </c>
      <c r="F426" s="2">
        <v>23.17</v>
      </c>
      <c r="G426" s="2">
        <v>92.21</v>
      </c>
      <c r="H426" s="2">
        <v>88.55</v>
      </c>
      <c r="I426" s="2">
        <v>77.180000000000007</v>
      </c>
      <c r="J426" s="2">
        <f>SUM(Students_marks[[#This Row],[Math]:[English]])</f>
        <v>314.88</v>
      </c>
      <c r="K426" s="2">
        <f>Students_marks[[#This Row],[Total]]/5</f>
        <v>62.975999999999999</v>
      </c>
      <c r="L426" t="str">
        <f>IF(MIN(Students_marks[[#This Row],[Math]:[English]]) &lt; 35, "Fail","Pass")</f>
        <v>Fail</v>
      </c>
      <c r="M426" t="str">
        <f>VLOOKUP(Students_marks[[#This Row],[Percentage]],Table2[],2,TRUE)</f>
        <v>B2</v>
      </c>
      <c r="N426">
        <f>_xlfn.RANK.EQ(Students_marks[[#This Row],[Total]],Students_marks[Total],0)</f>
        <v>190</v>
      </c>
    </row>
    <row r="427" spans="1:14" x14ac:dyDescent="0.35">
      <c r="A427">
        <v>426</v>
      </c>
      <c r="B427" s="1" t="s">
        <v>437</v>
      </c>
      <c r="C427" s="1" t="s">
        <v>8</v>
      </c>
      <c r="D427" s="1" t="s">
        <v>10</v>
      </c>
      <c r="E427" s="2">
        <v>59.25</v>
      </c>
      <c r="F427" s="2">
        <v>52.15</v>
      </c>
      <c r="G427" s="2">
        <v>5.68</v>
      </c>
      <c r="H427" s="2">
        <v>61.13</v>
      </c>
      <c r="I427" s="2">
        <v>4.72</v>
      </c>
      <c r="J427" s="2">
        <f>SUM(Students_marks[[#This Row],[Math]:[English]])</f>
        <v>182.93</v>
      </c>
      <c r="K427" s="2">
        <f>Students_marks[[#This Row],[Total]]/5</f>
        <v>36.585999999999999</v>
      </c>
      <c r="L427" t="str">
        <f>IF(MIN(Students_marks[[#This Row],[Math]:[English]]) &lt; 35, "Fail","Pass")</f>
        <v>Fail</v>
      </c>
      <c r="M427" t="str">
        <f>VLOOKUP(Students_marks[[#This Row],[Percentage]],Table2[],2,TRUE)</f>
        <v>D</v>
      </c>
      <c r="N427">
        <f>_xlfn.RANK.EQ(Students_marks[[#This Row],[Total]],Students_marks[Total],0)</f>
        <v>857</v>
      </c>
    </row>
    <row r="428" spans="1:14" x14ac:dyDescent="0.35">
      <c r="A428">
        <v>427</v>
      </c>
      <c r="B428" s="1" t="s">
        <v>438</v>
      </c>
      <c r="C428" s="1" t="s">
        <v>7</v>
      </c>
      <c r="D428" s="1" t="s">
        <v>14</v>
      </c>
      <c r="E428" s="2">
        <v>9.17</v>
      </c>
      <c r="F428" s="2">
        <v>44.28</v>
      </c>
      <c r="G428" s="2">
        <v>61.12</v>
      </c>
      <c r="H428" s="2">
        <v>11.56</v>
      </c>
      <c r="I428" s="2">
        <v>40.869999999999997</v>
      </c>
      <c r="J428" s="2">
        <f>SUM(Students_marks[[#This Row],[Math]:[English]])</f>
        <v>167</v>
      </c>
      <c r="K428" s="2">
        <f>Students_marks[[#This Row],[Total]]/5</f>
        <v>33.4</v>
      </c>
      <c r="L428" t="str">
        <f>IF(MIN(Students_marks[[#This Row],[Math]:[English]]) &lt; 35, "Fail","Pass")</f>
        <v>Fail</v>
      </c>
      <c r="M428" t="str">
        <f>VLOOKUP(Students_marks[[#This Row],[Percentage]],Table2[],2,TRUE)</f>
        <v>F</v>
      </c>
      <c r="N428">
        <f>_xlfn.RANK.EQ(Students_marks[[#This Row],[Total]],Students_marks[Total],0)</f>
        <v>907</v>
      </c>
    </row>
    <row r="429" spans="1:14" x14ac:dyDescent="0.35">
      <c r="A429">
        <v>428</v>
      </c>
      <c r="B429" s="1" t="s">
        <v>439</v>
      </c>
      <c r="C429" s="1" t="s">
        <v>8</v>
      </c>
      <c r="D429" s="1" t="s">
        <v>10</v>
      </c>
      <c r="E429" s="2">
        <v>94.21</v>
      </c>
      <c r="F429" s="2">
        <v>72.22</v>
      </c>
      <c r="G429" s="2">
        <v>79.81</v>
      </c>
      <c r="H429" s="2">
        <v>70.5</v>
      </c>
      <c r="I429" s="2">
        <v>0.99</v>
      </c>
      <c r="J429" s="2">
        <f>SUM(Students_marks[[#This Row],[Math]:[English]])</f>
        <v>317.73</v>
      </c>
      <c r="K429" s="2">
        <f>Students_marks[[#This Row],[Total]]/5</f>
        <v>63.546000000000006</v>
      </c>
      <c r="L429" t="str">
        <f>IF(MIN(Students_marks[[#This Row],[Math]:[English]]) &lt; 35, "Fail","Pass")</f>
        <v>Fail</v>
      </c>
      <c r="M429" t="str">
        <f>VLOOKUP(Students_marks[[#This Row],[Percentage]],Table2[],2,TRUE)</f>
        <v>B2</v>
      </c>
      <c r="N429">
        <f>_xlfn.RANK.EQ(Students_marks[[#This Row],[Total]],Students_marks[Total],0)</f>
        <v>173</v>
      </c>
    </row>
    <row r="430" spans="1:14" x14ac:dyDescent="0.35">
      <c r="A430">
        <v>429</v>
      </c>
      <c r="B430" s="1" t="s">
        <v>440</v>
      </c>
      <c r="C430" s="1" t="s">
        <v>8</v>
      </c>
      <c r="D430" s="1" t="s">
        <v>14</v>
      </c>
      <c r="E430" s="2">
        <v>81.180000000000007</v>
      </c>
      <c r="F430" s="2">
        <v>82.32</v>
      </c>
      <c r="G430" s="2">
        <v>17.899999999999999</v>
      </c>
      <c r="H430" s="2">
        <v>57.83</v>
      </c>
      <c r="I430" s="2">
        <v>74.75</v>
      </c>
      <c r="J430" s="2">
        <f>SUM(Students_marks[[#This Row],[Math]:[English]])</f>
        <v>313.98</v>
      </c>
      <c r="K430" s="2">
        <f>Students_marks[[#This Row],[Total]]/5</f>
        <v>62.796000000000006</v>
      </c>
      <c r="L430" t="str">
        <f>IF(MIN(Students_marks[[#This Row],[Math]:[English]]) &lt; 35, "Fail","Pass")</f>
        <v>Fail</v>
      </c>
      <c r="M430" t="str">
        <f>VLOOKUP(Students_marks[[#This Row],[Percentage]],Table2[],2,TRUE)</f>
        <v>B2</v>
      </c>
      <c r="N430">
        <f>_xlfn.RANK.EQ(Students_marks[[#This Row],[Total]],Students_marks[Total],0)</f>
        <v>192</v>
      </c>
    </row>
    <row r="431" spans="1:14" x14ac:dyDescent="0.35">
      <c r="A431">
        <v>430</v>
      </c>
      <c r="B431" s="1" t="s">
        <v>441</v>
      </c>
      <c r="C431" s="1" t="s">
        <v>8</v>
      </c>
      <c r="D431" s="1" t="s">
        <v>10</v>
      </c>
      <c r="E431" s="2">
        <v>96.36</v>
      </c>
      <c r="F431" s="2">
        <v>36.33</v>
      </c>
      <c r="G431" s="2">
        <v>72.08</v>
      </c>
      <c r="H431" s="2">
        <v>3.42</v>
      </c>
      <c r="I431" s="2">
        <v>87.47</v>
      </c>
      <c r="J431" s="2">
        <f>SUM(Students_marks[[#This Row],[Math]:[English]])</f>
        <v>295.65999999999997</v>
      </c>
      <c r="K431" s="2">
        <f>Students_marks[[#This Row],[Total]]/5</f>
        <v>59.131999999999991</v>
      </c>
      <c r="L431" t="str">
        <f>IF(MIN(Students_marks[[#This Row],[Math]:[English]]) &lt; 35, "Fail","Pass")</f>
        <v>Fail</v>
      </c>
      <c r="M431" t="str">
        <f>VLOOKUP(Students_marks[[#This Row],[Percentage]],Table2[],2,TRUE)</f>
        <v>C</v>
      </c>
      <c r="N431">
        <f>_xlfn.RANK.EQ(Students_marks[[#This Row],[Total]],Students_marks[Total],0)</f>
        <v>265</v>
      </c>
    </row>
    <row r="432" spans="1:14" x14ac:dyDescent="0.35">
      <c r="A432">
        <v>431</v>
      </c>
      <c r="B432" s="1" t="s">
        <v>442</v>
      </c>
      <c r="C432" s="1" t="s">
        <v>8</v>
      </c>
      <c r="D432" s="1" t="s">
        <v>14</v>
      </c>
      <c r="E432" s="2">
        <v>29.91</v>
      </c>
      <c r="F432" s="2">
        <v>64.8</v>
      </c>
      <c r="G432" s="2">
        <v>44.89</v>
      </c>
      <c r="H432" s="2">
        <v>79.97</v>
      </c>
      <c r="I432" s="2">
        <v>22.9</v>
      </c>
      <c r="J432" s="2">
        <f>SUM(Students_marks[[#This Row],[Math]:[English]])</f>
        <v>242.47</v>
      </c>
      <c r="K432" s="2">
        <f>Students_marks[[#This Row],[Total]]/5</f>
        <v>48.494</v>
      </c>
      <c r="L432" t="str">
        <f>IF(MIN(Students_marks[[#This Row],[Math]:[English]]) &lt; 35, "Fail","Pass")</f>
        <v>Fail</v>
      </c>
      <c r="M432" t="str">
        <f>VLOOKUP(Students_marks[[#This Row],[Percentage]],Table2[],2,TRUE)</f>
        <v>D</v>
      </c>
      <c r="N432">
        <f>_xlfn.RANK.EQ(Students_marks[[#This Row],[Total]],Students_marks[Total],0)</f>
        <v>575</v>
      </c>
    </row>
    <row r="433" spans="1:14" x14ac:dyDescent="0.35">
      <c r="A433">
        <v>432</v>
      </c>
      <c r="B433" s="1" t="s">
        <v>443</v>
      </c>
      <c r="C433" s="1" t="s">
        <v>4</v>
      </c>
      <c r="D433" s="1" t="s">
        <v>10</v>
      </c>
      <c r="E433" s="2">
        <v>77.91</v>
      </c>
      <c r="F433" s="2">
        <v>80.8</v>
      </c>
      <c r="G433" s="2">
        <v>42.22</v>
      </c>
      <c r="H433" s="2">
        <v>14.22</v>
      </c>
      <c r="I433" s="2">
        <v>11.98</v>
      </c>
      <c r="J433" s="2">
        <f>SUM(Students_marks[[#This Row],[Math]:[English]])</f>
        <v>227.12999999999997</v>
      </c>
      <c r="K433" s="2">
        <f>Students_marks[[#This Row],[Total]]/5</f>
        <v>45.425999999999995</v>
      </c>
      <c r="L433" t="str">
        <f>IF(MIN(Students_marks[[#This Row],[Math]:[English]]) &lt; 35, "Fail","Pass")</f>
        <v>Fail</v>
      </c>
      <c r="M433" t="str">
        <f>VLOOKUP(Students_marks[[#This Row],[Percentage]],Table2[],2,TRUE)</f>
        <v>D</v>
      </c>
      <c r="N433">
        <f>_xlfn.RANK.EQ(Students_marks[[#This Row],[Total]],Students_marks[Total],0)</f>
        <v>659</v>
      </c>
    </row>
    <row r="434" spans="1:14" x14ac:dyDescent="0.35">
      <c r="A434">
        <v>433</v>
      </c>
      <c r="B434" s="1" t="s">
        <v>444</v>
      </c>
      <c r="C434" s="1" t="s">
        <v>6</v>
      </c>
      <c r="D434" s="1" t="s">
        <v>12</v>
      </c>
      <c r="E434" s="2">
        <v>84.72</v>
      </c>
      <c r="F434" s="2">
        <v>70.8</v>
      </c>
      <c r="G434" s="2">
        <v>39.1</v>
      </c>
      <c r="H434" s="2">
        <v>53.39</v>
      </c>
      <c r="I434" s="2">
        <v>46.1</v>
      </c>
      <c r="J434" s="2">
        <f>SUM(Students_marks[[#This Row],[Math]:[English]])</f>
        <v>294.11</v>
      </c>
      <c r="K434" s="2">
        <f>Students_marks[[#This Row],[Total]]/5</f>
        <v>58.822000000000003</v>
      </c>
      <c r="L434" t="str">
        <f>IF(MIN(Students_marks[[#This Row],[Math]:[English]]) &lt; 35, "Fail","Pass")</f>
        <v>Pass</v>
      </c>
      <c r="M434" t="str">
        <f>VLOOKUP(Students_marks[[#This Row],[Percentage]],Table2[],2,TRUE)</f>
        <v>C</v>
      </c>
      <c r="N434">
        <f>_xlfn.RANK.EQ(Students_marks[[#This Row],[Total]],Students_marks[Total],0)</f>
        <v>271</v>
      </c>
    </row>
    <row r="435" spans="1:14" x14ac:dyDescent="0.35">
      <c r="A435">
        <v>434</v>
      </c>
      <c r="B435" s="1" t="s">
        <v>445</v>
      </c>
      <c r="C435" s="1" t="s">
        <v>6</v>
      </c>
      <c r="D435" s="1" t="s">
        <v>10</v>
      </c>
      <c r="E435" s="2">
        <v>90.69</v>
      </c>
      <c r="F435" s="2">
        <v>71.41</v>
      </c>
      <c r="G435" s="2">
        <v>37.130000000000003</v>
      </c>
      <c r="H435" s="2">
        <v>93.32</v>
      </c>
      <c r="I435" s="2">
        <v>42.03</v>
      </c>
      <c r="J435" s="2">
        <f>SUM(Students_marks[[#This Row],[Math]:[English]])</f>
        <v>334.57999999999993</v>
      </c>
      <c r="K435" s="2">
        <f>Students_marks[[#This Row],[Total]]/5</f>
        <v>66.915999999999983</v>
      </c>
      <c r="L435" t="str">
        <f>IF(MIN(Students_marks[[#This Row],[Math]:[English]]) &lt; 35, "Fail","Pass")</f>
        <v>Pass</v>
      </c>
      <c r="M435" t="str">
        <f>VLOOKUP(Students_marks[[#This Row],[Percentage]],Table2[],2,TRUE)</f>
        <v>B2</v>
      </c>
      <c r="N435">
        <f>_xlfn.RANK.EQ(Students_marks[[#This Row],[Total]],Students_marks[Total],0)</f>
        <v>111</v>
      </c>
    </row>
    <row r="436" spans="1:14" x14ac:dyDescent="0.35">
      <c r="A436">
        <v>435</v>
      </c>
      <c r="B436" s="1" t="s">
        <v>446</v>
      </c>
      <c r="C436" s="1" t="s">
        <v>4</v>
      </c>
      <c r="D436" s="1" t="s">
        <v>12</v>
      </c>
      <c r="E436" s="2">
        <v>59.15</v>
      </c>
      <c r="F436" s="2">
        <v>56.43</v>
      </c>
      <c r="G436" s="2">
        <v>92.08</v>
      </c>
      <c r="H436" s="2">
        <v>25.17</v>
      </c>
      <c r="I436" s="2">
        <v>2.13</v>
      </c>
      <c r="J436" s="2">
        <f>SUM(Students_marks[[#This Row],[Math]:[English]])</f>
        <v>234.95999999999998</v>
      </c>
      <c r="K436" s="2">
        <f>Students_marks[[#This Row],[Total]]/5</f>
        <v>46.991999999999997</v>
      </c>
      <c r="L436" t="str">
        <f>IF(MIN(Students_marks[[#This Row],[Math]:[English]]) &lt; 35, "Fail","Pass")</f>
        <v>Fail</v>
      </c>
      <c r="M436" t="str">
        <f>VLOOKUP(Students_marks[[#This Row],[Percentage]],Table2[],2,TRUE)</f>
        <v>D</v>
      </c>
      <c r="N436">
        <f>_xlfn.RANK.EQ(Students_marks[[#This Row],[Total]],Students_marks[Total],0)</f>
        <v>612</v>
      </c>
    </row>
    <row r="437" spans="1:14" x14ac:dyDescent="0.35">
      <c r="A437">
        <v>436</v>
      </c>
      <c r="B437" s="1" t="s">
        <v>447</v>
      </c>
      <c r="C437" s="1" t="s">
        <v>4</v>
      </c>
      <c r="D437" s="1" t="s">
        <v>14</v>
      </c>
      <c r="E437" s="2">
        <v>63.34</v>
      </c>
      <c r="F437" s="2">
        <v>90.26</v>
      </c>
      <c r="G437" s="2">
        <v>17.97</v>
      </c>
      <c r="H437" s="2">
        <v>94.82</v>
      </c>
      <c r="I437" s="2">
        <v>0.41</v>
      </c>
      <c r="J437" s="2">
        <f>SUM(Students_marks[[#This Row],[Math]:[English]])</f>
        <v>266.8</v>
      </c>
      <c r="K437" s="2">
        <f>Students_marks[[#This Row],[Total]]/5</f>
        <v>53.36</v>
      </c>
      <c r="L437" t="str">
        <f>IF(MIN(Students_marks[[#This Row],[Math]:[English]]) &lt; 35, "Fail","Pass")</f>
        <v>Fail</v>
      </c>
      <c r="M437" t="str">
        <f>VLOOKUP(Students_marks[[#This Row],[Percentage]],Table2[],2,TRUE)</f>
        <v>C</v>
      </c>
      <c r="N437">
        <f>_xlfn.RANK.EQ(Students_marks[[#This Row],[Total]],Students_marks[Total],0)</f>
        <v>426</v>
      </c>
    </row>
    <row r="438" spans="1:14" x14ac:dyDescent="0.35">
      <c r="A438">
        <v>437</v>
      </c>
      <c r="B438" s="1" t="s">
        <v>448</v>
      </c>
      <c r="C438" s="1" t="s">
        <v>6</v>
      </c>
      <c r="D438" s="1" t="s">
        <v>12</v>
      </c>
      <c r="E438" s="2">
        <v>67.430000000000007</v>
      </c>
      <c r="F438" s="2">
        <v>67.88</v>
      </c>
      <c r="G438" s="2">
        <v>18.829999999999998</v>
      </c>
      <c r="H438" s="2">
        <v>90.07</v>
      </c>
      <c r="I438" s="2">
        <v>8.6199999999999992</v>
      </c>
      <c r="J438" s="2">
        <f>SUM(Students_marks[[#This Row],[Math]:[English]])</f>
        <v>252.82999999999998</v>
      </c>
      <c r="K438" s="2">
        <f>Students_marks[[#This Row],[Total]]/5</f>
        <v>50.565999999999995</v>
      </c>
      <c r="L438" t="str">
        <f>IF(MIN(Students_marks[[#This Row],[Math]:[English]]) &lt; 35, "Fail","Pass")</f>
        <v>Fail</v>
      </c>
      <c r="M438" t="str">
        <f>VLOOKUP(Students_marks[[#This Row],[Percentage]],Table2[],2,TRUE)</f>
        <v>C</v>
      </c>
      <c r="N438">
        <f>_xlfn.RANK.EQ(Students_marks[[#This Row],[Total]],Students_marks[Total],0)</f>
        <v>514</v>
      </c>
    </row>
    <row r="439" spans="1:14" x14ac:dyDescent="0.35">
      <c r="A439">
        <v>438</v>
      </c>
      <c r="B439" s="1" t="s">
        <v>449</v>
      </c>
      <c r="C439" s="1" t="s">
        <v>8</v>
      </c>
      <c r="D439" s="1" t="s">
        <v>14</v>
      </c>
      <c r="E439" s="2">
        <v>7.9</v>
      </c>
      <c r="F439" s="2">
        <v>4.6100000000000003</v>
      </c>
      <c r="G439" s="2">
        <v>59.42</v>
      </c>
      <c r="H439" s="2">
        <v>16.11</v>
      </c>
      <c r="I439" s="2">
        <v>51.89</v>
      </c>
      <c r="J439" s="2">
        <f>SUM(Students_marks[[#This Row],[Math]:[English]])</f>
        <v>139.93</v>
      </c>
      <c r="K439" s="2">
        <f>Students_marks[[#This Row],[Total]]/5</f>
        <v>27.986000000000001</v>
      </c>
      <c r="L439" t="str">
        <f>IF(MIN(Students_marks[[#This Row],[Math]:[English]]) &lt; 35, "Fail","Pass")</f>
        <v>Fail</v>
      </c>
      <c r="M439" t="str">
        <f>VLOOKUP(Students_marks[[#This Row],[Percentage]],Table2[],2,TRUE)</f>
        <v>F</v>
      </c>
      <c r="N439">
        <f>_xlfn.RANK.EQ(Students_marks[[#This Row],[Total]],Students_marks[Total],0)</f>
        <v>963</v>
      </c>
    </row>
    <row r="440" spans="1:14" x14ac:dyDescent="0.35">
      <c r="A440">
        <v>439</v>
      </c>
      <c r="B440" s="1" t="s">
        <v>450</v>
      </c>
      <c r="C440" s="1" t="s">
        <v>4</v>
      </c>
      <c r="D440" s="1" t="s">
        <v>14</v>
      </c>
      <c r="E440" s="2">
        <v>55.54</v>
      </c>
      <c r="F440" s="2">
        <v>60.52</v>
      </c>
      <c r="G440" s="2">
        <v>40.630000000000003</v>
      </c>
      <c r="H440" s="2">
        <v>10.73</v>
      </c>
      <c r="I440" s="2">
        <v>96.48</v>
      </c>
      <c r="J440" s="2">
        <f>SUM(Students_marks[[#This Row],[Math]:[English]])</f>
        <v>263.89999999999998</v>
      </c>
      <c r="K440" s="2">
        <f>Students_marks[[#This Row],[Total]]/5</f>
        <v>52.779999999999994</v>
      </c>
      <c r="L440" t="str">
        <f>IF(MIN(Students_marks[[#This Row],[Math]:[English]]) &lt; 35, "Fail","Pass")</f>
        <v>Fail</v>
      </c>
      <c r="M440" t="str">
        <f>VLOOKUP(Students_marks[[#This Row],[Percentage]],Table2[],2,TRUE)</f>
        <v>C</v>
      </c>
      <c r="N440">
        <f>_xlfn.RANK.EQ(Students_marks[[#This Row],[Total]],Students_marks[Total],0)</f>
        <v>449</v>
      </c>
    </row>
    <row r="441" spans="1:14" x14ac:dyDescent="0.35">
      <c r="A441">
        <v>440</v>
      </c>
      <c r="B441" s="1" t="s">
        <v>451</v>
      </c>
      <c r="C441" s="1" t="s">
        <v>4</v>
      </c>
      <c r="D441" s="1" t="s">
        <v>10</v>
      </c>
      <c r="E441" s="2">
        <v>57.1</v>
      </c>
      <c r="F441" s="2">
        <v>30.28</v>
      </c>
      <c r="G441" s="2">
        <v>85.7</v>
      </c>
      <c r="H441" s="2">
        <v>79.23</v>
      </c>
      <c r="I441" s="2">
        <v>94.69</v>
      </c>
      <c r="J441" s="2">
        <f>SUM(Students_marks[[#This Row],[Math]:[English]])</f>
        <v>347</v>
      </c>
      <c r="K441" s="2">
        <f>Students_marks[[#This Row],[Total]]/5</f>
        <v>69.400000000000006</v>
      </c>
      <c r="L441" t="str">
        <f>IF(MIN(Students_marks[[#This Row],[Math]:[English]]) &lt; 35, "Fail","Pass")</f>
        <v>Fail</v>
      </c>
      <c r="M441" t="str">
        <f>VLOOKUP(Students_marks[[#This Row],[Percentage]],Table2[],2,TRUE)</f>
        <v>B2</v>
      </c>
      <c r="N441">
        <f>_xlfn.RANK.EQ(Students_marks[[#This Row],[Total]],Students_marks[Total],0)</f>
        <v>76</v>
      </c>
    </row>
    <row r="442" spans="1:14" x14ac:dyDescent="0.35">
      <c r="A442">
        <v>441</v>
      </c>
      <c r="B442" s="1" t="s">
        <v>452</v>
      </c>
      <c r="C442" s="1" t="s">
        <v>4</v>
      </c>
      <c r="D442" s="1" t="s">
        <v>14</v>
      </c>
      <c r="E442" s="2">
        <v>94.28</v>
      </c>
      <c r="F442" s="2">
        <v>18.62</v>
      </c>
      <c r="G442" s="2">
        <v>40.01</v>
      </c>
      <c r="H442" s="2">
        <v>88.31</v>
      </c>
      <c r="I442" s="2">
        <v>81.430000000000007</v>
      </c>
      <c r="J442" s="2">
        <f>SUM(Students_marks[[#This Row],[Math]:[English]])</f>
        <v>322.64999999999998</v>
      </c>
      <c r="K442" s="2">
        <f>Students_marks[[#This Row],[Total]]/5</f>
        <v>64.53</v>
      </c>
      <c r="L442" t="str">
        <f>IF(MIN(Students_marks[[#This Row],[Math]:[English]]) &lt; 35, "Fail","Pass")</f>
        <v>Fail</v>
      </c>
      <c r="M442" t="str">
        <f>VLOOKUP(Students_marks[[#This Row],[Percentage]],Table2[],2,TRUE)</f>
        <v>B2</v>
      </c>
      <c r="N442">
        <f>_xlfn.RANK.EQ(Students_marks[[#This Row],[Total]],Students_marks[Total],0)</f>
        <v>158</v>
      </c>
    </row>
    <row r="443" spans="1:14" x14ac:dyDescent="0.35">
      <c r="A443">
        <v>442</v>
      </c>
      <c r="B443" s="1" t="s">
        <v>453</v>
      </c>
      <c r="C443" s="1" t="s">
        <v>8</v>
      </c>
      <c r="D443" s="1" t="s">
        <v>12</v>
      </c>
      <c r="E443" s="2">
        <v>18.12</v>
      </c>
      <c r="F443" s="2">
        <v>17.7</v>
      </c>
      <c r="G443" s="2">
        <v>89.98</v>
      </c>
      <c r="H443" s="2">
        <v>19.22</v>
      </c>
      <c r="I443" s="2">
        <v>45.56</v>
      </c>
      <c r="J443" s="2">
        <f>SUM(Students_marks[[#This Row],[Math]:[English]])</f>
        <v>190.58</v>
      </c>
      <c r="K443" s="2">
        <f>Students_marks[[#This Row],[Total]]/5</f>
        <v>38.116</v>
      </c>
      <c r="L443" t="str">
        <f>IF(MIN(Students_marks[[#This Row],[Math]:[English]]) &lt; 35, "Fail","Pass")</f>
        <v>Fail</v>
      </c>
      <c r="M443" t="str">
        <f>VLOOKUP(Students_marks[[#This Row],[Percentage]],Table2[],2,TRUE)</f>
        <v>D</v>
      </c>
      <c r="N443">
        <f>_xlfn.RANK.EQ(Students_marks[[#This Row],[Total]],Students_marks[Total],0)</f>
        <v>830</v>
      </c>
    </row>
    <row r="444" spans="1:14" x14ac:dyDescent="0.35">
      <c r="A444">
        <v>443</v>
      </c>
      <c r="B444" s="1" t="s">
        <v>454</v>
      </c>
      <c r="C444" s="1" t="s">
        <v>7</v>
      </c>
      <c r="D444" s="1" t="s">
        <v>10</v>
      </c>
      <c r="E444" s="2">
        <v>51.58</v>
      </c>
      <c r="F444" s="2">
        <v>50.41</v>
      </c>
      <c r="G444" s="2">
        <v>20.14</v>
      </c>
      <c r="H444" s="2">
        <v>83.31</v>
      </c>
      <c r="I444" s="2">
        <v>75.98</v>
      </c>
      <c r="J444" s="2">
        <f>SUM(Students_marks[[#This Row],[Math]:[English]])</f>
        <v>281.42</v>
      </c>
      <c r="K444" s="2">
        <f>Students_marks[[#This Row],[Total]]/5</f>
        <v>56.284000000000006</v>
      </c>
      <c r="L444" t="str">
        <f>IF(MIN(Students_marks[[#This Row],[Math]:[English]]) &lt; 35, "Fail","Pass")</f>
        <v>Fail</v>
      </c>
      <c r="M444" t="str">
        <f>VLOOKUP(Students_marks[[#This Row],[Percentage]],Table2[],2,TRUE)</f>
        <v>C</v>
      </c>
      <c r="N444">
        <f>_xlfn.RANK.EQ(Students_marks[[#This Row],[Total]],Students_marks[Total],0)</f>
        <v>336</v>
      </c>
    </row>
    <row r="445" spans="1:14" x14ac:dyDescent="0.35">
      <c r="A445">
        <v>444</v>
      </c>
      <c r="B445" s="1" t="s">
        <v>455</v>
      </c>
      <c r="C445" s="1" t="s">
        <v>7</v>
      </c>
      <c r="D445" s="1" t="s">
        <v>14</v>
      </c>
      <c r="E445" s="2">
        <v>90.68</v>
      </c>
      <c r="F445" s="2">
        <v>56.91</v>
      </c>
      <c r="G445" s="2">
        <v>94.08</v>
      </c>
      <c r="H445" s="2">
        <v>47.17</v>
      </c>
      <c r="I445" s="2">
        <v>27.15</v>
      </c>
      <c r="J445" s="2">
        <f>SUM(Students_marks[[#This Row],[Math]:[English]])</f>
        <v>315.99</v>
      </c>
      <c r="K445" s="2">
        <f>Students_marks[[#This Row],[Total]]/5</f>
        <v>63.198</v>
      </c>
      <c r="L445" t="str">
        <f>IF(MIN(Students_marks[[#This Row],[Math]:[English]]) &lt; 35, "Fail","Pass")</f>
        <v>Fail</v>
      </c>
      <c r="M445" t="str">
        <f>VLOOKUP(Students_marks[[#This Row],[Percentage]],Table2[],2,TRUE)</f>
        <v>B2</v>
      </c>
      <c r="N445">
        <f>_xlfn.RANK.EQ(Students_marks[[#This Row],[Total]],Students_marks[Total],0)</f>
        <v>181</v>
      </c>
    </row>
    <row r="446" spans="1:14" x14ac:dyDescent="0.35">
      <c r="A446">
        <v>445</v>
      </c>
      <c r="B446" s="1" t="s">
        <v>456</v>
      </c>
      <c r="C446" s="1" t="s">
        <v>5</v>
      </c>
      <c r="D446" s="1" t="s">
        <v>10</v>
      </c>
      <c r="E446" s="2">
        <v>95.24</v>
      </c>
      <c r="F446" s="2">
        <v>97.25</v>
      </c>
      <c r="G446" s="2">
        <v>72.34</v>
      </c>
      <c r="H446" s="2">
        <v>74.75</v>
      </c>
      <c r="I446" s="2">
        <v>62.06</v>
      </c>
      <c r="J446" s="2">
        <f>SUM(Students_marks[[#This Row],[Math]:[English]])</f>
        <v>401.64000000000004</v>
      </c>
      <c r="K446" s="2">
        <f>Students_marks[[#This Row],[Total]]/5</f>
        <v>80.328000000000003</v>
      </c>
      <c r="L446" t="str">
        <f>IF(MIN(Students_marks[[#This Row],[Math]:[English]]) &lt; 35, "Fail","Pass")</f>
        <v>Pass</v>
      </c>
      <c r="M446" t="str">
        <f>VLOOKUP(Students_marks[[#This Row],[Percentage]],Table2[],2,TRUE)</f>
        <v>A2</v>
      </c>
      <c r="N446">
        <f>_xlfn.RANK.EQ(Students_marks[[#This Row],[Total]],Students_marks[Total],0)</f>
        <v>6</v>
      </c>
    </row>
    <row r="447" spans="1:14" x14ac:dyDescent="0.35">
      <c r="A447">
        <v>446</v>
      </c>
      <c r="B447" s="1" t="s">
        <v>457</v>
      </c>
      <c r="C447" s="1" t="s">
        <v>7</v>
      </c>
      <c r="D447" s="1" t="s">
        <v>14</v>
      </c>
      <c r="E447" s="2">
        <v>47.68</v>
      </c>
      <c r="F447" s="2">
        <v>92.48</v>
      </c>
      <c r="G447" s="2">
        <v>14.35</v>
      </c>
      <c r="H447" s="2">
        <v>28.08</v>
      </c>
      <c r="I447" s="2">
        <v>53.2</v>
      </c>
      <c r="J447" s="2">
        <f>SUM(Students_marks[[#This Row],[Math]:[English]])</f>
        <v>235.78999999999996</v>
      </c>
      <c r="K447" s="2">
        <f>Students_marks[[#This Row],[Total]]/5</f>
        <v>47.157999999999994</v>
      </c>
      <c r="L447" t="str">
        <f>IF(MIN(Students_marks[[#This Row],[Math]:[English]]) &lt; 35, "Fail","Pass")</f>
        <v>Fail</v>
      </c>
      <c r="M447" t="str">
        <f>VLOOKUP(Students_marks[[#This Row],[Percentage]],Table2[],2,TRUE)</f>
        <v>D</v>
      </c>
      <c r="N447">
        <f>_xlfn.RANK.EQ(Students_marks[[#This Row],[Total]],Students_marks[Total],0)</f>
        <v>607</v>
      </c>
    </row>
    <row r="448" spans="1:14" x14ac:dyDescent="0.35">
      <c r="A448">
        <v>447</v>
      </c>
      <c r="B448" s="1" t="s">
        <v>458</v>
      </c>
      <c r="C448" s="1" t="s">
        <v>8</v>
      </c>
      <c r="D448" s="1" t="s">
        <v>12</v>
      </c>
      <c r="E448" s="2">
        <v>60.1</v>
      </c>
      <c r="F448" s="2">
        <v>38.79</v>
      </c>
      <c r="G448" s="2">
        <v>98.79</v>
      </c>
      <c r="H448" s="2">
        <v>22.15</v>
      </c>
      <c r="I448" s="2">
        <v>77.95</v>
      </c>
      <c r="J448" s="2">
        <f>SUM(Students_marks[[#This Row],[Math]:[English]])</f>
        <v>297.78000000000003</v>
      </c>
      <c r="K448" s="2">
        <f>Students_marks[[#This Row],[Total]]/5</f>
        <v>59.556000000000004</v>
      </c>
      <c r="L448" t="str">
        <f>IF(MIN(Students_marks[[#This Row],[Math]:[English]]) &lt; 35, "Fail","Pass")</f>
        <v>Fail</v>
      </c>
      <c r="M448" t="str">
        <f>VLOOKUP(Students_marks[[#This Row],[Percentage]],Table2[],2,TRUE)</f>
        <v>C</v>
      </c>
      <c r="N448">
        <f>_xlfn.RANK.EQ(Students_marks[[#This Row],[Total]],Students_marks[Total],0)</f>
        <v>255</v>
      </c>
    </row>
    <row r="449" spans="1:14" x14ac:dyDescent="0.35">
      <c r="A449">
        <v>448</v>
      </c>
      <c r="B449" s="1" t="s">
        <v>459</v>
      </c>
      <c r="C449" s="1" t="s">
        <v>8</v>
      </c>
      <c r="D449" s="1" t="s">
        <v>14</v>
      </c>
      <c r="E449" s="2">
        <v>5.32</v>
      </c>
      <c r="F449" s="2">
        <v>56.99</v>
      </c>
      <c r="G449" s="2">
        <v>61.84</v>
      </c>
      <c r="H449" s="2">
        <v>18.62</v>
      </c>
      <c r="I449" s="2">
        <v>51.27</v>
      </c>
      <c r="J449" s="2">
        <f>SUM(Students_marks[[#This Row],[Math]:[English]])</f>
        <v>194.04000000000002</v>
      </c>
      <c r="K449" s="2">
        <f>Students_marks[[#This Row],[Total]]/5</f>
        <v>38.808000000000007</v>
      </c>
      <c r="L449" t="str">
        <f>IF(MIN(Students_marks[[#This Row],[Math]:[English]]) &lt; 35, "Fail","Pass")</f>
        <v>Fail</v>
      </c>
      <c r="M449" t="str">
        <f>VLOOKUP(Students_marks[[#This Row],[Percentage]],Table2[],2,TRUE)</f>
        <v>D</v>
      </c>
      <c r="N449">
        <f>_xlfn.RANK.EQ(Students_marks[[#This Row],[Total]],Students_marks[Total],0)</f>
        <v>820</v>
      </c>
    </row>
    <row r="450" spans="1:14" x14ac:dyDescent="0.35">
      <c r="A450">
        <v>449</v>
      </c>
      <c r="B450" s="1" t="s">
        <v>460</v>
      </c>
      <c r="C450" s="1" t="s">
        <v>8</v>
      </c>
      <c r="D450" s="1" t="s">
        <v>10</v>
      </c>
      <c r="E450" s="2">
        <v>61.3</v>
      </c>
      <c r="F450" s="2">
        <v>65.27</v>
      </c>
      <c r="G450" s="2">
        <v>97.91</v>
      </c>
      <c r="H450" s="2">
        <v>54.94</v>
      </c>
      <c r="I450" s="2">
        <v>33.04</v>
      </c>
      <c r="J450" s="2">
        <f>SUM(Students_marks[[#This Row],[Math]:[English]])</f>
        <v>312.45999999999998</v>
      </c>
      <c r="K450" s="2">
        <f>Students_marks[[#This Row],[Total]]/5</f>
        <v>62.491999999999997</v>
      </c>
      <c r="L450" t="str">
        <f>IF(MIN(Students_marks[[#This Row],[Math]:[English]]) &lt; 35, "Fail","Pass")</f>
        <v>Fail</v>
      </c>
      <c r="M450" t="str">
        <f>VLOOKUP(Students_marks[[#This Row],[Percentage]],Table2[],2,TRUE)</f>
        <v>B2</v>
      </c>
      <c r="N450">
        <f>_xlfn.RANK.EQ(Students_marks[[#This Row],[Total]],Students_marks[Total],0)</f>
        <v>199</v>
      </c>
    </row>
    <row r="451" spans="1:14" x14ac:dyDescent="0.35">
      <c r="A451">
        <v>450</v>
      </c>
      <c r="B451" s="1" t="s">
        <v>461</v>
      </c>
      <c r="C451" s="1" t="s">
        <v>8</v>
      </c>
      <c r="D451" s="1" t="s">
        <v>12</v>
      </c>
      <c r="E451" s="2">
        <v>84.02</v>
      </c>
      <c r="F451" s="2">
        <v>30.14</v>
      </c>
      <c r="G451" s="2">
        <v>2.94</v>
      </c>
      <c r="H451" s="2">
        <v>90.86</v>
      </c>
      <c r="I451" s="2">
        <v>59.24</v>
      </c>
      <c r="J451" s="2">
        <f>SUM(Students_marks[[#This Row],[Math]:[English]])</f>
        <v>267.2</v>
      </c>
      <c r="K451" s="2">
        <f>Students_marks[[#This Row],[Total]]/5</f>
        <v>53.44</v>
      </c>
      <c r="L451" t="str">
        <f>IF(MIN(Students_marks[[#This Row],[Math]:[English]]) &lt; 35, "Fail","Pass")</f>
        <v>Fail</v>
      </c>
      <c r="M451" t="str">
        <f>VLOOKUP(Students_marks[[#This Row],[Percentage]],Table2[],2,TRUE)</f>
        <v>C</v>
      </c>
      <c r="N451">
        <f>_xlfn.RANK.EQ(Students_marks[[#This Row],[Total]],Students_marks[Total],0)</f>
        <v>423</v>
      </c>
    </row>
    <row r="452" spans="1:14" x14ac:dyDescent="0.35">
      <c r="A452">
        <v>451</v>
      </c>
      <c r="B452" s="1" t="s">
        <v>462</v>
      </c>
      <c r="C452" s="1" t="s">
        <v>8</v>
      </c>
      <c r="D452" s="1" t="s">
        <v>12</v>
      </c>
      <c r="E452" s="2">
        <v>28.01</v>
      </c>
      <c r="F452" s="2">
        <v>30.87</v>
      </c>
      <c r="G452" s="2">
        <v>97.47</v>
      </c>
      <c r="H452" s="2">
        <v>39.64</v>
      </c>
      <c r="I452" s="2">
        <v>44.23</v>
      </c>
      <c r="J452" s="2">
        <f>SUM(Students_marks[[#This Row],[Math]:[English]])</f>
        <v>240.22</v>
      </c>
      <c r="K452" s="2">
        <f>Students_marks[[#This Row],[Total]]/5</f>
        <v>48.043999999999997</v>
      </c>
      <c r="L452" t="str">
        <f>IF(MIN(Students_marks[[#This Row],[Math]:[English]]) &lt; 35, "Fail","Pass")</f>
        <v>Fail</v>
      </c>
      <c r="M452" t="str">
        <f>VLOOKUP(Students_marks[[#This Row],[Percentage]],Table2[],2,TRUE)</f>
        <v>D</v>
      </c>
      <c r="N452">
        <f>_xlfn.RANK.EQ(Students_marks[[#This Row],[Total]],Students_marks[Total],0)</f>
        <v>587</v>
      </c>
    </row>
    <row r="453" spans="1:14" x14ac:dyDescent="0.35">
      <c r="A453">
        <v>452</v>
      </c>
      <c r="B453" s="1" t="s">
        <v>463</v>
      </c>
      <c r="C453" s="1" t="s">
        <v>4</v>
      </c>
      <c r="D453" s="1" t="s">
        <v>12</v>
      </c>
      <c r="E453" s="2">
        <v>83.92</v>
      </c>
      <c r="F453" s="2">
        <v>99.45</v>
      </c>
      <c r="G453" s="2">
        <v>60.76</v>
      </c>
      <c r="H453" s="2">
        <v>15.69</v>
      </c>
      <c r="I453" s="2">
        <v>42.2</v>
      </c>
      <c r="J453" s="2">
        <f>SUM(Students_marks[[#This Row],[Math]:[English]])</f>
        <v>302.02</v>
      </c>
      <c r="K453" s="2">
        <f>Students_marks[[#This Row],[Total]]/5</f>
        <v>60.403999999999996</v>
      </c>
      <c r="L453" t="str">
        <f>IF(MIN(Students_marks[[#This Row],[Math]:[English]]) &lt; 35, "Fail","Pass")</f>
        <v>Fail</v>
      </c>
      <c r="M453" t="str">
        <f>VLOOKUP(Students_marks[[#This Row],[Percentage]],Table2[],2,TRUE)</f>
        <v>B2</v>
      </c>
      <c r="N453">
        <f>_xlfn.RANK.EQ(Students_marks[[#This Row],[Total]],Students_marks[Total],0)</f>
        <v>241</v>
      </c>
    </row>
    <row r="454" spans="1:14" x14ac:dyDescent="0.35">
      <c r="A454">
        <v>453</v>
      </c>
      <c r="B454" s="1" t="s">
        <v>464</v>
      </c>
      <c r="C454" s="1" t="s">
        <v>7</v>
      </c>
      <c r="D454" s="1" t="s">
        <v>14</v>
      </c>
      <c r="E454" s="2">
        <v>1.87</v>
      </c>
      <c r="F454" s="2">
        <v>57.38</v>
      </c>
      <c r="G454" s="2">
        <v>40.31</v>
      </c>
      <c r="H454" s="2">
        <v>0.64</v>
      </c>
      <c r="I454" s="2">
        <v>83.49</v>
      </c>
      <c r="J454" s="2">
        <f>SUM(Students_marks[[#This Row],[Math]:[English]])</f>
        <v>183.69</v>
      </c>
      <c r="K454" s="2">
        <f>Students_marks[[#This Row],[Total]]/5</f>
        <v>36.738</v>
      </c>
      <c r="L454" t="str">
        <f>IF(MIN(Students_marks[[#This Row],[Math]:[English]]) &lt; 35, "Fail","Pass")</f>
        <v>Fail</v>
      </c>
      <c r="M454" t="str">
        <f>VLOOKUP(Students_marks[[#This Row],[Percentage]],Table2[],2,TRUE)</f>
        <v>D</v>
      </c>
      <c r="N454">
        <f>_xlfn.RANK.EQ(Students_marks[[#This Row],[Total]],Students_marks[Total],0)</f>
        <v>854</v>
      </c>
    </row>
    <row r="455" spans="1:14" x14ac:dyDescent="0.35">
      <c r="A455">
        <v>454</v>
      </c>
      <c r="B455" s="1" t="s">
        <v>465</v>
      </c>
      <c r="C455" s="1" t="s">
        <v>7</v>
      </c>
      <c r="D455" s="1" t="s">
        <v>12</v>
      </c>
      <c r="E455" s="2">
        <v>39.19</v>
      </c>
      <c r="F455" s="2">
        <v>98.65</v>
      </c>
      <c r="G455" s="2">
        <v>31.64</v>
      </c>
      <c r="H455" s="2">
        <v>4.8499999999999996</v>
      </c>
      <c r="I455" s="2">
        <v>57.73</v>
      </c>
      <c r="J455" s="2">
        <f>SUM(Students_marks[[#This Row],[Math]:[English]])</f>
        <v>232.06</v>
      </c>
      <c r="K455" s="2">
        <f>Students_marks[[#This Row],[Total]]/5</f>
        <v>46.411999999999999</v>
      </c>
      <c r="L455" t="str">
        <f>IF(MIN(Students_marks[[#This Row],[Math]:[English]]) &lt; 35, "Fail","Pass")</f>
        <v>Fail</v>
      </c>
      <c r="M455" t="str">
        <f>VLOOKUP(Students_marks[[#This Row],[Percentage]],Table2[],2,TRUE)</f>
        <v>D</v>
      </c>
      <c r="N455">
        <f>_xlfn.RANK.EQ(Students_marks[[#This Row],[Total]],Students_marks[Total],0)</f>
        <v>631</v>
      </c>
    </row>
    <row r="456" spans="1:14" x14ac:dyDescent="0.35">
      <c r="A456">
        <v>455</v>
      </c>
      <c r="B456" s="1" t="s">
        <v>466</v>
      </c>
      <c r="C456" s="1" t="s">
        <v>7</v>
      </c>
      <c r="D456" s="1" t="s">
        <v>10</v>
      </c>
      <c r="E456" s="2">
        <v>37.619999999999997</v>
      </c>
      <c r="F456" s="2">
        <v>26.34</v>
      </c>
      <c r="G456" s="2">
        <v>44.28</v>
      </c>
      <c r="H456" s="2">
        <v>92.96</v>
      </c>
      <c r="I456" s="2">
        <v>79.8</v>
      </c>
      <c r="J456" s="2">
        <f>SUM(Students_marks[[#This Row],[Math]:[English]])</f>
        <v>281</v>
      </c>
      <c r="K456" s="2">
        <f>Students_marks[[#This Row],[Total]]/5</f>
        <v>56.2</v>
      </c>
      <c r="L456" t="str">
        <f>IF(MIN(Students_marks[[#This Row],[Math]:[English]]) &lt; 35, "Fail","Pass")</f>
        <v>Fail</v>
      </c>
      <c r="M456" t="str">
        <f>VLOOKUP(Students_marks[[#This Row],[Percentage]],Table2[],2,TRUE)</f>
        <v>C</v>
      </c>
      <c r="N456">
        <f>_xlfn.RANK.EQ(Students_marks[[#This Row],[Total]],Students_marks[Total],0)</f>
        <v>340</v>
      </c>
    </row>
    <row r="457" spans="1:14" x14ac:dyDescent="0.35">
      <c r="A457">
        <v>456</v>
      </c>
      <c r="B457" s="1" t="s">
        <v>467</v>
      </c>
      <c r="C457" s="1" t="s">
        <v>7</v>
      </c>
      <c r="D457" s="1" t="s">
        <v>12</v>
      </c>
      <c r="E457" s="2">
        <v>4.46</v>
      </c>
      <c r="F457" s="2">
        <v>2.59</v>
      </c>
      <c r="G457" s="2">
        <v>48.9</v>
      </c>
      <c r="H457" s="2">
        <v>41.89</v>
      </c>
      <c r="I457" s="2">
        <v>10.119999999999999</v>
      </c>
      <c r="J457" s="2">
        <f>SUM(Students_marks[[#This Row],[Math]:[English]])</f>
        <v>107.96000000000001</v>
      </c>
      <c r="K457" s="2">
        <f>Students_marks[[#This Row],[Total]]/5</f>
        <v>21.592000000000002</v>
      </c>
      <c r="L457" t="str">
        <f>IF(MIN(Students_marks[[#This Row],[Math]:[English]]) &lt; 35, "Fail","Pass")</f>
        <v>Fail</v>
      </c>
      <c r="M457" t="str">
        <f>VLOOKUP(Students_marks[[#This Row],[Percentage]],Table2[],2,TRUE)</f>
        <v>F</v>
      </c>
      <c r="N457">
        <f>_xlfn.RANK.EQ(Students_marks[[#This Row],[Total]],Students_marks[Total],0)</f>
        <v>992</v>
      </c>
    </row>
    <row r="458" spans="1:14" x14ac:dyDescent="0.35">
      <c r="A458">
        <v>457</v>
      </c>
      <c r="B458" s="1" t="s">
        <v>468</v>
      </c>
      <c r="C458" s="1" t="s">
        <v>8</v>
      </c>
      <c r="D458" s="1" t="s">
        <v>12</v>
      </c>
      <c r="E458" s="2">
        <v>46.57</v>
      </c>
      <c r="F458" s="2">
        <v>52.32</v>
      </c>
      <c r="G458" s="2">
        <v>99.99</v>
      </c>
      <c r="H458" s="2">
        <v>77.819999999999993</v>
      </c>
      <c r="I458" s="2">
        <v>2.69</v>
      </c>
      <c r="J458" s="2">
        <f>SUM(Students_marks[[#This Row],[Math]:[English]])</f>
        <v>279.39</v>
      </c>
      <c r="K458" s="2">
        <f>Students_marks[[#This Row],[Total]]/5</f>
        <v>55.878</v>
      </c>
      <c r="L458" t="str">
        <f>IF(MIN(Students_marks[[#This Row],[Math]:[English]]) &lt; 35, "Fail","Pass")</f>
        <v>Fail</v>
      </c>
      <c r="M458" t="str">
        <f>VLOOKUP(Students_marks[[#This Row],[Percentage]],Table2[],2,TRUE)</f>
        <v>C</v>
      </c>
      <c r="N458">
        <f>_xlfn.RANK.EQ(Students_marks[[#This Row],[Total]],Students_marks[Total],0)</f>
        <v>350</v>
      </c>
    </row>
    <row r="459" spans="1:14" x14ac:dyDescent="0.35">
      <c r="A459">
        <v>458</v>
      </c>
      <c r="B459" s="1" t="s">
        <v>469</v>
      </c>
      <c r="C459" s="1" t="s">
        <v>8</v>
      </c>
      <c r="D459" s="1" t="s">
        <v>10</v>
      </c>
      <c r="E459" s="2">
        <v>93.47</v>
      </c>
      <c r="F459" s="2">
        <v>68</v>
      </c>
      <c r="G459" s="2">
        <v>47.52</v>
      </c>
      <c r="H459" s="2">
        <v>93.32</v>
      </c>
      <c r="I459" s="2">
        <v>55.39</v>
      </c>
      <c r="J459" s="2">
        <f>SUM(Students_marks[[#This Row],[Math]:[English]])</f>
        <v>357.7</v>
      </c>
      <c r="K459" s="2">
        <f>Students_marks[[#This Row],[Total]]/5</f>
        <v>71.539999999999992</v>
      </c>
      <c r="L459" t="str">
        <f>IF(MIN(Students_marks[[#This Row],[Math]:[English]]) &lt; 35, "Fail","Pass")</f>
        <v>Pass</v>
      </c>
      <c r="M459" t="str">
        <f>VLOOKUP(Students_marks[[#This Row],[Percentage]],Table2[],2,TRUE)</f>
        <v>B1</v>
      </c>
      <c r="N459">
        <f>_xlfn.RANK.EQ(Students_marks[[#This Row],[Total]],Students_marks[Total],0)</f>
        <v>51</v>
      </c>
    </row>
    <row r="460" spans="1:14" x14ac:dyDescent="0.35">
      <c r="A460">
        <v>459</v>
      </c>
      <c r="B460" s="1" t="s">
        <v>470</v>
      </c>
      <c r="C460" s="1" t="s">
        <v>6</v>
      </c>
      <c r="D460" s="1" t="s">
        <v>14</v>
      </c>
      <c r="E460" s="2">
        <v>50.25</v>
      </c>
      <c r="F460" s="2">
        <v>77.77</v>
      </c>
      <c r="G460" s="2">
        <v>41.59</v>
      </c>
      <c r="H460" s="2">
        <v>20.94</v>
      </c>
      <c r="I460" s="2">
        <v>83.95</v>
      </c>
      <c r="J460" s="2">
        <f>SUM(Students_marks[[#This Row],[Math]:[English]])</f>
        <v>274.5</v>
      </c>
      <c r="K460" s="2">
        <f>Students_marks[[#This Row],[Total]]/5</f>
        <v>54.9</v>
      </c>
      <c r="L460" t="str">
        <f>IF(MIN(Students_marks[[#This Row],[Math]:[English]]) &lt; 35, "Fail","Pass")</f>
        <v>Fail</v>
      </c>
      <c r="M460" t="str">
        <f>VLOOKUP(Students_marks[[#This Row],[Percentage]],Table2[],2,TRUE)</f>
        <v>C</v>
      </c>
      <c r="N460">
        <f>_xlfn.RANK.EQ(Students_marks[[#This Row],[Total]],Students_marks[Total],0)</f>
        <v>388</v>
      </c>
    </row>
    <row r="461" spans="1:14" x14ac:dyDescent="0.35">
      <c r="A461">
        <v>460</v>
      </c>
      <c r="B461" s="1" t="s">
        <v>471</v>
      </c>
      <c r="C461" s="1" t="s">
        <v>5</v>
      </c>
      <c r="D461" s="1" t="s">
        <v>10</v>
      </c>
      <c r="E461" s="2">
        <v>65.27</v>
      </c>
      <c r="F461" s="2">
        <v>8.48</v>
      </c>
      <c r="G461" s="2">
        <v>45.01</v>
      </c>
      <c r="H461" s="2">
        <v>55.26</v>
      </c>
      <c r="I461" s="2">
        <v>17.14</v>
      </c>
      <c r="J461" s="2">
        <f>SUM(Students_marks[[#This Row],[Math]:[English]])</f>
        <v>191.15999999999997</v>
      </c>
      <c r="K461" s="2">
        <f>Students_marks[[#This Row],[Total]]/5</f>
        <v>38.231999999999992</v>
      </c>
      <c r="L461" t="str">
        <f>IF(MIN(Students_marks[[#This Row],[Math]:[English]]) &lt; 35, "Fail","Pass")</f>
        <v>Fail</v>
      </c>
      <c r="M461" t="str">
        <f>VLOOKUP(Students_marks[[#This Row],[Percentage]],Table2[],2,TRUE)</f>
        <v>D</v>
      </c>
      <c r="N461">
        <f>_xlfn.RANK.EQ(Students_marks[[#This Row],[Total]],Students_marks[Total],0)</f>
        <v>829</v>
      </c>
    </row>
    <row r="462" spans="1:14" x14ac:dyDescent="0.35">
      <c r="A462">
        <v>461</v>
      </c>
      <c r="B462" s="1" t="s">
        <v>472</v>
      </c>
      <c r="C462" s="1" t="s">
        <v>6</v>
      </c>
      <c r="D462" s="1" t="s">
        <v>12</v>
      </c>
      <c r="E462" s="2">
        <v>71.2</v>
      </c>
      <c r="F462" s="2">
        <v>8.08</v>
      </c>
      <c r="G462" s="2">
        <v>87.15</v>
      </c>
      <c r="H462" s="2">
        <v>15.06</v>
      </c>
      <c r="I462" s="2">
        <v>59.19</v>
      </c>
      <c r="J462" s="2">
        <f>SUM(Students_marks[[#This Row],[Math]:[English]])</f>
        <v>240.68</v>
      </c>
      <c r="K462" s="2">
        <f>Students_marks[[#This Row],[Total]]/5</f>
        <v>48.136000000000003</v>
      </c>
      <c r="L462" t="str">
        <f>IF(MIN(Students_marks[[#This Row],[Math]:[English]]) &lt; 35, "Fail","Pass")</f>
        <v>Fail</v>
      </c>
      <c r="M462" t="str">
        <f>VLOOKUP(Students_marks[[#This Row],[Percentage]],Table2[],2,TRUE)</f>
        <v>D</v>
      </c>
      <c r="N462">
        <f>_xlfn.RANK.EQ(Students_marks[[#This Row],[Total]],Students_marks[Total],0)</f>
        <v>584</v>
      </c>
    </row>
    <row r="463" spans="1:14" x14ac:dyDescent="0.35">
      <c r="A463">
        <v>462</v>
      </c>
      <c r="B463" s="1" t="s">
        <v>473</v>
      </c>
      <c r="C463" s="1" t="s">
        <v>5</v>
      </c>
      <c r="D463" s="1" t="s">
        <v>12</v>
      </c>
      <c r="E463" s="2">
        <v>7.97</v>
      </c>
      <c r="F463" s="2">
        <v>10.14</v>
      </c>
      <c r="G463" s="2">
        <v>44.49</v>
      </c>
      <c r="H463" s="2">
        <v>60.03</v>
      </c>
      <c r="I463" s="2">
        <v>55.76</v>
      </c>
      <c r="J463" s="2">
        <f>SUM(Students_marks[[#This Row],[Math]:[English]])</f>
        <v>178.39</v>
      </c>
      <c r="K463" s="2">
        <f>Students_marks[[#This Row],[Total]]/5</f>
        <v>35.677999999999997</v>
      </c>
      <c r="L463" t="str">
        <f>IF(MIN(Students_marks[[#This Row],[Math]:[English]]) &lt; 35, "Fail","Pass")</f>
        <v>Fail</v>
      </c>
      <c r="M463" t="str">
        <f>VLOOKUP(Students_marks[[#This Row],[Percentage]],Table2[],2,TRUE)</f>
        <v>D</v>
      </c>
      <c r="N463">
        <f>_xlfn.RANK.EQ(Students_marks[[#This Row],[Total]],Students_marks[Total],0)</f>
        <v>872</v>
      </c>
    </row>
    <row r="464" spans="1:14" x14ac:dyDescent="0.35">
      <c r="A464">
        <v>463</v>
      </c>
      <c r="B464" s="1" t="s">
        <v>474</v>
      </c>
      <c r="C464" s="1" t="s">
        <v>6</v>
      </c>
      <c r="D464" s="1" t="s">
        <v>10</v>
      </c>
      <c r="E464" s="2">
        <v>36.79</v>
      </c>
      <c r="F464" s="2">
        <v>55.15</v>
      </c>
      <c r="G464" s="2">
        <v>53.57</v>
      </c>
      <c r="H464" s="2">
        <v>48.93</v>
      </c>
      <c r="I464" s="2">
        <v>3.75</v>
      </c>
      <c r="J464" s="2">
        <f>SUM(Students_marks[[#This Row],[Math]:[English]])</f>
        <v>198.19</v>
      </c>
      <c r="K464" s="2">
        <f>Students_marks[[#This Row],[Total]]/5</f>
        <v>39.637999999999998</v>
      </c>
      <c r="L464" t="str">
        <f>IF(MIN(Students_marks[[#This Row],[Math]:[English]]) &lt; 35, "Fail","Pass")</f>
        <v>Fail</v>
      </c>
      <c r="M464" t="str">
        <f>VLOOKUP(Students_marks[[#This Row],[Percentage]],Table2[],2,TRUE)</f>
        <v>D</v>
      </c>
      <c r="N464">
        <f>_xlfn.RANK.EQ(Students_marks[[#This Row],[Total]],Students_marks[Total],0)</f>
        <v>806</v>
      </c>
    </row>
    <row r="465" spans="1:14" x14ac:dyDescent="0.35">
      <c r="A465">
        <v>464</v>
      </c>
      <c r="B465" s="1" t="s">
        <v>475</v>
      </c>
      <c r="C465" s="1" t="s">
        <v>6</v>
      </c>
      <c r="D465" s="1" t="s">
        <v>14</v>
      </c>
      <c r="E465" s="2">
        <v>74.23</v>
      </c>
      <c r="F465" s="2">
        <v>57.48</v>
      </c>
      <c r="G465" s="2">
        <v>78.73</v>
      </c>
      <c r="H465" s="2">
        <v>83.7</v>
      </c>
      <c r="I465" s="2">
        <v>22.77</v>
      </c>
      <c r="J465" s="2">
        <f>SUM(Students_marks[[#This Row],[Math]:[English]])</f>
        <v>316.90999999999997</v>
      </c>
      <c r="K465" s="2">
        <f>Students_marks[[#This Row],[Total]]/5</f>
        <v>63.381999999999991</v>
      </c>
      <c r="L465" t="str">
        <f>IF(MIN(Students_marks[[#This Row],[Math]:[English]]) &lt; 35, "Fail","Pass")</f>
        <v>Fail</v>
      </c>
      <c r="M465" t="str">
        <f>VLOOKUP(Students_marks[[#This Row],[Percentage]],Table2[],2,TRUE)</f>
        <v>B2</v>
      </c>
      <c r="N465">
        <f>_xlfn.RANK.EQ(Students_marks[[#This Row],[Total]],Students_marks[Total],0)</f>
        <v>178</v>
      </c>
    </row>
    <row r="466" spans="1:14" x14ac:dyDescent="0.35">
      <c r="A466">
        <v>465</v>
      </c>
      <c r="B466" s="1" t="s">
        <v>476</v>
      </c>
      <c r="C466" s="1" t="s">
        <v>4</v>
      </c>
      <c r="D466" s="1" t="s">
        <v>10</v>
      </c>
      <c r="E466" s="2">
        <v>32.72</v>
      </c>
      <c r="F466" s="2">
        <v>96.83</v>
      </c>
      <c r="G466" s="2">
        <v>45.24</v>
      </c>
      <c r="H466" s="2">
        <v>87.91</v>
      </c>
      <c r="I466" s="2">
        <v>84.04</v>
      </c>
      <c r="J466" s="2">
        <f>SUM(Students_marks[[#This Row],[Math]:[English]])</f>
        <v>346.74000000000007</v>
      </c>
      <c r="K466" s="2">
        <f>Students_marks[[#This Row],[Total]]/5</f>
        <v>69.348000000000013</v>
      </c>
      <c r="L466" t="str">
        <f>IF(MIN(Students_marks[[#This Row],[Math]:[English]]) &lt; 35, "Fail","Pass")</f>
        <v>Fail</v>
      </c>
      <c r="M466" t="str">
        <f>VLOOKUP(Students_marks[[#This Row],[Percentage]],Table2[],2,TRUE)</f>
        <v>B2</v>
      </c>
      <c r="N466">
        <f>_xlfn.RANK.EQ(Students_marks[[#This Row],[Total]],Students_marks[Total],0)</f>
        <v>77</v>
      </c>
    </row>
    <row r="467" spans="1:14" x14ac:dyDescent="0.35">
      <c r="A467">
        <v>466</v>
      </c>
      <c r="B467" s="1" t="s">
        <v>477</v>
      </c>
      <c r="C467" s="1" t="s">
        <v>4</v>
      </c>
      <c r="D467" s="1" t="s">
        <v>14</v>
      </c>
      <c r="E467" s="2">
        <v>65.78</v>
      </c>
      <c r="F467" s="2">
        <v>83.21</v>
      </c>
      <c r="G467" s="2">
        <v>97.94</v>
      </c>
      <c r="H467" s="2">
        <v>20.78</v>
      </c>
      <c r="I467" s="2">
        <v>89.23</v>
      </c>
      <c r="J467" s="2">
        <f>SUM(Students_marks[[#This Row],[Math]:[English]])</f>
        <v>356.94000000000005</v>
      </c>
      <c r="K467" s="2">
        <f>Students_marks[[#This Row],[Total]]/5</f>
        <v>71.388000000000005</v>
      </c>
      <c r="L467" t="str">
        <f>IF(MIN(Students_marks[[#This Row],[Math]:[English]]) &lt; 35, "Fail","Pass")</f>
        <v>Fail</v>
      </c>
      <c r="M467" t="str">
        <f>VLOOKUP(Students_marks[[#This Row],[Percentage]],Table2[],2,TRUE)</f>
        <v>B1</v>
      </c>
      <c r="N467">
        <f>_xlfn.RANK.EQ(Students_marks[[#This Row],[Total]],Students_marks[Total],0)</f>
        <v>56</v>
      </c>
    </row>
    <row r="468" spans="1:14" x14ac:dyDescent="0.35">
      <c r="A468">
        <v>467</v>
      </c>
      <c r="B468" s="1" t="s">
        <v>478</v>
      </c>
      <c r="C468" s="1" t="s">
        <v>8</v>
      </c>
      <c r="D468" s="1" t="s">
        <v>14</v>
      </c>
      <c r="E468" s="2">
        <v>19.55</v>
      </c>
      <c r="F468" s="2">
        <v>55.63</v>
      </c>
      <c r="G468" s="2">
        <v>73.87</v>
      </c>
      <c r="H468" s="2">
        <v>84.51</v>
      </c>
      <c r="I468" s="2">
        <v>1.44</v>
      </c>
      <c r="J468" s="2">
        <f>SUM(Students_marks[[#This Row],[Math]:[English]])</f>
        <v>235</v>
      </c>
      <c r="K468" s="2">
        <f>Students_marks[[#This Row],[Total]]/5</f>
        <v>47</v>
      </c>
      <c r="L468" t="str">
        <f>IF(MIN(Students_marks[[#This Row],[Math]:[English]]) &lt; 35, "Fail","Pass")</f>
        <v>Fail</v>
      </c>
      <c r="M468" t="str">
        <f>VLOOKUP(Students_marks[[#This Row],[Percentage]],Table2[],2,TRUE)</f>
        <v>D</v>
      </c>
      <c r="N468">
        <f>_xlfn.RANK.EQ(Students_marks[[#This Row],[Total]],Students_marks[Total],0)</f>
        <v>611</v>
      </c>
    </row>
    <row r="469" spans="1:14" x14ac:dyDescent="0.35">
      <c r="A469">
        <v>468</v>
      </c>
      <c r="B469" s="1" t="s">
        <v>479</v>
      </c>
      <c r="C469" s="1" t="s">
        <v>6</v>
      </c>
      <c r="D469" s="1" t="s">
        <v>14</v>
      </c>
      <c r="E469" s="2">
        <v>27.38</v>
      </c>
      <c r="F469" s="2">
        <v>82.88</v>
      </c>
      <c r="G469" s="2">
        <v>65.099999999999994</v>
      </c>
      <c r="H469" s="2">
        <v>94.11</v>
      </c>
      <c r="I469" s="2">
        <v>24.91</v>
      </c>
      <c r="J469" s="2">
        <f>SUM(Students_marks[[#This Row],[Math]:[English]])</f>
        <v>294.38</v>
      </c>
      <c r="K469" s="2">
        <f>Students_marks[[#This Row],[Total]]/5</f>
        <v>58.875999999999998</v>
      </c>
      <c r="L469" t="str">
        <f>IF(MIN(Students_marks[[#This Row],[Math]:[English]]) &lt; 35, "Fail","Pass")</f>
        <v>Fail</v>
      </c>
      <c r="M469" t="str">
        <f>VLOOKUP(Students_marks[[#This Row],[Percentage]],Table2[],2,TRUE)</f>
        <v>C</v>
      </c>
      <c r="N469">
        <f>_xlfn.RANK.EQ(Students_marks[[#This Row],[Total]],Students_marks[Total],0)</f>
        <v>270</v>
      </c>
    </row>
    <row r="470" spans="1:14" x14ac:dyDescent="0.35">
      <c r="A470">
        <v>469</v>
      </c>
      <c r="B470" s="1" t="s">
        <v>480</v>
      </c>
      <c r="C470" s="1" t="s">
        <v>4</v>
      </c>
      <c r="D470" s="1" t="s">
        <v>12</v>
      </c>
      <c r="E470" s="2">
        <v>19.52</v>
      </c>
      <c r="F470" s="2">
        <v>18.41</v>
      </c>
      <c r="G470" s="2">
        <v>6.03</v>
      </c>
      <c r="H470" s="2">
        <v>90.98</v>
      </c>
      <c r="I470" s="2">
        <v>65.03</v>
      </c>
      <c r="J470" s="2">
        <f>SUM(Students_marks[[#This Row],[Math]:[English]])</f>
        <v>199.97</v>
      </c>
      <c r="K470" s="2">
        <f>Students_marks[[#This Row],[Total]]/5</f>
        <v>39.994</v>
      </c>
      <c r="L470" t="str">
        <f>IF(MIN(Students_marks[[#This Row],[Math]:[English]]) &lt; 35, "Fail","Pass")</f>
        <v>Fail</v>
      </c>
      <c r="M470" t="str">
        <f>VLOOKUP(Students_marks[[#This Row],[Percentage]],Table2[],2,TRUE)</f>
        <v>D</v>
      </c>
      <c r="N470">
        <f>_xlfn.RANK.EQ(Students_marks[[#This Row],[Total]],Students_marks[Total],0)</f>
        <v>800</v>
      </c>
    </row>
    <row r="471" spans="1:14" x14ac:dyDescent="0.35">
      <c r="A471">
        <v>470</v>
      </c>
      <c r="B471" s="1" t="s">
        <v>481</v>
      </c>
      <c r="C471" s="1" t="s">
        <v>4</v>
      </c>
      <c r="D471" s="1" t="s">
        <v>10</v>
      </c>
      <c r="E471" s="2">
        <v>47.35</v>
      </c>
      <c r="F471" s="2">
        <v>36.630000000000003</v>
      </c>
      <c r="G471" s="2">
        <v>57.28</v>
      </c>
      <c r="H471" s="2">
        <v>78.78</v>
      </c>
      <c r="I471" s="2">
        <v>62.83</v>
      </c>
      <c r="J471" s="2">
        <f>SUM(Students_marks[[#This Row],[Math]:[English]])</f>
        <v>282.87</v>
      </c>
      <c r="K471" s="2">
        <f>Students_marks[[#This Row],[Total]]/5</f>
        <v>56.573999999999998</v>
      </c>
      <c r="L471" t="str">
        <f>IF(MIN(Students_marks[[#This Row],[Math]:[English]]) &lt; 35, "Fail","Pass")</f>
        <v>Pass</v>
      </c>
      <c r="M471" t="str">
        <f>VLOOKUP(Students_marks[[#This Row],[Percentage]],Table2[],2,TRUE)</f>
        <v>C</v>
      </c>
      <c r="N471">
        <f>_xlfn.RANK.EQ(Students_marks[[#This Row],[Total]],Students_marks[Total],0)</f>
        <v>329</v>
      </c>
    </row>
    <row r="472" spans="1:14" x14ac:dyDescent="0.35">
      <c r="A472">
        <v>471</v>
      </c>
      <c r="B472" s="1" t="s">
        <v>482</v>
      </c>
      <c r="C472" s="1" t="s">
        <v>5</v>
      </c>
      <c r="D472" s="1" t="s">
        <v>10</v>
      </c>
      <c r="E472" s="2">
        <v>45.68</v>
      </c>
      <c r="F472" s="2">
        <v>29.21</v>
      </c>
      <c r="G472" s="2">
        <v>99.8</v>
      </c>
      <c r="H472" s="2">
        <v>55.34</v>
      </c>
      <c r="I472" s="2">
        <v>20.329999999999998</v>
      </c>
      <c r="J472" s="2">
        <f>SUM(Students_marks[[#This Row],[Math]:[English]])</f>
        <v>250.36</v>
      </c>
      <c r="K472" s="2">
        <f>Students_marks[[#This Row],[Total]]/5</f>
        <v>50.072000000000003</v>
      </c>
      <c r="L472" t="str">
        <f>IF(MIN(Students_marks[[#This Row],[Math]:[English]]) &lt; 35, "Fail","Pass")</f>
        <v>Fail</v>
      </c>
      <c r="M472" t="str">
        <f>VLOOKUP(Students_marks[[#This Row],[Percentage]],Table2[],2,TRUE)</f>
        <v>C</v>
      </c>
      <c r="N472">
        <f>_xlfn.RANK.EQ(Students_marks[[#This Row],[Total]],Students_marks[Total],0)</f>
        <v>531</v>
      </c>
    </row>
    <row r="473" spans="1:14" x14ac:dyDescent="0.35">
      <c r="A473">
        <v>472</v>
      </c>
      <c r="B473" s="1" t="s">
        <v>483</v>
      </c>
      <c r="C473" s="1" t="s">
        <v>5</v>
      </c>
      <c r="D473" s="1" t="s">
        <v>10</v>
      </c>
      <c r="E473" s="2">
        <v>77.73</v>
      </c>
      <c r="F473" s="2">
        <v>59.83</v>
      </c>
      <c r="G473" s="2">
        <v>69.53</v>
      </c>
      <c r="H473" s="2">
        <v>11.58</v>
      </c>
      <c r="I473" s="2">
        <v>32.659999999999997</v>
      </c>
      <c r="J473" s="2">
        <f>SUM(Students_marks[[#This Row],[Math]:[English]])</f>
        <v>251.33</v>
      </c>
      <c r="K473" s="2">
        <f>Students_marks[[#This Row],[Total]]/5</f>
        <v>50.266000000000005</v>
      </c>
      <c r="L473" t="str">
        <f>IF(MIN(Students_marks[[#This Row],[Math]:[English]]) &lt; 35, "Fail","Pass")</f>
        <v>Fail</v>
      </c>
      <c r="M473" t="str">
        <f>VLOOKUP(Students_marks[[#This Row],[Percentage]],Table2[],2,TRUE)</f>
        <v>C</v>
      </c>
      <c r="N473">
        <f>_xlfn.RANK.EQ(Students_marks[[#This Row],[Total]],Students_marks[Total],0)</f>
        <v>523</v>
      </c>
    </row>
    <row r="474" spans="1:14" x14ac:dyDescent="0.35">
      <c r="A474">
        <v>473</v>
      </c>
      <c r="B474" s="1" t="s">
        <v>484</v>
      </c>
      <c r="C474" s="1" t="s">
        <v>6</v>
      </c>
      <c r="D474" s="1" t="s">
        <v>12</v>
      </c>
      <c r="E474" s="2">
        <v>46.86</v>
      </c>
      <c r="F474" s="2">
        <v>12.97</v>
      </c>
      <c r="G474" s="2">
        <v>42.68</v>
      </c>
      <c r="H474" s="2">
        <v>98.95</v>
      </c>
      <c r="I474" s="2">
        <v>10.5</v>
      </c>
      <c r="J474" s="2">
        <f>SUM(Students_marks[[#This Row],[Math]:[English]])</f>
        <v>211.95999999999998</v>
      </c>
      <c r="K474" s="2">
        <f>Students_marks[[#This Row],[Total]]/5</f>
        <v>42.391999999999996</v>
      </c>
      <c r="L474" t="str">
        <f>IF(MIN(Students_marks[[#This Row],[Math]:[English]]) &lt; 35, "Fail","Pass")</f>
        <v>Fail</v>
      </c>
      <c r="M474" t="str">
        <f>VLOOKUP(Students_marks[[#This Row],[Percentage]],Table2[],2,TRUE)</f>
        <v>D</v>
      </c>
      <c r="N474">
        <f>_xlfn.RANK.EQ(Students_marks[[#This Row],[Total]],Students_marks[Total],0)</f>
        <v>742</v>
      </c>
    </row>
    <row r="475" spans="1:14" x14ac:dyDescent="0.35">
      <c r="A475">
        <v>474</v>
      </c>
      <c r="B475" s="1" t="s">
        <v>485</v>
      </c>
      <c r="C475" s="1" t="s">
        <v>6</v>
      </c>
      <c r="D475" s="1" t="s">
        <v>10</v>
      </c>
      <c r="E475" s="2">
        <v>41.89</v>
      </c>
      <c r="F475" s="2">
        <v>61.37</v>
      </c>
      <c r="G475" s="2">
        <v>5.83</v>
      </c>
      <c r="H475" s="2">
        <v>30.61</v>
      </c>
      <c r="I475" s="2">
        <v>3.63</v>
      </c>
      <c r="J475" s="2">
        <f>SUM(Students_marks[[#This Row],[Math]:[English]])</f>
        <v>143.32999999999998</v>
      </c>
      <c r="K475" s="2">
        <f>Students_marks[[#This Row],[Total]]/5</f>
        <v>28.665999999999997</v>
      </c>
      <c r="L475" t="str">
        <f>IF(MIN(Students_marks[[#This Row],[Math]:[English]]) &lt; 35, "Fail","Pass")</f>
        <v>Fail</v>
      </c>
      <c r="M475" t="str">
        <f>VLOOKUP(Students_marks[[#This Row],[Percentage]],Table2[],2,TRUE)</f>
        <v>F</v>
      </c>
      <c r="N475">
        <f>_xlfn.RANK.EQ(Students_marks[[#This Row],[Total]],Students_marks[Total],0)</f>
        <v>955</v>
      </c>
    </row>
    <row r="476" spans="1:14" x14ac:dyDescent="0.35">
      <c r="A476">
        <v>475</v>
      </c>
      <c r="B476" s="1" t="s">
        <v>486</v>
      </c>
      <c r="C476" s="1" t="s">
        <v>5</v>
      </c>
      <c r="D476" s="1" t="s">
        <v>10</v>
      </c>
      <c r="E476" s="2">
        <v>61.53</v>
      </c>
      <c r="F476" s="2">
        <v>20.59</v>
      </c>
      <c r="G476" s="2">
        <v>84.01</v>
      </c>
      <c r="H476" s="2">
        <v>38.24</v>
      </c>
      <c r="I476" s="2">
        <v>83.38</v>
      </c>
      <c r="J476" s="2">
        <f>SUM(Students_marks[[#This Row],[Math]:[English]])</f>
        <v>287.75</v>
      </c>
      <c r="K476" s="2">
        <f>Students_marks[[#This Row],[Total]]/5</f>
        <v>57.55</v>
      </c>
      <c r="L476" t="str">
        <f>IF(MIN(Students_marks[[#This Row],[Math]:[English]]) &lt; 35, "Fail","Pass")</f>
        <v>Fail</v>
      </c>
      <c r="M476" t="str">
        <f>VLOOKUP(Students_marks[[#This Row],[Percentage]],Table2[],2,TRUE)</f>
        <v>C</v>
      </c>
      <c r="N476">
        <f>_xlfn.RANK.EQ(Students_marks[[#This Row],[Total]],Students_marks[Total],0)</f>
        <v>311</v>
      </c>
    </row>
    <row r="477" spans="1:14" x14ac:dyDescent="0.35">
      <c r="A477">
        <v>476</v>
      </c>
      <c r="B477" s="1" t="s">
        <v>487</v>
      </c>
      <c r="C477" s="1" t="s">
        <v>6</v>
      </c>
      <c r="D477" s="1" t="s">
        <v>12</v>
      </c>
      <c r="E477" s="2">
        <v>96.74</v>
      </c>
      <c r="F477" s="2">
        <v>34.65</v>
      </c>
      <c r="G477" s="2">
        <v>55.4</v>
      </c>
      <c r="H477" s="2">
        <v>95.48</v>
      </c>
      <c r="I477" s="2">
        <v>56.25</v>
      </c>
      <c r="J477" s="2">
        <f>SUM(Students_marks[[#This Row],[Math]:[English]])</f>
        <v>338.52</v>
      </c>
      <c r="K477" s="2">
        <f>Students_marks[[#This Row],[Total]]/5</f>
        <v>67.703999999999994</v>
      </c>
      <c r="L477" t="str">
        <f>IF(MIN(Students_marks[[#This Row],[Math]:[English]]) &lt; 35, "Fail","Pass")</f>
        <v>Fail</v>
      </c>
      <c r="M477" t="str">
        <f>VLOOKUP(Students_marks[[#This Row],[Percentage]],Table2[],2,TRUE)</f>
        <v>B2</v>
      </c>
      <c r="N477">
        <f>_xlfn.RANK.EQ(Students_marks[[#This Row],[Total]],Students_marks[Total],0)</f>
        <v>99</v>
      </c>
    </row>
    <row r="478" spans="1:14" x14ac:dyDescent="0.35">
      <c r="A478">
        <v>477</v>
      </c>
      <c r="B478" s="1" t="s">
        <v>488</v>
      </c>
      <c r="C478" s="1" t="s">
        <v>8</v>
      </c>
      <c r="D478" s="1" t="s">
        <v>12</v>
      </c>
      <c r="E478" s="2">
        <v>37.17</v>
      </c>
      <c r="F478" s="2">
        <v>77.91</v>
      </c>
      <c r="G478" s="2">
        <v>50.74</v>
      </c>
      <c r="H478" s="2">
        <v>61.81</v>
      </c>
      <c r="I478" s="2">
        <v>55.51</v>
      </c>
      <c r="J478" s="2">
        <f>SUM(Students_marks[[#This Row],[Math]:[English]])</f>
        <v>283.14</v>
      </c>
      <c r="K478" s="2">
        <f>Students_marks[[#This Row],[Total]]/5</f>
        <v>56.628</v>
      </c>
      <c r="L478" t="str">
        <f>IF(MIN(Students_marks[[#This Row],[Math]:[English]]) &lt; 35, "Fail","Pass")</f>
        <v>Pass</v>
      </c>
      <c r="M478" t="str">
        <f>VLOOKUP(Students_marks[[#This Row],[Percentage]],Table2[],2,TRUE)</f>
        <v>C</v>
      </c>
      <c r="N478">
        <f>_xlfn.RANK.EQ(Students_marks[[#This Row],[Total]],Students_marks[Total],0)</f>
        <v>328</v>
      </c>
    </row>
    <row r="479" spans="1:14" x14ac:dyDescent="0.35">
      <c r="A479">
        <v>478</v>
      </c>
      <c r="B479" s="1" t="s">
        <v>489</v>
      </c>
      <c r="C479" s="1" t="s">
        <v>5</v>
      </c>
      <c r="D479" s="1" t="s">
        <v>10</v>
      </c>
      <c r="E479" s="2">
        <v>24.85</v>
      </c>
      <c r="F479" s="2">
        <v>85.32</v>
      </c>
      <c r="G479" s="2">
        <v>38.06</v>
      </c>
      <c r="H479" s="2">
        <v>15.31</v>
      </c>
      <c r="I479" s="2">
        <v>2.34</v>
      </c>
      <c r="J479" s="2">
        <f>SUM(Students_marks[[#This Row],[Math]:[English]])</f>
        <v>165.88</v>
      </c>
      <c r="K479" s="2">
        <f>Students_marks[[#This Row],[Total]]/5</f>
        <v>33.176000000000002</v>
      </c>
      <c r="L479" t="str">
        <f>IF(MIN(Students_marks[[#This Row],[Math]:[English]]) &lt; 35, "Fail","Pass")</f>
        <v>Fail</v>
      </c>
      <c r="M479" t="str">
        <f>VLOOKUP(Students_marks[[#This Row],[Percentage]],Table2[],2,TRUE)</f>
        <v>F</v>
      </c>
      <c r="N479">
        <f>_xlfn.RANK.EQ(Students_marks[[#This Row],[Total]],Students_marks[Total],0)</f>
        <v>911</v>
      </c>
    </row>
    <row r="480" spans="1:14" x14ac:dyDescent="0.35">
      <c r="A480">
        <v>479</v>
      </c>
      <c r="B480" s="1" t="s">
        <v>490</v>
      </c>
      <c r="C480" s="1" t="s">
        <v>5</v>
      </c>
      <c r="D480" s="1" t="s">
        <v>10</v>
      </c>
      <c r="E480" s="2">
        <v>68.44</v>
      </c>
      <c r="F480" s="2">
        <v>74.77</v>
      </c>
      <c r="G480" s="2">
        <v>12.52</v>
      </c>
      <c r="H480" s="2">
        <v>33.770000000000003</v>
      </c>
      <c r="I480" s="2">
        <v>83.3</v>
      </c>
      <c r="J480" s="2">
        <f>SUM(Students_marks[[#This Row],[Math]:[English]])</f>
        <v>272.8</v>
      </c>
      <c r="K480" s="2">
        <f>Students_marks[[#This Row],[Total]]/5</f>
        <v>54.56</v>
      </c>
      <c r="L480" t="str">
        <f>IF(MIN(Students_marks[[#This Row],[Math]:[English]]) &lt; 35, "Fail","Pass")</f>
        <v>Fail</v>
      </c>
      <c r="M480" t="str">
        <f>VLOOKUP(Students_marks[[#This Row],[Percentage]],Table2[],2,TRUE)</f>
        <v>C</v>
      </c>
      <c r="N480">
        <f>_xlfn.RANK.EQ(Students_marks[[#This Row],[Total]],Students_marks[Total],0)</f>
        <v>396</v>
      </c>
    </row>
    <row r="481" spans="1:14" x14ac:dyDescent="0.35">
      <c r="A481">
        <v>480</v>
      </c>
      <c r="B481" s="1" t="s">
        <v>491</v>
      </c>
      <c r="C481" s="1" t="s">
        <v>7</v>
      </c>
      <c r="D481" s="1" t="s">
        <v>12</v>
      </c>
      <c r="E481" s="2">
        <v>46.55</v>
      </c>
      <c r="F481" s="2">
        <v>66.069999999999993</v>
      </c>
      <c r="G481" s="2">
        <v>23.17</v>
      </c>
      <c r="H481" s="2">
        <v>96.11</v>
      </c>
      <c r="I481" s="2">
        <v>11.5</v>
      </c>
      <c r="J481" s="2">
        <f>SUM(Students_marks[[#This Row],[Math]:[English]])</f>
        <v>243.39999999999998</v>
      </c>
      <c r="K481" s="2">
        <f>Students_marks[[#This Row],[Total]]/5</f>
        <v>48.679999999999993</v>
      </c>
      <c r="L481" t="str">
        <f>IF(MIN(Students_marks[[#This Row],[Math]:[English]]) &lt; 35, "Fail","Pass")</f>
        <v>Fail</v>
      </c>
      <c r="M481" t="str">
        <f>VLOOKUP(Students_marks[[#This Row],[Percentage]],Table2[],2,TRUE)</f>
        <v>D</v>
      </c>
      <c r="N481">
        <f>_xlfn.RANK.EQ(Students_marks[[#This Row],[Total]],Students_marks[Total],0)</f>
        <v>563</v>
      </c>
    </row>
    <row r="482" spans="1:14" x14ac:dyDescent="0.35">
      <c r="A482">
        <v>481</v>
      </c>
      <c r="B482" s="1" t="s">
        <v>492</v>
      </c>
      <c r="C482" s="1" t="s">
        <v>6</v>
      </c>
      <c r="D482" s="1" t="s">
        <v>14</v>
      </c>
      <c r="E482" s="2">
        <v>72.2</v>
      </c>
      <c r="F482" s="2">
        <v>51.91</v>
      </c>
      <c r="G482" s="2">
        <v>30.2</v>
      </c>
      <c r="H482" s="2">
        <v>21.99</v>
      </c>
      <c r="I482" s="2">
        <v>42.67</v>
      </c>
      <c r="J482" s="2">
        <f>SUM(Students_marks[[#This Row],[Math]:[English]])</f>
        <v>218.97000000000003</v>
      </c>
      <c r="K482" s="2">
        <f>Students_marks[[#This Row],[Total]]/5</f>
        <v>43.794000000000004</v>
      </c>
      <c r="L482" t="str">
        <f>IF(MIN(Students_marks[[#This Row],[Math]:[English]]) &lt; 35, "Fail","Pass")</f>
        <v>Fail</v>
      </c>
      <c r="M482" t="str">
        <f>VLOOKUP(Students_marks[[#This Row],[Percentage]],Table2[],2,TRUE)</f>
        <v>D</v>
      </c>
      <c r="N482">
        <f>_xlfn.RANK.EQ(Students_marks[[#This Row],[Total]],Students_marks[Total],0)</f>
        <v>699</v>
      </c>
    </row>
    <row r="483" spans="1:14" x14ac:dyDescent="0.35">
      <c r="A483">
        <v>482</v>
      </c>
      <c r="B483" s="1" t="s">
        <v>493</v>
      </c>
      <c r="C483" s="1" t="s">
        <v>6</v>
      </c>
      <c r="D483" s="1" t="s">
        <v>14</v>
      </c>
      <c r="E483" s="2">
        <v>98.53</v>
      </c>
      <c r="F483" s="2">
        <v>66.16</v>
      </c>
      <c r="G483" s="2">
        <v>38.22</v>
      </c>
      <c r="H483" s="2">
        <v>67.53</v>
      </c>
      <c r="I483" s="2">
        <v>21.03</v>
      </c>
      <c r="J483" s="2">
        <f>SUM(Students_marks[[#This Row],[Math]:[English]])</f>
        <v>291.47000000000003</v>
      </c>
      <c r="K483" s="2">
        <f>Students_marks[[#This Row],[Total]]/5</f>
        <v>58.294000000000004</v>
      </c>
      <c r="L483" t="str">
        <f>IF(MIN(Students_marks[[#This Row],[Math]:[English]]) &lt; 35, "Fail","Pass")</f>
        <v>Fail</v>
      </c>
      <c r="M483" t="str">
        <f>VLOOKUP(Students_marks[[#This Row],[Percentage]],Table2[],2,TRUE)</f>
        <v>C</v>
      </c>
      <c r="N483">
        <f>_xlfn.RANK.EQ(Students_marks[[#This Row],[Total]],Students_marks[Total],0)</f>
        <v>288</v>
      </c>
    </row>
    <row r="484" spans="1:14" x14ac:dyDescent="0.35">
      <c r="A484">
        <v>483</v>
      </c>
      <c r="B484" s="1" t="s">
        <v>494</v>
      </c>
      <c r="C484" s="1" t="s">
        <v>4</v>
      </c>
      <c r="D484" s="1" t="s">
        <v>14</v>
      </c>
      <c r="E484" s="2">
        <v>27.13</v>
      </c>
      <c r="F484" s="2">
        <v>89.83</v>
      </c>
      <c r="G484" s="2">
        <v>35.369999999999997</v>
      </c>
      <c r="H484" s="2">
        <v>53.36</v>
      </c>
      <c r="I484" s="2">
        <v>77.06</v>
      </c>
      <c r="J484" s="2">
        <f>SUM(Students_marks[[#This Row],[Math]:[English]])</f>
        <v>282.75</v>
      </c>
      <c r="K484" s="2">
        <f>Students_marks[[#This Row],[Total]]/5</f>
        <v>56.55</v>
      </c>
      <c r="L484" t="str">
        <f>IF(MIN(Students_marks[[#This Row],[Math]:[English]]) &lt; 35, "Fail","Pass")</f>
        <v>Fail</v>
      </c>
      <c r="M484" t="str">
        <f>VLOOKUP(Students_marks[[#This Row],[Percentage]],Table2[],2,TRUE)</f>
        <v>C</v>
      </c>
      <c r="N484">
        <f>_xlfn.RANK.EQ(Students_marks[[#This Row],[Total]],Students_marks[Total],0)</f>
        <v>330</v>
      </c>
    </row>
    <row r="485" spans="1:14" x14ac:dyDescent="0.35">
      <c r="A485">
        <v>484</v>
      </c>
      <c r="B485" s="1" t="s">
        <v>495</v>
      </c>
      <c r="C485" s="1" t="s">
        <v>7</v>
      </c>
      <c r="D485" s="1" t="s">
        <v>10</v>
      </c>
      <c r="E485" s="2">
        <v>87.42</v>
      </c>
      <c r="F485" s="2">
        <v>97.01</v>
      </c>
      <c r="G485" s="2">
        <v>39.01</v>
      </c>
      <c r="H485" s="2">
        <v>63.23</v>
      </c>
      <c r="I485" s="2">
        <v>87.9</v>
      </c>
      <c r="J485" s="2">
        <f>SUM(Students_marks[[#This Row],[Math]:[English]])</f>
        <v>374.57000000000005</v>
      </c>
      <c r="K485" s="2">
        <f>Students_marks[[#This Row],[Total]]/5</f>
        <v>74.914000000000016</v>
      </c>
      <c r="L485" t="str">
        <f>IF(MIN(Students_marks[[#This Row],[Math]:[English]]) &lt; 35, "Fail","Pass")</f>
        <v>Pass</v>
      </c>
      <c r="M485" t="str">
        <f>VLOOKUP(Students_marks[[#This Row],[Percentage]],Table2[],2,TRUE)</f>
        <v>B1</v>
      </c>
      <c r="N485">
        <f>_xlfn.RANK.EQ(Students_marks[[#This Row],[Total]],Students_marks[Total],0)</f>
        <v>23</v>
      </c>
    </row>
    <row r="486" spans="1:14" x14ac:dyDescent="0.35">
      <c r="A486">
        <v>485</v>
      </c>
      <c r="B486" s="1" t="s">
        <v>496</v>
      </c>
      <c r="C486" s="1" t="s">
        <v>8</v>
      </c>
      <c r="D486" s="1" t="s">
        <v>10</v>
      </c>
      <c r="E486" s="2">
        <v>48.23</v>
      </c>
      <c r="F486" s="2">
        <v>9.81</v>
      </c>
      <c r="G486" s="2">
        <v>81.61</v>
      </c>
      <c r="H486" s="2">
        <v>32.42</v>
      </c>
      <c r="I486" s="2">
        <v>60.45</v>
      </c>
      <c r="J486" s="2">
        <f>SUM(Students_marks[[#This Row],[Math]:[English]])</f>
        <v>232.51999999999998</v>
      </c>
      <c r="K486" s="2">
        <f>Students_marks[[#This Row],[Total]]/5</f>
        <v>46.503999999999998</v>
      </c>
      <c r="L486" t="str">
        <f>IF(MIN(Students_marks[[#This Row],[Math]:[English]]) &lt; 35, "Fail","Pass")</f>
        <v>Fail</v>
      </c>
      <c r="M486" t="str">
        <f>VLOOKUP(Students_marks[[#This Row],[Percentage]],Table2[],2,TRUE)</f>
        <v>D</v>
      </c>
      <c r="N486">
        <f>_xlfn.RANK.EQ(Students_marks[[#This Row],[Total]],Students_marks[Total],0)</f>
        <v>627</v>
      </c>
    </row>
    <row r="487" spans="1:14" x14ac:dyDescent="0.35">
      <c r="A487">
        <v>486</v>
      </c>
      <c r="B487" s="1" t="s">
        <v>497</v>
      </c>
      <c r="C487" s="1" t="s">
        <v>7</v>
      </c>
      <c r="D487" s="1" t="s">
        <v>14</v>
      </c>
      <c r="E487" s="2">
        <v>76.540000000000006</v>
      </c>
      <c r="F487" s="2">
        <v>12.77</v>
      </c>
      <c r="G487" s="2">
        <v>68.239999999999995</v>
      </c>
      <c r="H487" s="2">
        <v>18.11</v>
      </c>
      <c r="I487" s="2">
        <v>98.84</v>
      </c>
      <c r="J487" s="2">
        <f>SUM(Students_marks[[#This Row],[Math]:[English]])</f>
        <v>274.5</v>
      </c>
      <c r="K487" s="2">
        <f>Students_marks[[#This Row],[Total]]/5</f>
        <v>54.9</v>
      </c>
      <c r="L487" t="str">
        <f>IF(MIN(Students_marks[[#This Row],[Math]:[English]]) &lt; 35, "Fail","Pass")</f>
        <v>Fail</v>
      </c>
      <c r="M487" t="str">
        <f>VLOOKUP(Students_marks[[#This Row],[Percentage]],Table2[],2,TRUE)</f>
        <v>C</v>
      </c>
      <c r="N487">
        <f>_xlfn.RANK.EQ(Students_marks[[#This Row],[Total]],Students_marks[Total],0)</f>
        <v>388</v>
      </c>
    </row>
    <row r="488" spans="1:14" x14ac:dyDescent="0.35">
      <c r="A488">
        <v>487</v>
      </c>
      <c r="B488" s="1" t="s">
        <v>498</v>
      </c>
      <c r="C488" s="1" t="s">
        <v>4</v>
      </c>
      <c r="D488" s="1" t="s">
        <v>10</v>
      </c>
      <c r="E488" s="2">
        <v>34.18</v>
      </c>
      <c r="F488" s="2">
        <v>73.41</v>
      </c>
      <c r="G488" s="2">
        <v>21.88</v>
      </c>
      <c r="H488" s="2">
        <v>5.36</v>
      </c>
      <c r="I488" s="2">
        <v>65.37</v>
      </c>
      <c r="J488" s="2">
        <f>SUM(Students_marks[[#This Row],[Math]:[English]])</f>
        <v>200.20000000000002</v>
      </c>
      <c r="K488" s="2">
        <f>Students_marks[[#This Row],[Total]]/5</f>
        <v>40.040000000000006</v>
      </c>
      <c r="L488" t="str">
        <f>IF(MIN(Students_marks[[#This Row],[Math]:[English]]) &lt; 35, "Fail","Pass")</f>
        <v>Fail</v>
      </c>
      <c r="M488" t="str">
        <f>VLOOKUP(Students_marks[[#This Row],[Percentage]],Table2[],2,TRUE)</f>
        <v>D</v>
      </c>
      <c r="N488">
        <f>_xlfn.RANK.EQ(Students_marks[[#This Row],[Total]],Students_marks[Total],0)</f>
        <v>799</v>
      </c>
    </row>
    <row r="489" spans="1:14" x14ac:dyDescent="0.35">
      <c r="A489">
        <v>488</v>
      </c>
      <c r="B489" s="1" t="s">
        <v>499</v>
      </c>
      <c r="C489" s="1" t="s">
        <v>4</v>
      </c>
      <c r="D489" s="1" t="s">
        <v>12</v>
      </c>
      <c r="E489" s="2">
        <v>11.11</v>
      </c>
      <c r="F489" s="2">
        <v>11.78</v>
      </c>
      <c r="G489" s="2">
        <v>12.36</v>
      </c>
      <c r="H489" s="2">
        <v>95.27</v>
      </c>
      <c r="I489" s="2">
        <v>57.4</v>
      </c>
      <c r="J489" s="2">
        <f>SUM(Students_marks[[#This Row],[Math]:[English]])</f>
        <v>187.92</v>
      </c>
      <c r="K489" s="2">
        <f>Students_marks[[#This Row],[Total]]/5</f>
        <v>37.583999999999996</v>
      </c>
      <c r="L489" t="str">
        <f>IF(MIN(Students_marks[[#This Row],[Math]:[English]]) &lt; 35, "Fail","Pass")</f>
        <v>Fail</v>
      </c>
      <c r="M489" t="str">
        <f>VLOOKUP(Students_marks[[#This Row],[Percentage]],Table2[],2,TRUE)</f>
        <v>D</v>
      </c>
      <c r="N489">
        <f>_xlfn.RANK.EQ(Students_marks[[#This Row],[Total]],Students_marks[Total],0)</f>
        <v>835</v>
      </c>
    </row>
    <row r="490" spans="1:14" x14ac:dyDescent="0.35">
      <c r="A490">
        <v>489</v>
      </c>
      <c r="B490" s="1" t="s">
        <v>500</v>
      </c>
      <c r="C490" s="1" t="s">
        <v>8</v>
      </c>
      <c r="D490" s="1" t="s">
        <v>14</v>
      </c>
      <c r="E490" s="2">
        <v>89.35</v>
      </c>
      <c r="F490" s="2">
        <v>16.920000000000002</v>
      </c>
      <c r="G490" s="2">
        <v>75.459999999999994</v>
      </c>
      <c r="H490" s="2">
        <v>83.47</v>
      </c>
      <c r="I490" s="2">
        <v>67.52</v>
      </c>
      <c r="J490" s="2">
        <f>SUM(Students_marks[[#This Row],[Math]:[English]])</f>
        <v>332.71999999999997</v>
      </c>
      <c r="K490" s="2">
        <f>Students_marks[[#This Row],[Total]]/5</f>
        <v>66.543999999999997</v>
      </c>
      <c r="L490" t="str">
        <f>IF(MIN(Students_marks[[#This Row],[Math]:[English]]) &lt; 35, "Fail","Pass")</f>
        <v>Fail</v>
      </c>
      <c r="M490" t="str">
        <f>VLOOKUP(Students_marks[[#This Row],[Percentage]],Table2[],2,TRUE)</f>
        <v>B2</v>
      </c>
      <c r="N490">
        <f>_xlfn.RANK.EQ(Students_marks[[#This Row],[Total]],Students_marks[Total],0)</f>
        <v>122</v>
      </c>
    </row>
    <row r="491" spans="1:14" x14ac:dyDescent="0.35">
      <c r="A491">
        <v>490</v>
      </c>
      <c r="B491" s="1" t="s">
        <v>501</v>
      </c>
      <c r="C491" s="1" t="s">
        <v>8</v>
      </c>
      <c r="D491" s="1" t="s">
        <v>14</v>
      </c>
      <c r="E491" s="2">
        <v>26.87</v>
      </c>
      <c r="F491" s="2">
        <v>67.58</v>
      </c>
      <c r="G491" s="2">
        <v>49.86</v>
      </c>
      <c r="H491" s="2">
        <v>39.03</v>
      </c>
      <c r="I491" s="2">
        <v>47.41</v>
      </c>
      <c r="J491" s="2">
        <f>SUM(Students_marks[[#This Row],[Math]:[English]])</f>
        <v>230.75</v>
      </c>
      <c r="K491" s="2">
        <f>Students_marks[[#This Row],[Total]]/5</f>
        <v>46.15</v>
      </c>
      <c r="L491" t="str">
        <f>IF(MIN(Students_marks[[#This Row],[Math]:[English]]) &lt; 35, "Fail","Pass")</f>
        <v>Fail</v>
      </c>
      <c r="M491" t="str">
        <f>VLOOKUP(Students_marks[[#This Row],[Percentage]],Table2[],2,TRUE)</f>
        <v>D</v>
      </c>
      <c r="N491">
        <f>_xlfn.RANK.EQ(Students_marks[[#This Row],[Total]],Students_marks[Total],0)</f>
        <v>640</v>
      </c>
    </row>
    <row r="492" spans="1:14" x14ac:dyDescent="0.35">
      <c r="A492">
        <v>491</v>
      </c>
      <c r="B492" s="1" t="s">
        <v>502</v>
      </c>
      <c r="C492" s="1" t="s">
        <v>5</v>
      </c>
      <c r="D492" s="1" t="s">
        <v>14</v>
      </c>
      <c r="E492" s="2">
        <v>86.04</v>
      </c>
      <c r="F492" s="2">
        <v>62.87</v>
      </c>
      <c r="G492" s="2">
        <v>6.12</v>
      </c>
      <c r="H492" s="2">
        <v>61.09</v>
      </c>
      <c r="I492" s="2">
        <v>38.56</v>
      </c>
      <c r="J492" s="2">
        <f>SUM(Students_marks[[#This Row],[Math]:[English]])</f>
        <v>254.68</v>
      </c>
      <c r="K492" s="2">
        <f>Students_marks[[#This Row],[Total]]/5</f>
        <v>50.936</v>
      </c>
      <c r="L492" t="str">
        <f>IF(MIN(Students_marks[[#This Row],[Math]:[English]]) &lt; 35, "Fail","Pass")</f>
        <v>Fail</v>
      </c>
      <c r="M492" t="str">
        <f>VLOOKUP(Students_marks[[#This Row],[Percentage]],Table2[],2,TRUE)</f>
        <v>C</v>
      </c>
      <c r="N492">
        <f>_xlfn.RANK.EQ(Students_marks[[#This Row],[Total]],Students_marks[Total],0)</f>
        <v>501</v>
      </c>
    </row>
    <row r="493" spans="1:14" x14ac:dyDescent="0.35">
      <c r="A493">
        <v>492</v>
      </c>
      <c r="B493" s="1" t="s">
        <v>503</v>
      </c>
      <c r="C493" s="1" t="s">
        <v>7</v>
      </c>
      <c r="D493" s="1" t="s">
        <v>12</v>
      </c>
      <c r="E493" s="2">
        <v>20.59</v>
      </c>
      <c r="F493" s="2">
        <v>60.1</v>
      </c>
      <c r="G493" s="2">
        <v>2.42</v>
      </c>
      <c r="H493" s="2">
        <v>70.55</v>
      </c>
      <c r="I493" s="2">
        <v>64.44</v>
      </c>
      <c r="J493" s="2">
        <f>SUM(Students_marks[[#This Row],[Math]:[English]])</f>
        <v>218.1</v>
      </c>
      <c r="K493" s="2">
        <f>Students_marks[[#This Row],[Total]]/5</f>
        <v>43.62</v>
      </c>
      <c r="L493" t="str">
        <f>IF(MIN(Students_marks[[#This Row],[Math]:[English]]) &lt; 35, "Fail","Pass")</f>
        <v>Fail</v>
      </c>
      <c r="M493" t="str">
        <f>VLOOKUP(Students_marks[[#This Row],[Percentage]],Table2[],2,TRUE)</f>
        <v>D</v>
      </c>
      <c r="N493">
        <f>_xlfn.RANK.EQ(Students_marks[[#This Row],[Total]],Students_marks[Total],0)</f>
        <v>705</v>
      </c>
    </row>
    <row r="494" spans="1:14" x14ac:dyDescent="0.35">
      <c r="A494">
        <v>493</v>
      </c>
      <c r="B494" s="1" t="s">
        <v>504</v>
      </c>
      <c r="C494" s="1" t="s">
        <v>4</v>
      </c>
      <c r="D494" s="1" t="s">
        <v>10</v>
      </c>
      <c r="E494" s="2">
        <v>81.17</v>
      </c>
      <c r="F494" s="2">
        <v>65.67</v>
      </c>
      <c r="G494" s="2">
        <v>7.88</v>
      </c>
      <c r="H494" s="2">
        <v>40.31</v>
      </c>
      <c r="I494" s="2">
        <v>54.94</v>
      </c>
      <c r="J494" s="2">
        <f>SUM(Students_marks[[#This Row],[Math]:[English]])</f>
        <v>249.97</v>
      </c>
      <c r="K494" s="2">
        <f>Students_marks[[#This Row],[Total]]/5</f>
        <v>49.994</v>
      </c>
      <c r="L494" t="str">
        <f>IF(MIN(Students_marks[[#This Row],[Math]:[English]]) &lt; 35, "Fail","Pass")</f>
        <v>Fail</v>
      </c>
      <c r="M494" t="str">
        <f>VLOOKUP(Students_marks[[#This Row],[Percentage]],Table2[],2,TRUE)</f>
        <v>D</v>
      </c>
      <c r="N494">
        <f>_xlfn.RANK.EQ(Students_marks[[#This Row],[Total]],Students_marks[Total],0)</f>
        <v>533</v>
      </c>
    </row>
    <row r="495" spans="1:14" x14ac:dyDescent="0.35">
      <c r="A495">
        <v>494</v>
      </c>
      <c r="B495" s="1" t="s">
        <v>505</v>
      </c>
      <c r="C495" s="1" t="s">
        <v>5</v>
      </c>
      <c r="D495" s="1" t="s">
        <v>14</v>
      </c>
      <c r="E495" s="2">
        <v>33.01</v>
      </c>
      <c r="F495" s="2">
        <v>87.2</v>
      </c>
      <c r="G495" s="2">
        <v>97.86</v>
      </c>
      <c r="H495" s="2">
        <v>72.319999999999993</v>
      </c>
      <c r="I495" s="2">
        <v>43.56</v>
      </c>
      <c r="J495" s="2">
        <f>SUM(Students_marks[[#This Row],[Math]:[English]])</f>
        <v>333.95</v>
      </c>
      <c r="K495" s="2">
        <f>Students_marks[[#This Row],[Total]]/5</f>
        <v>66.789999999999992</v>
      </c>
      <c r="L495" t="str">
        <f>IF(MIN(Students_marks[[#This Row],[Math]:[English]]) &lt; 35, "Fail","Pass")</f>
        <v>Fail</v>
      </c>
      <c r="M495" t="str">
        <f>VLOOKUP(Students_marks[[#This Row],[Percentage]],Table2[],2,TRUE)</f>
        <v>B2</v>
      </c>
      <c r="N495">
        <f>_xlfn.RANK.EQ(Students_marks[[#This Row],[Total]],Students_marks[Total],0)</f>
        <v>116</v>
      </c>
    </row>
    <row r="496" spans="1:14" x14ac:dyDescent="0.35">
      <c r="A496">
        <v>495</v>
      </c>
      <c r="B496" s="1" t="s">
        <v>506</v>
      </c>
      <c r="C496" s="1" t="s">
        <v>5</v>
      </c>
      <c r="D496" s="1" t="s">
        <v>10</v>
      </c>
      <c r="E496" s="2">
        <v>80.25</v>
      </c>
      <c r="F496" s="2">
        <v>22.69</v>
      </c>
      <c r="G496" s="2">
        <v>70.2</v>
      </c>
      <c r="H496" s="2">
        <v>84.57</v>
      </c>
      <c r="I496" s="2">
        <v>88.28</v>
      </c>
      <c r="J496" s="2">
        <f>SUM(Students_marks[[#This Row],[Math]:[English]])</f>
        <v>345.99</v>
      </c>
      <c r="K496" s="2">
        <f>Students_marks[[#This Row],[Total]]/5</f>
        <v>69.198000000000008</v>
      </c>
      <c r="L496" t="str">
        <f>IF(MIN(Students_marks[[#This Row],[Math]:[English]]) &lt; 35, "Fail","Pass")</f>
        <v>Fail</v>
      </c>
      <c r="M496" t="str">
        <f>VLOOKUP(Students_marks[[#This Row],[Percentage]],Table2[],2,TRUE)</f>
        <v>B2</v>
      </c>
      <c r="N496">
        <f>_xlfn.RANK.EQ(Students_marks[[#This Row],[Total]],Students_marks[Total],0)</f>
        <v>80</v>
      </c>
    </row>
    <row r="497" spans="1:14" x14ac:dyDescent="0.35">
      <c r="A497">
        <v>496</v>
      </c>
      <c r="B497" s="1" t="s">
        <v>507</v>
      </c>
      <c r="C497" s="1" t="s">
        <v>7</v>
      </c>
      <c r="D497" s="1" t="s">
        <v>10</v>
      </c>
      <c r="E497" s="2">
        <v>63.02</v>
      </c>
      <c r="F497" s="2">
        <v>48.59</v>
      </c>
      <c r="G497" s="2">
        <v>55.11</v>
      </c>
      <c r="H497" s="2">
        <v>53.02</v>
      </c>
      <c r="I497" s="2">
        <v>77.510000000000005</v>
      </c>
      <c r="J497" s="2">
        <f>SUM(Students_marks[[#This Row],[Math]:[English]])</f>
        <v>297.25000000000006</v>
      </c>
      <c r="K497" s="2">
        <f>Students_marks[[#This Row],[Total]]/5</f>
        <v>59.45000000000001</v>
      </c>
      <c r="L497" t="str">
        <f>IF(MIN(Students_marks[[#This Row],[Math]:[English]]) &lt; 35, "Fail","Pass")</f>
        <v>Pass</v>
      </c>
      <c r="M497" t="str">
        <f>VLOOKUP(Students_marks[[#This Row],[Percentage]],Table2[],2,TRUE)</f>
        <v>C</v>
      </c>
      <c r="N497">
        <f>_xlfn.RANK.EQ(Students_marks[[#This Row],[Total]],Students_marks[Total],0)</f>
        <v>257</v>
      </c>
    </row>
    <row r="498" spans="1:14" x14ac:dyDescent="0.35">
      <c r="A498">
        <v>497</v>
      </c>
      <c r="B498" s="1" t="s">
        <v>508</v>
      </c>
      <c r="C498" s="1" t="s">
        <v>4</v>
      </c>
      <c r="D498" s="1" t="s">
        <v>14</v>
      </c>
      <c r="E498" s="2">
        <v>70.63</v>
      </c>
      <c r="F498" s="2">
        <v>56.79</v>
      </c>
      <c r="G498" s="2">
        <v>45.57</v>
      </c>
      <c r="H498" s="2">
        <v>52.58</v>
      </c>
      <c r="I498" s="2">
        <v>14.52</v>
      </c>
      <c r="J498" s="2">
        <f>SUM(Students_marks[[#This Row],[Math]:[English]])</f>
        <v>240.09</v>
      </c>
      <c r="K498" s="2">
        <f>Students_marks[[#This Row],[Total]]/5</f>
        <v>48.018000000000001</v>
      </c>
      <c r="L498" t="str">
        <f>IF(MIN(Students_marks[[#This Row],[Math]:[English]]) &lt; 35, "Fail","Pass")</f>
        <v>Fail</v>
      </c>
      <c r="M498" t="str">
        <f>VLOOKUP(Students_marks[[#This Row],[Percentage]],Table2[],2,TRUE)</f>
        <v>D</v>
      </c>
      <c r="N498">
        <f>_xlfn.RANK.EQ(Students_marks[[#This Row],[Total]],Students_marks[Total],0)</f>
        <v>590</v>
      </c>
    </row>
    <row r="499" spans="1:14" x14ac:dyDescent="0.35">
      <c r="A499">
        <v>498</v>
      </c>
      <c r="B499" s="1" t="s">
        <v>509</v>
      </c>
      <c r="C499" s="1" t="s">
        <v>5</v>
      </c>
      <c r="D499" s="1" t="s">
        <v>14</v>
      </c>
      <c r="E499" s="2">
        <v>78.23</v>
      </c>
      <c r="F499" s="2">
        <v>94.02</v>
      </c>
      <c r="G499" s="2">
        <v>98.73</v>
      </c>
      <c r="H499" s="2">
        <v>62.8</v>
      </c>
      <c r="I499" s="2">
        <v>89.86</v>
      </c>
      <c r="J499" s="2">
        <f>SUM(Students_marks[[#This Row],[Math]:[English]])</f>
        <v>423.64000000000004</v>
      </c>
      <c r="K499" s="2">
        <f>Students_marks[[#This Row],[Total]]/5</f>
        <v>84.728000000000009</v>
      </c>
      <c r="L499" t="str">
        <f>IF(MIN(Students_marks[[#This Row],[Math]:[English]]) &lt; 35, "Fail","Pass")</f>
        <v>Pass</v>
      </c>
      <c r="M499" t="str">
        <f>VLOOKUP(Students_marks[[#This Row],[Percentage]],Table2[],2,TRUE)</f>
        <v>A2</v>
      </c>
      <c r="N499">
        <f>_xlfn.RANK.EQ(Students_marks[[#This Row],[Total]],Students_marks[Total],0)</f>
        <v>2</v>
      </c>
    </row>
    <row r="500" spans="1:14" x14ac:dyDescent="0.35">
      <c r="A500">
        <v>499</v>
      </c>
      <c r="B500" s="1" t="s">
        <v>510</v>
      </c>
      <c r="C500" s="1" t="s">
        <v>8</v>
      </c>
      <c r="D500" s="1" t="s">
        <v>12</v>
      </c>
      <c r="E500" s="2">
        <v>32.53</v>
      </c>
      <c r="F500" s="2">
        <v>7.16</v>
      </c>
      <c r="G500" s="2">
        <v>38.93</v>
      </c>
      <c r="H500" s="2">
        <v>50.19</v>
      </c>
      <c r="I500" s="2">
        <v>53.39</v>
      </c>
      <c r="J500" s="2">
        <f>SUM(Students_marks[[#This Row],[Math]:[English]])</f>
        <v>182.2</v>
      </c>
      <c r="K500" s="2">
        <f>Students_marks[[#This Row],[Total]]/5</f>
        <v>36.44</v>
      </c>
      <c r="L500" t="str">
        <f>IF(MIN(Students_marks[[#This Row],[Math]:[English]]) &lt; 35, "Fail","Pass")</f>
        <v>Fail</v>
      </c>
      <c r="M500" t="str">
        <f>VLOOKUP(Students_marks[[#This Row],[Percentage]],Table2[],2,TRUE)</f>
        <v>D</v>
      </c>
      <c r="N500">
        <f>_xlfn.RANK.EQ(Students_marks[[#This Row],[Total]],Students_marks[Total],0)</f>
        <v>859</v>
      </c>
    </row>
    <row r="501" spans="1:14" x14ac:dyDescent="0.35">
      <c r="A501">
        <v>500</v>
      </c>
      <c r="B501" s="1" t="s">
        <v>511</v>
      </c>
      <c r="C501" s="1" t="s">
        <v>5</v>
      </c>
      <c r="D501" s="1" t="s">
        <v>10</v>
      </c>
      <c r="E501" s="2">
        <v>43.63</v>
      </c>
      <c r="F501" s="2">
        <v>71.8</v>
      </c>
      <c r="G501" s="2">
        <v>33.32</v>
      </c>
      <c r="H501" s="2">
        <v>75.33</v>
      </c>
      <c r="I501" s="2">
        <v>28.87</v>
      </c>
      <c r="J501" s="2">
        <f>SUM(Students_marks[[#This Row],[Math]:[English]])</f>
        <v>252.95</v>
      </c>
      <c r="K501" s="2">
        <f>Students_marks[[#This Row],[Total]]/5</f>
        <v>50.589999999999996</v>
      </c>
      <c r="L501" t="str">
        <f>IF(MIN(Students_marks[[#This Row],[Math]:[English]]) &lt; 35, "Fail","Pass")</f>
        <v>Fail</v>
      </c>
      <c r="M501" t="str">
        <f>VLOOKUP(Students_marks[[#This Row],[Percentage]],Table2[],2,TRUE)</f>
        <v>C</v>
      </c>
      <c r="N501">
        <f>_xlfn.RANK.EQ(Students_marks[[#This Row],[Total]],Students_marks[Total],0)</f>
        <v>512</v>
      </c>
    </row>
    <row r="502" spans="1:14" x14ac:dyDescent="0.35">
      <c r="A502">
        <v>501</v>
      </c>
      <c r="B502" s="1" t="s">
        <v>512</v>
      </c>
      <c r="C502" s="1" t="s">
        <v>7</v>
      </c>
      <c r="D502" s="1" t="s">
        <v>14</v>
      </c>
      <c r="E502" s="2">
        <v>82.81</v>
      </c>
      <c r="F502" s="2">
        <v>48.32</v>
      </c>
      <c r="G502" s="2">
        <v>72.97</v>
      </c>
      <c r="H502" s="2">
        <v>25.82</v>
      </c>
      <c r="I502" s="2">
        <v>14.63</v>
      </c>
      <c r="J502" s="2">
        <f>SUM(Students_marks[[#This Row],[Math]:[English]])</f>
        <v>244.54999999999998</v>
      </c>
      <c r="K502" s="2">
        <f>Students_marks[[#This Row],[Total]]/5</f>
        <v>48.91</v>
      </c>
      <c r="L502" t="str">
        <f>IF(MIN(Students_marks[[#This Row],[Math]:[English]]) &lt; 35, "Fail","Pass")</f>
        <v>Fail</v>
      </c>
      <c r="M502" t="str">
        <f>VLOOKUP(Students_marks[[#This Row],[Percentage]],Table2[],2,TRUE)</f>
        <v>D</v>
      </c>
      <c r="N502">
        <f>_xlfn.RANK.EQ(Students_marks[[#This Row],[Total]],Students_marks[Total],0)</f>
        <v>558</v>
      </c>
    </row>
    <row r="503" spans="1:14" x14ac:dyDescent="0.35">
      <c r="A503">
        <v>502</v>
      </c>
      <c r="B503" s="1" t="s">
        <v>513</v>
      </c>
      <c r="C503" s="1" t="s">
        <v>8</v>
      </c>
      <c r="D503" s="1" t="s">
        <v>14</v>
      </c>
      <c r="E503" s="2">
        <v>58.44</v>
      </c>
      <c r="F503" s="2">
        <v>3.41</v>
      </c>
      <c r="G503" s="2">
        <v>17.04</v>
      </c>
      <c r="H503" s="2">
        <v>17.84</v>
      </c>
      <c r="I503" s="2">
        <v>11.54</v>
      </c>
      <c r="J503" s="2">
        <f>SUM(Students_marks[[#This Row],[Math]:[English]])</f>
        <v>108.26999999999998</v>
      </c>
      <c r="K503" s="2">
        <f>Students_marks[[#This Row],[Total]]/5</f>
        <v>21.653999999999996</v>
      </c>
      <c r="L503" t="str">
        <f>IF(MIN(Students_marks[[#This Row],[Math]:[English]]) &lt; 35, "Fail","Pass")</f>
        <v>Fail</v>
      </c>
      <c r="M503" t="str">
        <f>VLOOKUP(Students_marks[[#This Row],[Percentage]],Table2[],2,TRUE)</f>
        <v>F</v>
      </c>
      <c r="N503">
        <f>_xlfn.RANK.EQ(Students_marks[[#This Row],[Total]],Students_marks[Total],0)</f>
        <v>991</v>
      </c>
    </row>
    <row r="504" spans="1:14" x14ac:dyDescent="0.35">
      <c r="A504">
        <v>503</v>
      </c>
      <c r="B504" s="1" t="s">
        <v>514</v>
      </c>
      <c r="C504" s="1" t="s">
        <v>6</v>
      </c>
      <c r="D504" s="1" t="s">
        <v>12</v>
      </c>
      <c r="E504" s="2">
        <v>11.88</v>
      </c>
      <c r="F504" s="2">
        <v>61.05</v>
      </c>
      <c r="G504" s="2">
        <v>20.34</v>
      </c>
      <c r="H504" s="2">
        <v>82.56</v>
      </c>
      <c r="I504" s="2">
        <v>97.17</v>
      </c>
      <c r="J504" s="2">
        <f>SUM(Students_marks[[#This Row],[Math]:[English]])</f>
        <v>273</v>
      </c>
      <c r="K504" s="2">
        <f>Students_marks[[#This Row],[Total]]/5</f>
        <v>54.6</v>
      </c>
      <c r="L504" t="str">
        <f>IF(MIN(Students_marks[[#This Row],[Math]:[English]]) &lt; 35, "Fail","Pass")</f>
        <v>Fail</v>
      </c>
      <c r="M504" t="str">
        <f>VLOOKUP(Students_marks[[#This Row],[Percentage]],Table2[],2,TRUE)</f>
        <v>C</v>
      </c>
      <c r="N504">
        <f>_xlfn.RANK.EQ(Students_marks[[#This Row],[Total]],Students_marks[Total],0)</f>
        <v>394</v>
      </c>
    </row>
    <row r="505" spans="1:14" x14ac:dyDescent="0.35">
      <c r="A505">
        <v>504</v>
      </c>
      <c r="B505" s="1" t="s">
        <v>515</v>
      </c>
      <c r="C505" s="1" t="s">
        <v>8</v>
      </c>
      <c r="D505" s="1" t="s">
        <v>12</v>
      </c>
      <c r="E505" s="2">
        <v>93.78</v>
      </c>
      <c r="F505" s="2">
        <v>33.31</v>
      </c>
      <c r="G505" s="2">
        <v>5</v>
      </c>
      <c r="H505" s="2">
        <v>95.19</v>
      </c>
      <c r="I505" s="2">
        <v>8.5500000000000007</v>
      </c>
      <c r="J505" s="2">
        <f>SUM(Students_marks[[#This Row],[Math]:[English]])</f>
        <v>235.83</v>
      </c>
      <c r="K505" s="2">
        <f>Students_marks[[#This Row],[Total]]/5</f>
        <v>47.166000000000004</v>
      </c>
      <c r="L505" t="str">
        <f>IF(MIN(Students_marks[[#This Row],[Math]:[English]]) &lt; 35, "Fail","Pass")</f>
        <v>Fail</v>
      </c>
      <c r="M505" t="str">
        <f>VLOOKUP(Students_marks[[#This Row],[Percentage]],Table2[],2,TRUE)</f>
        <v>D</v>
      </c>
      <c r="N505">
        <f>_xlfn.RANK.EQ(Students_marks[[#This Row],[Total]],Students_marks[Total],0)</f>
        <v>606</v>
      </c>
    </row>
    <row r="506" spans="1:14" x14ac:dyDescent="0.35">
      <c r="A506">
        <v>505</v>
      </c>
      <c r="B506" s="1" t="s">
        <v>516</v>
      </c>
      <c r="C506" s="1" t="s">
        <v>5</v>
      </c>
      <c r="D506" s="1" t="s">
        <v>12</v>
      </c>
      <c r="E506" s="2">
        <v>15.92</v>
      </c>
      <c r="F506" s="2">
        <v>43.79</v>
      </c>
      <c r="G506" s="2">
        <v>90.88</v>
      </c>
      <c r="H506" s="2">
        <v>2.17</v>
      </c>
      <c r="I506" s="2">
        <v>81.11</v>
      </c>
      <c r="J506" s="2">
        <f>SUM(Students_marks[[#This Row],[Math]:[English]])</f>
        <v>233.87</v>
      </c>
      <c r="K506" s="2">
        <f>Students_marks[[#This Row],[Total]]/5</f>
        <v>46.774000000000001</v>
      </c>
      <c r="L506" t="str">
        <f>IF(MIN(Students_marks[[#This Row],[Math]:[English]]) &lt; 35, "Fail","Pass")</f>
        <v>Fail</v>
      </c>
      <c r="M506" t="str">
        <f>VLOOKUP(Students_marks[[#This Row],[Percentage]],Table2[],2,TRUE)</f>
        <v>D</v>
      </c>
      <c r="N506">
        <f>_xlfn.RANK.EQ(Students_marks[[#This Row],[Total]],Students_marks[Total],0)</f>
        <v>620</v>
      </c>
    </row>
    <row r="507" spans="1:14" x14ac:dyDescent="0.35">
      <c r="A507">
        <v>506</v>
      </c>
      <c r="B507" s="1" t="s">
        <v>517</v>
      </c>
      <c r="C507" s="1" t="s">
        <v>5</v>
      </c>
      <c r="D507" s="1" t="s">
        <v>10</v>
      </c>
      <c r="E507" s="2">
        <v>93.18</v>
      </c>
      <c r="F507" s="2">
        <v>75.48</v>
      </c>
      <c r="G507" s="2">
        <v>59.8</v>
      </c>
      <c r="H507" s="2">
        <v>77.010000000000005</v>
      </c>
      <c r="I507" s="2">
        <v>95.02</v>
      </c>
      <c r="J507" s="2">
        <f>SUM(Students_marks[[#This Row],[Math]:[English]])</f>
        <v>400.49</v>
      </c>
      <c r="K507" s="2">
        <f>Students_marks[[#This Row],[Total]]/5</f>
        <v>80.097999999999999</v>
      </c>
      <c r="L507" t="str">
        <f>IF(MIN(Students_marks[[#This Row],[Math]:[English]]) &lt; 35, "Fail","Pass")</f>
        <v>Pass</v>
      </c>
      <c r="M507" t="str">
        <f>VLOOKUP(Students_marks[[#This Row],[Percentage]],Table2[],2,TRUE)</f>
        <v>A2</v>
      </c>
      <c r="N507">
        <f>_xlfn.RANK.EQ(Students_marks[[#This Row],[Total]],Students_marks[Total],0)</f>
        <v>7</v>
      </c>
    </row>
    <row r="508" spans="1:14" x14ac:dyDescent="0.35">
      <c r="A508">
        <v>507</v>
      </c>
      <c r="B508" s="1" t="s">
        <v>518</v>
      </c>
      <c r="C508" s="1" t="s">
        <v>7</v>
      </c>
      <c r="D508" s="1" t="s">
        <v>10</v>
      </c>
      <c r="E508" s="2">
        <v>89.56</v>
      </c>
      <c r="F508" s="2">
        <v>0.32</v>
      </c>
      <c r="G508" s="2">
        <v>25.98</v>
      </c>
      <c r="H508" s="2">
        <v>35.36</v>
      </c>
      <c r="I508" s="2">
        <v>11.3</v>
      </c>
      <c r="J508" s="2">
        <f>SUM(Students_marks[[#This Row],[Math]:[English]])</f>
        <v>162.52000000000001</v>
      </c>
      <c r="K508" s="2">
        <f>Students_marks[[#This Row],[Total]]/5</f>
        <v>32.504000000000005</v>
      </c>
      <c r="L508" t="str">
        <f>IF(MIN(Students_marks[[#This Row],[Math]:[English]]) &lt; 35, "Fail","Pass")</f>
        <v>Fail</v>
      </c>
      <c r="M508" t="str">
        <f>VLOOKUP(Students_marks[[#This Row],[Percentage]],Table2[],2,TRUE)</f>
        <v>F</v>
      </c>
      <c r="N508">
        <f>_xlfn.RANK.EQ(Students_marks[[#This Row],[Total]],Students_marks[Total],0)</f>
        <v>917</v>
      </c>
    </row>
    <row r="509" spans="1:14" x14ac:dyDescent="0.35">
      <c r="A509">
        <v>508</v>
      </c>
      <c r="B509" s="1" t="s">
        <v>519</v>
      </c>
      <c r="C509" s="1" t="s">
        <v>8</v>
      </c>
      <c r="D509" s="1" t="s">
        <v>12</v>
      </c>
      <c r="E509" s="2">
        <v>52.56</v>
      </c>
      <c r="F509" s="2">
        <v>3.95</v>
      </c>
      <c r="G509" s="2">
        <v>30.41</v>
      </c>
      <c r="H509" s="2">
        <v>77.44</v>
      </c>
      <c r="I509" s="2">
        <v>87.37</v>
      </c>
      <c r="J509" s="2">
        <f>SUM(Students_marks[[#This Row],[Math]:[English]])</f>
        <v>251.73000000000002</v>
      </c>
      <c r="K509" s="2">
        <f>Students_marks[[#This Row],[Total]]/5</f>
        <v>50.346000000000004</v>
      </c>
      <c r="L509" t="str">
        <f>IF(MIN(Students_marks[[#This Row],[Math]:[English]]) &lt; 35, "Fail","Pass")</f>
        <v>Fail</v>
      </c>
      <c r="M509" t="str">
        <f>VLOOKUP(Students_marks[[#This Row],[Percentage]],Table2[],2,TRUE)</f>
        <v>C</v>
      </c>
      <c r="N509">
        <f>_xlfn.RANK.EQ(Students_marks[[#This Row],[Total]],Students_marks[Total],0)</f>
        <v>521</v>
      </c>
    </row>
    <row r="510" spans="1:14" x14ac:dyDescent="0.35">
      <c r="A510">
        <v>509</v>
      </c>
      <c r="B510" s="1" t="s">
        <v>520</v>
      </c>
      <c r="C510" s="1" t="s">
        <v>5</v>
      </c>
      <c r="D510" s="1" t="s">
        <v>10</v>
      </c>
      <c r="E510" s="2">
        <v>69.09</v>
      </c>
      <c r="F510" s="2">
        <v>16.850000000000001</v>
      </c>
      <c r="G510" s="2">
        <v>60.89</v>
      </c>
      <c r="H510" s="2">
        <v>7.63</v>
      </c>
      <c r="I510" s="2">
        <v>67.83</v>
      </c>
      <c r="J510" s="2">
        <f>SUM(Students_marks[[#This Row],[Math]:[English]])</f>
        <v>222.28999999999996</v>
      </c>
      <c r="K510" s="2">
        <f>Students_marks[[#This Row],[Total]]/5</f>
        <v>44.457999999999991</v>
      </c>
      <c r="L510" t="str">
        <f>IF(MIN(Students_marks[[#This Row],[Math]:[English]]) &lt; 35, "Fail","Pass")</f>
        <v>Fail</v>
      </c>
      <c r="M510" t="str">
        <f>VLOOKUP(Students_marks[[#This Row],[Percentage]],Table2[],2,TRUE)</f>
        <v>D</v>
      </c>
      <c r="N510">
        <f>_xlfn.RANK.EQ(Students_marks[[#This Row],[Total]],Students_marks[Total],0)</f>
        <v>685</v>
      </c>
    </row>
    <row r="511" spans="1:14" x14ac:dyDescent="0.35">
      <c r="A511">
        <v>510</v>
      </c>
      <c r="B511" s="1" t="s">
        <v>521</v>
      </c>
      <c r="C511" s="1" t="s">
        <v>5</v>
      </c>
      <c r="D511" s="1" t="s">
        <v>14</v>
      </c>
      <c r="E511" s="2">
        <v>28.69</v>
      </c>
      <c r="F511" s="2">
        <v>58.27</v>
      </c>
      <c r="G511" s="2">
        <v>2.72</v>
      </c>
      <c r="H511" s="2">
        <v>8.7100000000000009</v>
      </c>
      <c r="I511" s="2">
        <v>67.709999999999994</v>
      </c>
      <c r="J511" s="2">
        <f>SUM(Students_marks[[#This Row],[Math]:[English]])</f>
        <v>166.10000000000002</v>
      </c>
      <c r="K511" s="2">
        <f>Students_marks[[#This Row],[Total]]/5</f>
        <v>33.220000000000006</v>
      </c>
      <c r="L511" t="str">
        <f>IF(MIN(Students_marks[[#This Row],[Math]:[English]]) &lt; 35, "Fail","Pass")</f>
        <v>Fail</v>
      </c>
      <c r="M511" t="str">
        <f>VLOOKUP(Students_marks[[#This Row],[Percentage]],Table2[],2,TRUE)</f>
        <v>F</v>
      </c>
      <c r="N511">
        <f>_xlfn.RANK.EQ(Students_marks[[#This Row],[Total]],Students_marks[Total],0)</f>
        <v>910</v>
      </c>
    </row>
    <row r="512" spans="1:14" x14ac:dyDescent="0.35">
      <c r="A512">
        <v>511</v>
      </c>
      <c r="B512" s="1" t="s">
        <v>522</v>
      </c>
      <c r="C512" s="1" t="s">
        <v>5</v>
      </c>
      <c r="D512" s="1" t="s">
        <v>12</v>
      </c>
      <c r="E512" s="2">
        <v>44.78</v>
      </c>
      <c r="F512" s="2">
        <v>65.86</v>
      </c>
      <c r="G512" s="2">
        <v>4</v>
      </c>
      <c r="H512" s="2">
        <v>33.92</v>
      </c>
      <c r="I512" s="2">
        <v>39.35</v>
      </c>
      <c r="J512" s="2">
        <f>SUM(Students_marks[[#This Row],[Math]:[English]])</f>
        <v>187.91</v>
      </c>
      <c r="K512" s="2">
        <f>Students_marks[[#This Row],[Total]]/5</f>
        <v>37.582000000000001</v>
      </c>
      <c r="L512" t="str">
        <f>IF(MIN(Students_marks[[#This Row],[Math]:[English]]) &lt; 35, "Fail","Pass")</f>
        <v>Fail</v>
      </c>
      <c r="M512" t="str">
        <f>VLOOKUP(Students_marks[[#This Row],[Percentage]],Table2[],2,TRUE)</f>
        <v>D</v>
      </c>
      <c r="N512">
        <f>_xlfn.RANK.EQ(Students_marks[[#This Row],[Total]],Students_marks[Total],0)</f>
        <v>836</v>
      </c>
    </row>
    <row r="513" spans="1:14" x14ac:dyDescent="0.35">
      <c r="A513">
        <v>512</v>
      </c>
      <c r="B513" s="1" t="s">
        <v>523</v>
      </c>
      <c r="C513" s="1" t="s">
        <v>4</v>
      </c>
      <c r="D513" s="1" t="s">
        <v>10</v>
      </c>
      <c r="E513" s="2">
        <v>63.78</v>
      </c>
      <c r="F513" s="2">
        <v>21.07</v>
      </c>
      <c r="G513" s="2">
        <v>80.53</v>
      </c>
      <c r="H513" s="2">
        <v>66.25</v>
      </c>
      <c r="I513" s="2">
        <v>64.44</v>
      </c>
      <c r="J513" s="2">
        <f>SUM(Students_marks[[#This Row],[Math]:[English]])</f>
        <v>296.07</v>
      </c>
      <c r="K513" s="2">
        <f>Students_marks[[#This Row],[Total]]/5</f>
        <v>59.213999999999999</v>
      </c>
      <c r="L513" t="str">
        <f>IF(MIN(Students_marks[[#This Row],[Math]:[English]]) &lt; 35, "Fail","Pass")</f>
        <v>Fail</v>
      </c>
      <c r="M513" t="str">
        <f>VLOOKUP(Students_marks[[#This Row],[Percentage]],Table2[],2,TRUE)</f>
        <v>C</v>
      </c>
      <c r="N513">
        <f>_xlfn.RANK.EQ(Students_marks[[#This Row],[Total]],Students_marks[Total],0)</f>
        <v>262</v>
      </c>
    </row>
    <row r="514" spans="1:14" x14ac:dyDescent="0.35">
      <c r="A514">
        <v>513</v>
      </c>
      <c r="B514" s="1" t="s">
        <v>524</v>
      </c>
      <c r="C514" s="1" t="s">
        <v>5</v>
      </c>
      <c r="D514" s="1" t="s">
        <v>14</v>
      </c>
      <c r="E514" s="2">
        <v>93.9</v>
      </c>
      <c r="F514" s="2">
        <v>99.34</v>
      </c>
      <c r="G514" s="2">
        <v>40.29</v>
      </c>
      <c r="H514" s="2">
        <v>9.82</v>
      </c>
      <c r="I514" s="2">
        <v>32.31</v>
      </c>
      <c r="J514" s="2">
        <f>SUM(Students_marks[[#This Row],[Math]:[English]])</f>
        <v>275.65999999999997</v>
      </c>
      <c r="K514" s="2">
        <f>Students_marks[[#This Row],[Total]]/5</f>
        <v>55.131999999999991</v>
      </c>
      <c r="L514" t="str">
        <f>IF(MIN(Students_marks[[#This Row],[Math]:[English]]) &lt; 35, "Fail","Pass")</f>
        <v>Fail</v>
      </c>
      <c r="M514" t="str">
        <f>VLOOKUP(Students_marks[[#This Row],[Percentage]],Table2[],2,TRUE)</f>
        <v>C</v>
      </c>
      <c r="N514">
        <f>_xlfn.RANK.EQ(Students_marks[[#This Row],[Total]],Students_marks[Total],0)</f>
        <v>379</v>
      </c>
    </row>
    <row r="515" spans="1:14" x14ac:dyDescent="0.35">
      <c r="A515">
        <v>514</v>
      </c>
      <c r="B515" s="1" t="s">
        <v>525</v>
      </c>
      <c r="C515" s="1" t="s">
        <v>5</v>
      </c>
      <c r="D515" s="1" t="s">
        <v>10</v>
      </c>
      <c r="E515" s="2">
        <v>67.290000000000006</v>
      </c>
      <c r="F515" s="2">
        <v>28.64</v>
      </c>
      <c r="G515" s="2">
        <v>93.51</v>
      </c>
      <c r="H515" s="2">
        <v>35.14</v>
      </c>
      <c r="I515" s="2">
        <v>55.09</v>
      </c>
      <c r="J515" s="2">
        <f>SUM(Students_marks[[#This Row],[Math]:[English]])</f>
        <v>279.66999999999996</v>
      </c>
      <c r="K515" s="2">
        <f>Students_marks[[#This Row],[Total]]/5</f>
        <v>55.93399999999999</v>
      </c>
      <c r="L515" t="str">
        <f>IF(MIN(Students_marks[[#This Row],[Math]:[English]]) &lt; 35, "Fail","Pass")</f>
        <v>Fail</v>
      </c>
      <c r="M515" t="str">
        <f>VLOOKUP(Students_marks[[#This Row],[Percentage]],Table2[],2,TRUE)</f>
        <v>C</v>
      </c>
      <c r="N515">
        <f>_xlfn.RANK.EQ(Students_marks[[#This Row],[Total]],Students_marks[Total],0)</f>
        <v>349</v>
      </c>
    </row>
    <row r="516" spans="1:14" x14ac:dyDescent="0.35">
      <c r="A516">
        <v>515</v>
      </c>
      <c r="B516" s="1" t="s">
        <v>526</v>
      </c>
      <c r="C516" s="1" t="s">
        <v>5</v>
      </c>
      <c r="D516" s="1" t="s">
        <v>12</v>
      </c>
      <c r="E516" s="2">
        <v>42.31</v>
      </c>
      <c r="F516" s="2">
        <v>55.69</v>
      </c>
      <c r="G516" s="2">
        <v>52.65</v>
      </c>
      <c r="H516" s="2">
        <v>10.36</v>
      </c>
      <c r="I516" s="2">
        <v>36.17</v>
      </c>
      <c r="J516" s="2">
        <f>SUM(Students_marks[[#This Row],[Math]:[English]])</f>
        <v>197.18</v>
      </c>
      <c r="K516" s="2">
        <f>Students_marks[[#This Row],[Total]]/5</f>
        <v>39.436</v>
      </c>
      <c r="L516" t="str">
        <f>IF(MIN(Students_marks[[#This Row],[Math]:[English]]) &lt; 35, "Fail","Pass")</f>
        <v>Fail</v>
      </c>
      <c r="M516" t="str">
        <f>VLOOKUP(Students_marks[[#This Row],[Percentage]],Table2[],2,TRUE)</f>
        <v>D</v>
      </c>
      <c r="N516">
        <f>_xlfn.RANK.EQ(Students_marks[[#This Row],[Total]],Students_marks[Total],0)</f>
        <v>808</v>
      </c>
    </row>
    <row r="517" spans="1:14" x14ac:dyDescent="0.35">
      <c r="A517">
        <v>516</v>
      </c>
      <c r="B517" s="1" t="s">
        <v>527</v>
      </c>
      <c r="C517" s="1" t="s">
        <v>8</v>
      </c>
      <c r="D517" s="1" t="s">
        <v>12</v>
      </c>
      <c r="E517" s="2">
        <v>0.22</v>
      </c>
      <c r="F517" s="2">
        <v>62.73</v>
      </c>
      <c r="G517" s="2">
        <v>51.87</v>
      </c>
      <c r="H517" s="2">
        <v>11.21</v>
      </c>
      <c r="I517" s="2">
        <v>26.49</v>
      </c>
      <c r="J517" s="2">
        <f>SUM(Students_marks[[#This Row],[Math]:[English]])</f>
        <v>152.52000000000001</v>
      </c>
      <c r="K517" s="2">
        <f>Students_marks[[#This Row],[Total]]/5</f>
        <v>30.504000000000001</v>
      </c>
      <c r="L517" t="str">
        <f>IF(MIN(Students_marks[[#This Row],[Math]:[English]]) &lt; 35, "Fail","Pass")</f>
        <v>Fail</v>
      </c>
      <c r="M517" t="str">
        <f>VLOOKUP(Students_marks[[#This Row],[Percentage]],Table2[],2,TRUE)</f>
        <v>F</v>
      </c>
      <c r="N517">
        <f>_xlfn.RANK.EQ(Students_marks[[#This Row],[Total]],Students_marks[Total],0)</f>
        <v>938</v>
      </c>
    </row>
    <row r="518" spans="1:14" x14ac:dyDescent="0.35">
      <c r="A518">
        <v>517</v>
      </c>
      <c r="B518" s="1" t="s">
        <v>528</v>
      </c>
      <c r="C518" s="1" t="s">
        <v>8</v>
      </c>
      <c r="D518" s="1" t="s">
        <v>14</v>
      </c>
      <c r="E518" s="2">
        <v>65.33</v>
      </c>
      <c r="F518" s="2">
        <v>18</v>
      </c>
      <c r="G518" s="2">
        <v>78.400000000000006</v>
      </c>
      <c r="H518" s="2">
        <v>90.4</v>
      </c>
      <c r="I518" s="2">
        <v>88.02</v>
      </c>
      <c r="J518" s="2">
        <f>SUM(Students_marks[[#This Row],[Math]:[English]])</f>
        <v>340.15000000000003</v>
      </c>
      <c r="K518" s="2">
        <f>Students_marks[[#This Row],[Total]]/5</f>
        <v>68.03</v>
      </c>
      <c r="L518" t="str">
        <f>IF(MIN(Students_marks[[#This Row],[Math]:[English]]) &lt; 35, "Fail","Pass")</f>
        <v>Fail</v>
      </c>
      <c r="M518" t="str">
        <f>VLOOKUP(Students_marks[[#This Row],[Percentage]],Table2[],2,TRUE)</f>
        <v>B2</v>
      </c>
      <c r="N518">
        <f>_xlfn.RANK.EQ(Students_marks[[#This Row],[Total]],Students_marks[Total],0)</f>
        <v>91</v>
      </c>
    </row>
    <row r="519" spans="1:14" x14ac:dyDescent="0.35">
      <c r="A519">
        <v>518</v>
      </c>
      <c r="B519" s="1" t="s">
        <v>529</v>
      </c>
      <c r="C519" s="1" t="s">
        <v>6</v>
      </c>
      <c r="D519" s="1" t="s">
        <v>12</v>
      </c>
      <c r="E519" s="2">
        <v>67.06</v>
      </c>
      <c r="F519" s="2">
        <v>89.36</v>
      </c>
      <c r="G519" s="2">
        <v>45.13</v>
      </c>
      <c r="H519" s="2">
        <v>56.77</v>
      </c>
      <c r="I519" s="2">
        <v>99.22</v>
      </c>
      <c r="J519" s="2">
        <f>SUM(Students_marks[[#This Row],[Math]:[English]])</f>
        <v>357.53999999999996</v>
      </c>
      <c r="K519" s="2">
        <f>Students_marks[[#This Row],[Total]]/5</f>
        <v>71.507999999999996</v>
      </c>
      <c r="L519" t="str">
        <f>IF(MIN(Students_marks[[#This Row],[Math]:[English]]) &lt; 35, "Fail","Pass")</f>
        <v>Pass</v>
      </c>
      <c r="M519" t="str">
        <f>VLOOKUP(Students_marks[[#This Row],[Percentage]],Table2[],2,TRUE)</f>
        <v>B1</v>
      </c>
      <c r="N519">
        <f>_xlfn.RANK.EQ(Students_marks[[#This Row],[Total]],Students_marks[Total],0)</f>
        <v>53</v>
      </c>
    </row>
    <row r="520" spans="1:14" x14ac:dyDescent="0.35">
      <c r="A520">
        <v>519</v>
      </c>
      <c r="B520" s="1" t="s">
        <v>530</v>
      </c>
      <c r="C520" s="1" t="s">
        <v>6</v>
      </c>
      <c r="D520" s="1" t="s">
        <v>10</v>
      </c>
      <c r="E520" s="2">
        <v>47.69</v>
      </c>
      <c r="F520" s="2">
        <v>35.840000000000003</v>
      </c>
      <c r="G520" s="2">
        <v>50.28</v>
      </c>
      <c r="H520" s="2">
        <v>5.87</v>
      </c>
      <c r="I520" s="2">
        <v>72.37</v>
      </c>
      <c r="J520" s="2">
        <f>SUM(Students_marks[[#This Row],[Math]:[English]])</f>
        <v>212.05</v>
      </c>
      <c r="K520" s="2">
        <f>Students_marks[[#This Row],[Total]]/5</f>
        <v>42.410000000000004</v>
      </c>
      <c r="L520" t="str">
        <f>IF(MIN(Students_marks[[#This Row],[Math]:[English]]) &lt; 35, "Fail","Pass")</f>
        <v>Fail</v>
      </c>
      <c r="M520" t="str">
        <f>VLOOKUP(Students_marks[[#This Row],[Percentage]],Table2[],2,TRUE)</f>
        <v>D</v>
      </c>
      <c r="N520">
        <f>_xlfn.RANK.EQ(Students_marks[[#This Row],[Total]],Students_marks[Total],0)</f>
        <v>739</v>
      </c>
    </row>
    <row r="521" spans="1:14" x14ac:dyDescent="0.35">
      <c r="A521">
        <v>520</v>
      </c>
      <c r="B521" s="1" t="s">
        <v>531</v>
      </c>
      <c r="C521" s="1" t="s">
        <v>4</v>
      </c>
      <c r="D521" s="1" t="s">
        <v>10</v>
      </c>
      <c r="E521" s="2">
        <v>17.329999999999998</v>
      </c>
      <c r="F521" s="2">
        <v>47.78</v>
      </c>
      <c r="G521" s="2">
        <v>5.84</v>
      </c>
      <c r="H521" s="2">
        <v>9.8000000000000007</v>
      </c>
      <c r="I521" s="2">
        <v>75.11</v>
      </c>
      <c r="J521" s="2">
        <f>SUM(Students_marks[[#This Row],[Math]:[English]])</f>
        <v>155.86000000000001</v>
      </c>
      <c r="K521" s="2">
        <f>Students_marks[[#This Row],[Total]]/5</f>
        <v>31.172000000000004</v>
      </c>
      <c r="L521" t="str">
        <f>IF(MIN(Students_marks[[#This Row],[Math]:[English]]) &lt; 35, "Fail","Pass")</f>
        <v>Fail</v>
      </c>
      <c r="M521" t="str">
        <f>VLOOKUP(Students_marks[[#This Row],[Percentage]],Table2[],2,TRUE)</f>
        <v>F</v>
      </c>
      <c r="N521">
        <f>_xlfn.RANK.EQ(Students_marks[[#This Row],[Total]],Students_marks[Total],0)</f>
        <v>934</v>
      </c>
    </row>
    <row r="522" spans="1:14" x14ac:dyDescent="0.35">
      <c r="A522">
        <v>521</v>
      </c>
      <c r="B522" s="1" t="s">
        <v>532</v>
      </c>
      <c r="C522" s="1" t="s">
        <v>8</v>
      </c>
      <c r="D522" s="1" t="s">
        <v>12</v>
      </c>
      <c r="E522" s="2">
        <v>32.36</v>
      </c>
      <c r="F522" s="2">
        <v>86</v>
      </c>
      <c r="G522" s="2">
        <v>12.45</v>
      </c>
      <c r="H522" s="2">
        <v>74.48</v>
      </c>
      <c r="I522" s="2">
        <v>97.44</v>
      </c>
      <c r="J522" s="2">
        <f>SUM(Students_marks[[#This Row],[Math]:[English]])</f>
        <v>302.73</v>
      </c>
      <c r="K522" s="2">
        <f>Students_marks[[#This Row],[Total]]/5</f>
        <v>60.546000000000006</v>
      </c>
      <c r="L522" t="str">
        <f>IF(MIN(Students_marks[[#This Row],[Math]:[English]]) &lt; 35, "Fail","Pass")</f>
        <v>Fail</v>
      </c>
      <c r="M522" t="str">
        <f>VLOOKUP(Students_marks[[#This Row],[Percentage]],Table2[],2,TRUE)</f>
        <v>B2</v>
      </c>
      <c r="N522">
        <f>_xlfn.RANK.EQ(Students_marks[[#This Row],[Total]],Students_marks[Total],0)</f>
        <v>236</v>
      </c>
    </row>
    <row r="523" spans="1:14" x14ac:dyDescent="0.35">
      <c r="A523">
        <v>522</v>
      </c>
      <c r="B523" s="1" t="s">
        <v>533</v>
      </c>
      <c r="C523" s="1" t="s">
        <v>6</v>
      </c>
      <c r="D523" s="1" t="s">
        <v>12</v>
      </c>
      <c r="E523" s="2">
        <v>26.9</v>
      </c>
      <c r="F523" s="2">
        <v>90.07</v>
      </c>
      <c r="G523" s="2">
        <v>31.51</v>
      </c>
      <c r="H523" s="2">
        <v>2.66</v>
      </c>
      <c r="I523" s="2">
        <v>47.13</v>
      </c>
      <c r="J523" s="2">
        <f>SUM(Students_marks[[#This Row],[Math]:[English]])</f>
        <v>198.26999999999998</v>
      </c>
      <c r="K523" s="2">
        <f>Students_marks[[#This Row],[Total]]/5</f>
        <v>39.653999999999996</v>
      </c>
      <c r="L523" t="str">
        <f>IF(MIN(Students_marks[[#This Row],[Math]:[English]]) &lt; 35, "Fail","Pass")</f>
        <v>Fail</v>
      </c>
      <c r="M523" t="str">
        <f>VLOOKUP(Students_marks[[#This Row],[Percentage]],Table2[],2,TRUE)</f>
        <v>D</v>
      </c>
      <c r="N523">
        <f>_xlfn.RANK.EQ(Students_marks[[#This Row],[Total]],Students_marks[Total],0)</f>
        <v>805</v>
      </c>
    </row>
    <row r="524" spans="1:14" x14ac:dyDescent="0.35">
      <c r="A524">
        <v>523</v>
      </c>
      <c r="B524" s="1" t="s">
        <v>534</v>
      </c>
      <c r="C524" s="1" t="s">
        <v>5</v>
      </c>
      <c r="D524" s="1" t="s">
        <v>10</v>
      </c>
      <c r="E524" s="2">
        <v>81.72</v>
      </c>
      <c r="F524" s="2">
        <v>2.9</v>
      </c>
      <c r="G524" s="2">
        <v>14.3</v>
      </c>
      <c r="H524" s="2">
        <v>20.6</v>
      </c>
      <c r="I524" s="2">
        <v>21.12</v>
      </c>
      <c r="J524" s="2">
        <f>SUM(Students_marks[[#This Row],[Math]:[English]])</f>
        <v>140.64000000000001</v>
      </c>
      <c r="K524" s="2">
        <f>Students_marks[[#This Row],[Total]]/5</f>
        <v>28.128000000000004</v>
      </c>
      <c r="L524" t="str">
        <f>IF(MIN(Students_marks[[#This Row],[Math]:[English]]) &lt; 35, "Fail","Pass")</f>
        <v>Fail</v>
      </c>
      <c r="M524" t="str">
        <f>VLOOKUP(Students_marks[[#This Row],[Percentage]],Table2[],2,TRUE)</f>
        <v>F</v>
      </c>
      <c r="N524">
        <f>_xlfn.RANK.EQ(Students_marks[[#This Row],[Total]],Students_marks[Total],0)</f>
        <v>962</v>
      </c>
    </row>
    <row r="525" spans="1:14" x14ac:dyDescent="0.35">
      <c r="A525">
        <v>524</v>
      </c>
      <c r="B525" s="1" t="s">
        <v>535</v>
      </c>
      <c r="C525" s="1" t="s">
        <v>8</v>
      </c>
      <c r="D525" s="1" t="s">
        <v>14</v>
      </c>
      <c r="E525" s="2">
        <v>79.38</v>
      </c>
      <c r="F525" s="2">
        <v>91.86</v>
      </c>
      <c r="G525" s="2">
        <v>78.989999999999995</v>
      </c>
      <c r="H525" s="2">
        <v>14.33</v>
      </c>
      <c r="I525" s="2">
        <v>2.08</v>
      </c>
      <c r="J525" s="2">
        <f>SUM(Students_marks[[#This Row],[Math]:[English]])</f>
        <v>266.64</v>
      </c>
      <c r="K525" s="2">
        <f>Students_marks[[#This Row],[Total]]/5</f>
        <v>53.327999999999996</v>
      </c>
      <c r="L525" t="str">
        <f>IF(MIN(Students_marks[[#This Row],[Math]:[English]]) &lt; 35, "Fail","Pass")</f>
        <v>Fail</v>
      </c>
      <c r="M525" t="str">
        <f>VLOOKUP(Students_marks[[#This Row],[Percentage]],Table2[],2,TRUE)</f>
        <v>C</v>
      </c>
      <c r="N525">
        <f>_xlfn.RANK.EQ(Students_marks[[#This Row],[Total]],Students_marks[Total],0)</f>
        <v>429</v>
      </c>
    </row>
    <row r="526" spans="1:14" x14ac:dyDescent="0.35">
      <c r="A526">
        <v>525</v>
      </c>
      <c r="B526" s="1" t="s">
        <v>536</v>
      </c>
      <c r="C526" s="1" t="s">
        <v>7</v>
      </c>
      <c r="D526" s="1" t="s">
        <v>12</v>
      </c>
      <c r="E526" s="2">
        <v>36.57</v>
      </c>
      <c r="F526" s="2">
        <v>53.13</v>
      </c>
      <c r="G526" s="2">
        <v>48.91</v>
      </c>
      <c r="H526" s="2">
        <v>96.43</v>
      </c>
      <c r="I526" s="2">
        <v>11.47</v>
      </c>
      <c r="J526" s="2">
        <f>SUM(Students_marks[[#This Row],[Math]:[English]])</f>
        <v>246.51000000000002</v>
      </c>
      <c r="K526" s="2">
        <f>Students_marks[[#This Row],[Total]]/5</f>
        <v>49.302000000000007</v>
      </c>
      <c r="L526" t="str">
        <f>IF(MIN(Students_marks[[#This Row],[Math]:[English]]) &lt; 35, "Fail","Pass")</f>
        <v>Fail</v>
      </c>
      <c r="M526" t="str">
        <f>VLOOKUP(Students_marks[[#This Row],[Percentage]],Table2[],2,TRUE)</f>
        <v>D</v>
      </c>
      <c r="N526">
        <f>_xlfn.RANK.EQ(Students_marks[[#This Row],[Total]],Students_marks[Total],0)</f>
        <v>551</v>
      </c>
    </row>
    <row r="527" spans="1:14" x14ac:dyDescent="0.35">
      <c r="A527">
        <v>526</v>
      </c>
      <c r="B527" s="1" t="s">
        <v>537</v>
      </c>
      <c r="C527" s="1" t="s">
        <v>4</v>
      </c>
      <c r="D527" s="1" t="s">
        <v>14</v>
      </c>
      <c r="E527" s="2">
        <v>93.72</v>
      </c>
      <c r="F527" s="2">
        <v>25.69</v>
      </c>
      <c r="G527" s="2">
        <v>70.39</v>
      </c>
      <c r="H527" s="2">
        <v>59.98</v>
      </c>
      <c r="I527" s="2">
        <v>4.22</v>
      </c>
      <c r="J527" s="2">
        <f>SUM(Students_marks[[#This Row],[Math]:[English]])</f>
        <v>254</v>
      </c>
      <c r="K527" s="2">
        <f>Students_marks[[#This Row],[Total]]/5</f>
        <v>50.8</v>
      </c>
      <c r="L527" t="str">
        <f>IF(MIN(Students_marks[[#This Row],[Math]:[English]]) &lt; 35, "Fail","Pass")</f>
        <v>Fail</v>
      </c>
      <c r="M527" t="str">
        <f>VLOOKUP(Students_marks[[#This Row],[Percentage]],Table2[],2,TRUE)</f>
        <v>C</v>
      </c>
      <c r="N527">
        <f>_xlfn.RANK.EQ(Students_marks[[#This Row],[Total]],Students_marks[Total],0)</f>
        <v>507</v>
      </c>
    </row>
    <row r="528" spans="1:14" x14ac:dyDescent="0.35">
      <c r="A528">
        <v>527</v>
      </c>
      <c r="B528" s="1" t="s">
        <v>538</v>
      </c>
      <c r="C528" s="1" t="s">
        <v>6</v>
      </c>
      <c r="D528" s="1" t="s">
        <v>14</v>
      </c>
      <c r="E528" s="2">
        <v>39.85</v>
      </c>
      <c r="F528" s="2">
        <v>80.37</v>
      </c>
      <c r="G528" s="2">
        <v>53.22</v>
      </c>
      <c r="H528" s="2">
        <v>86.28</v>
      </c>
      <c r="I528" s="2">
        <v>23.81</v>
      </c>
      <c r="J528" s="2">
        <f>SUM(Students_marks[[#This Row],[Math]:[English]])</f>
        <v>283.53000000000003</v>
      </c>
      <c r="K528" s="2">
        <f>Students_marks[[#This Row],[Total]]/5</f>
        <v>56.706000000000003</v>
      </c>
      <c r="L528" t="str">
        <f>IF(MIN(Students_marks[[#This Row],[Math]:[English]]) &lt; 35, "Fail","Pass")</f>
        <v>Fail</v>
      </c>
      <c r="M528" t="str">
        <f>VLOOKUP(Students_marks[[#This Row],[Percentage]],Table2[],2,TRUE)</f>
        <v>C</v>
      </c>
      <c r="N528">
        <f>_xlfn.RANK.EQ(Students_marks[[#This Row],[Total]],Students_marks[Total],0)</f>
        <v>324</v>
      </c>
    </row>
    <row r="529" spans="1:14" x14ac:dyDescent="0.35">
      <c r="A529">
        <v>528</v>
      </c>
      <c r="B529" s="1" t="s">
        <v>539</v>
      </c>
      <c r="C529" s="1" t="s">
        <v>7</v>
      </c>
      <c r="D529" s="1" t="s">
        <v>10</v>
      </c>
      <c r="E529" s="2">
        <v>97.79</v>
      </c>
      <c r="F529" s="2">
        <v>57.7</v>
      </c>
      <c r="G529" s="2">
        <v>50.09</v>
      </c>
      <c r="H529" s="2">
        <v>6.32</v>
      </c>
      <c r="I529" s="2">
        <v>36.69</v>
      </c>
      <c r="J529" s="2">
        <f>SUM(Students_marks[[#This Row],[Math]:[English]])</f>
        <v>248.59</v>
      </c>
      <c r="K529" s="2">
        <f>Students_marks[[#This Row],[Total]]/5</f>
        <v>49.718000000000004</v>
      </c>
      <c r="L529" t="str">
        <f>IF(MIN(Students_marks[[#This Row],[Math]:[English]]) &lt; 35, "Fail","Pass")</f>
        <v>Fail</v>
      </c>
      <c r="M529" t="str">
        <f>VLOOKUP(Students_marks[[#This Row],[Percentage]],Table2[],2,TRUE)</f>
        <v>D</v>
      </c>
      <c r="N529">
        <f>_xlfn.RANK.EQ(Students_marks[[#This Row],[Total]],Students_marks[Total],0)</f>
        <v>541</v>
      </c>
    </row>
    <row r="530" spans="1:14" x14ac:dyDescent="0.35">
      <c r="A530">
        <v>529</v>
      </c>
      <c r="B530" s="1" t="s">
        <v>540</v>
      </c>
      <c r="C530" s="1" t="s">
        <v>7</v>
      </c>
      <c r="D530" s="1" t="s">
        <v>12</v>
      </c>
      <c r="E530" s="2">
        <v>95.87</v>
      </c>
      <c r="F530" s="2">
        <v>52.5</v>
      </c>
      <c r="G530" s="2">
        <v>4.43</v>
      </c>
      <c r="H530" s="2">
        <v>20.440000000000001</v>
      </c>
      <c r="I530" s="2">
        <v>10.83</v>
      </c>
      <c r="J530" s="2">
        <f>SUM(Students_marks[[#This Row],[Math]:[English]])</f>
        <v>184.07000000000002</v>
      </c>
      <c r="K530" s="2">
        <f>Students_marks[[#This Row],[Total]]/5</f>
        <v>36.814000000000007</v>
      </c>
      <c r="L530" t="str">
        <f>IF(MIN(Students_marks[[#This Row],[Math]:[English]]) &lt; 35, "Fail","Pass")</f>
        <v>Fail</v>
      </c>
      <c r="M530" t="str">
        <f>VLOOKUP(Students_marks[[#This Row],[Percentage]],Table2[],2,TRUE)</f>
        <v>D</v>
      </c>
      <c r="N530">
        <f>_xlfn.RANK.EQ(Students_marks[[#This Row],[Total]],Students_marks[Total],0)</f>
        <v>851</v>
      </c>
    </row>
    <row r="531" spans="1:14" x14ac:dyDescent="0.35">
      <c r="A531">
        <v>530</v>
      </c>
      <c r="B531" s="1" t="s">
        <v>541</v>
      </c>
      <c r="C531" s="1" t="s">
        <v>7</v>
      </c>
      <c r="D531" s="1" t="s">
        <v>12</v>
      </c>
      <c r="E531" s="2">
        <v>62.54</v>
      </c>
      <c r="F531" s="2">
        <v>58.96</v>
      </c>
      <c r="G531" s="2">
        <v>53.82</v>
      </c>
      <c r="H531" s="2">
        <v>89.54</v>
      </c>
      <c r="I531" s="2">
        <v>26.83</v>
      </c>
      <c r="J531" s="2">
        <f>SUM(Students_marks[[#This Row],[Math]:[English]])</f>
        <v>291.69</v>
      </c>
      <c r="K531" s="2">
        <f>Students_marks[[#This Row],[Total]]/5</f>
        <v>58.338000000000001</v>
      </c>
      <c r="L531" t="str">
        <f>IF(MIN(Students_marks[[#This Row],[Math]:[English]]) &lt; 35, "Fail","Pass")</f>
        <v>Fail</v>
      </c>
      <c r="M531" t="str">
        <f>VLOOKUP(Students_marks[[#This Row],[Percentage]],Table2[],2,TRUE)</f>
        <v>C</v>
      </c>
      <c r="N531">
        <f>_xlfn.RANK.EQ(Students_marks[[#This Row],[Total]],Students_marks[Total],0)</f>
        <v>284</v>
      </c>
    </row>
    <row r="532" spans="1:14" x14ac:dyDescent="0.35">
      <c r="A532">
        <v>531</v>
      </c>
      <c r="B532" s="1" t="s">
        <v>542</v>
      </c>
      <c r="C532" s="1" t="s">
        <v>7</v>
      </c>
      <c r="D532" s="1" t="s">
        <v>12</v>
      </c>
      <c r="E532" s="2">
        <v>24.42</v>
      </c>
      <c r="F532" s="2">
        <v>76.790000000000006</v>
      </c>
      <c r="G532" s="2">
        <v>15.14</v>
      </c>
      <c r="H532" s="2">
        <v>58.48</v>
      </c>
      <c r="I532" s="2">
        <v>90.91</v>
      </c>
      <c r="J532" s="2">
        <f>SUM(Students_marks[[#This Row],[Math]:[English]])</f>
        <v>265.74</v>
      </c>
      <c r="K532" s="2">
        <f>Students_marks[[#This Row],[Total]]/5</f>
        <v>53.148000000000003</v>
      </c>
      <c r="L532" t="str">
        <f>IF(MIN(Students_marks[[#This Row],[Math]:[English]]) &lt; 35, "Fail","Pass")</f>
        <v>Fail</v>
      </c>
      <c r="M532" t="str">
        <f>VLOOKUP(Students_marks[[#This Row],[Percentage]],Table2[],2,TRUE)</f>
        <v>C</v>
      </c>
      <c r="N532">
        <f>_xlfn.RANK.EQ(Students_marks[[#This Row],[Total]],Students_marks[Total],0)</f>
        <v>435</v>
      </c>
    </row>
    <row r="533" spans="1:14" x14ac:dyDescent="0.35">
      <c r="A533">
        <v>532</v>
      </c>
      <c r="B533" s="1" t="s">
        <v>543</v>
      </c>
      <c r="C533" s="1" t="s">
        <v>8</v>
      </c>
      <c r="D533" s="1" t="s">
        <v>12</v>
      </c>
      <c r="E533" s="2">
        <v>50.26</v>
      </c>
      <c r="F533" s="2">
        <v>82.18</v>
      </c>
      <c r="G533" s="2">
        <v>22.18</v>
      </c>
      <c r="H533" s="2">
        <v>36.58</v>
      </c>
      <c r="I533" s="2">
        <v>20.69</v>
      </c>
      <c r="J533" s="2">
        <f>SUM(Students_marks[[#This Row],[Math]:[English]])</f>
        <v>211.89</v>
      </c>
      <c r="K533" s="2">
        <f>Students_marks[[#This Row],[Total]]/5</f>
        <v>42.378</v>
      </c>
      <c r="L533" t="str">
        <f>IF(MIN(Students_marks[[#This Row],[Math]:[English]]) &lt; 35, "Fail","Pass")</f>
        <v>Fail</v>
      </c>
      <c r="M533" t="str">
        <f>VLOOKUP(Students_marks[[#This Row],[Percentage]],Table2[],2,TRUE)</f>
        <v>D</v>
      </c>
      <c r="N533">
        <f>_xlfn.RANK.EQ(Students_marks[[#This Row],[Total]],Students_marks[Total],0)</f>
        <v>743</v>
      </c>
    </row>
    <row r="534" spans="1:14" x14ac:dyDescent="0.35">
      <c r="A534">
        <v>533</v>
      </c>
      <c r="B534" s="1" t="s">
        <v>544</v>
      </c>
      <c r="C534" s="1" t="s">
        <v>8</v>
      </c>
      <c r="D534" s="1" t="s">
        <v>12</v>
      </c>
      <c r="E534" s="2">
        <v>14.05</v>
      </c>
      <c r="F534" s="2">
        <v>27.85</v>
      </c>
      <c r="G534" s="2">
        <v>45.6</v>
      </c>
      <c r="H534" s="2">
        <v>5.95</v>
      </c>
      <c r="I534" s="2">
        <v>57.55</v>
      </c>
      <c r="J534" s="2">
        <f>SUM(Students_marks[[#This Row],[Math]:[English]])</f>
        <v>151</v>
      </c>
      <c r="K534" s="2">
        <f>Students_marks[[#This Row],[Total]]/5</f>
        <v>30.2</v>
      </c>
      <c r="L534" t="str">
        <f>IF(MIN(Students_marks[[#This Row],[Math]:[English]]) &lt; 35, "Fail","Pass")</f>
        <v>Fail</v>
      </c>
      <c r="M534" t="str">
        <f>VLOOKUP(Students_marks[[#This Row],[Percentage]],Table2[],2,TRUE)</f>
        <v>F</v>
      </c>
      <c r="N534">
        <f>_xlfn.RANK.EQ(Students_marks[[#This Row],[Total]],Students_marks[Total],0)</f>
        <v>943</v>
      </c>
    </row>
    <row r="535" spans="1:14" x14ac:dyDescent="0.35">
      <c r="A535">
        <v>534</v>
      </c>
      <c r="B535" s="1" t="s">
        <v>545</v>
      </c>
      <c r="C535" s="1" t="s">
        <v>4</v>
      </c>
      <c r="D535" s="1" t="s">
        <v>12</v>
      </c>
      <c r="E535" s="2">
        <v>96.02</v>
      </c>
      <c r="F535" s="2">
        <v>21.85</v>
      </c>
      <c r="G535" s="2">
        <v>8.65</v>
      </c>
      <c r="H535" s="2">
        <v>10.19</v>
      </c>
      <c r="I535" s="2">
        <v>68.55</v>
      </c>
      <c r="J535" s="2">
        <f>SUM(Students_marks[[#This Row],[Math]:[English]])</f>
        <v>205.26</v>
      </c>
      <c r="K535" s="2">
        <f>Students_marks[[#This Row],[Total]]/5</f>
        <v>41.052</v>
      </c>
      <c r="L535" t="str">
        <f>IF(MIN(Students_marks[[#This Row],[Math]:[English]]) &lt; 35, "Fail","Pass")</f>
        <v>Fail</v>
      </c>
      <c r="M535" t="str">
        <f>VLOOKUP(Students_marks[[#This Row],[Percentage]],Table2[],2,TRUE)</f>
        <v>D</v>
      </c>
      <c r="N535">
        <f>_xlfn.RANK.EQ(Students_marks[[#This Row],[Total]],Students_marks[Total],0)</f>
        <v>779</v>
      </c>
    </row>
    <row r="536" spans="1:14" x14ac:dyDescent="0.35">
      <c r="A536">
        <v>535</v>
      </c>
      <c r="B536" s="1" t="s">
        <v>546</v>
      </c>
      <c r="C536" s="1" t="s">
        <v>5</v>
      </c>
      <c r="D536" s="1" t="s">
        <v>10</v>
      </c>
      <c r="E536" s="2">
        <v>96.38</v>
      </c>
      <c r="F536" s="2">
        <v>66.13</v>
      </c>
      <c r="G536" s="2">
        <v>42.31</v>
      </c>
      <c r="H536" s="2">
        <v>93.9</v>
      </c>
      <c r="I536" s="2">
        <v>70.709999999999994</v>
      </c>
      <c r="J536" s="2">
        <f>SUM(Students_marks[[#This Row],[Math]:[English]])</f>
        <v>369.43</v>
      </c>
      <c r="K536" s="2">
        <f>Students_marks[[#This Row],[Total]]/5</f>
        <v>73.885999999999996</v>
      </c>
      <c r="L536" t="str">
        <f>IF(MIN(Students_marks[[#This Row],[Math]:[English]]) &lt; 35, "Fail","Pass")</f>
        <v>Pass</v>
      </c>
      <c r="M536" t="str">
        <f>VLOOKUP(Students_marks[[#This Row],[Percentage]],Table2[],2,TRUE)</f>
        <v>B1</v>
      </c>
      <c r="N536">
        <f>_xlfn.RANK.EQ(Students_marks[[#This Row],[Total]],Students_marks[Total],0)</f>
        <v>32</v>
      </c>
    </row>
    <row r="537" spans="1:14" x14ac:dyDescent="0.35">
      <c r="A537">
        <v>536</v>
      </c>
      <c r="B537" s="1" t="s">
        <v>547</v>
      </c>
      <c r="C537" s="1" t="s">
        <v>4</v>
      </c>
      <c r="D537" s="1" t="s">
        <v>10</v>
      </c>
      <c r="E537" s="2">
        <v>35.11</v>
      </c>
      <c r="F537" s="2">
        <v>32.21</v>
      </c>
      <c r="G537" s="2">
        <v>64.2</v>
      </c>
      <c r="H537" s="2">
        <v>40.630000000000003</v>
      </c>
      <c r="I537" s="2">
        <v>81.430000000000007</v>
      </c>
      <c r="J537" s="2">
        <f>SUM(Students_marks[[#This Row],[Math]:[English]])</f>
        <v>253.57999999999998</v>
      </c>
      <c r="K537" s="2">
        <f>Students_marks[[#This Row],[Total]]/5</f>
        <v>50.715999999999994</v>
      </c>
      <c r="L537" t="str">
        <f>IF(MIN(Students_marks[[#This Row],[Math]:[English]]) &lt; 35, "Fail","Pass")</f>
        <v>Fail</v>
      </c>
      <c r="M537" t="str">
        <f>VLOOKUP(Students_marks[[#This Row],[Percentage]],Table2[],2,TRUE)</f>
        <v>C</v>
      </c>
      <c r="N537">
        <f>_xlfn.RANK.EQ(Students_marks[[#This Row],[Total]],Students_marks[Total],0)</f>
        <v>510</v>
      </c>
    </row>
    <row r="538" spans="1:14" x14ac:dyDescent="0.35">
      <c r="A538">
        <v>537</v>
      </c>
      <c r="B538" s="1" t="s">
        <v>548</v>
      </c>
      <c r="C538" s="1" t="s">
        <v>7</v>
      </c>
      <c r="D538" s="1" t="s">
        <v>14</v>
      </c>
      <c r="E538" s="2">
        <v>6.3</v>
      </c>
      <c r="F538" s="2">
        <v>34.47</v>
      </c>
      <c r="G538" s="2">
        <v>23.37</v>
      </c>
      <c r="H538" s="2">
        <v>94.14</v>
      </c>
      <c r="I538" s="2">
        <v>40.83</v>
      </c>
      <c r="J538" s="2">
        <f>SUM(Students_marks[[#This Row],[Math]:[English]])</f>
        <v>199.11</v>
      </c>
      <c r="K538" s="2">
        <f>Students_marks[[#This Row],[Total]]/5</f>
        <v>39.822000000000003</v>
      </c>
      <c r="L538" t="str">
        <f>IF(MIN(Students_marks[[#This Row],[Math]:[English]]) &lt; 35, "Fail","Pass")</f>
        <v>Fail</v>
      </c>
      <c r="M538" t="str">
        <f>VLOOKUP(Students_marks[[#This Row],[Percentage]],Table2[],2,TRUE)</f>
        <v>D</v>
      </c>
      <c r="N538">
        <f>_xlfn.RANK.EQ(Students_marks[[#This Row],[Total]],Students_marks[Total],0)</f>
        <v>802</v>
      </c>
    </row>
    <row r="539" spans="1:14" x14ac:dyDescent="0.35">
      <c r="A539">
        <v>538</v>
      </c>
      <c r="B539" s="1" t="s">
        <v>549</v>
      </c>
      <c r="C539" s="1" t="s">
        <v>5</v>
      </c>
      <c r="D539" s="1" t="s">
        <v>12</v>
      </c>
      <c r="E539" s="2">
        <v>50.88</v>
      </c>
      <c r="F539" s="2">
        <v>21.63</v>
      </c>
      <c r="G539" s="2">
        <v>24.58</v>
      </c>
      <c r="H539" s="2">
        <v>64.849999999999994</v>
      </c>
      <c r="I539" s="2">
        <v>44.33</v>
      </c>
      <c r="J539" s="2">
        <f>SUM(Students_marks[[#This Row],[Math]:[English]])</f>
        <v>206.26999999999998</v>
      </c>
      <c r="K539" s="2">
        <f>Students_marks[[#This Row],[Total]]/5</f>
        <v>41.253999999999998</v>
      </c>
      <c r="L539" t="str">
        <f>IF(MIN(Students_marks[[#This Row],[Math]:[English]]) &lt; 35, "Fail","Pass")</f>
        <v>Fail</v>
      </c>
      <c r="M539" t="str">
        <f>VLOOKUP(Students_marks[[#This Row],[Percentage]],Table2[],2,TRUE)</f>
        <v>D</v>
      </c>
      <c r="N539">
        <f>_xlfn.RANK.EQ(Students_marks[[#This Row],[Total]],Students_marks[Total],0)</f>
        <v>771</v>
      </c>
    </row>
    <row r="540" spans="1:14" x14ac:dyDescent="0.35">
      <c r="A540">
        <v>539</v>
      </c>
      <c r="B540" s="1" t="s">
        <v>550</v>
      </c>
      <c r="C540" s="1" t="s">
        <v>8</v>
      </c>
      <c r="D540" s="1" t="s">
        <v>10</v>
      </c>
      <c r="E540" s="2">
        <v>36.229999999999997</v>
      </c>
      <c r="F540" s="2">
        <v>50.82</v>
      </c>
      <c r="G540" s="2">
        <v>52.18</v>
      </c>
      <c r="H540" s="2">
        <v>92.23</v>
      </c>
      <c r="I540" s="2">
        <v>39.049999999999997</v>
      </c>
      <c r="J540" s="2">
        <f>SUM(Students_marks[[#This Row],[Math]:[English]])</f>
        <v>270.51</v>
      </c>
      <c r="K540" s="2">
        <f>Students_marks[[#This Row],[Total]]/5</f>
        <v>54.101999999999997</v>
      </c>
      <c r="L540" t="str">
        <f>IF(MIN(Students_marks[[#This Row],[Math]:[English]]) &lt; 35, "Fail","Pass")</f>
        <v>Pass</v>
      </c>
      <c r="M540" t="str">
        <f>VLOOKUP(Students_marks[[#This Row],[Percentage]],Table2[],2,TRUE)</f>
        <v>C</v>
      </c>
      <c r="N540">
        <f>_xlfn.RANK.EQ(Students_marks[[#This Row],[Total]],Students_marks[Total],0)</f>
        <v>411</v>
      </c>
    </row>
    <row r="541" spans="1:14" x14ac:dyDescent="0.35">
      <c r="A541">
        <v>540</v>
      </c>
      <c r="B541" s="1" t="s">
        <v>551</v>
      </c>
      <c r="C541" s="1" t="s">
        <v>4</v>
      </c>
      <c r="D541" s="1" t="s">
        <v>12</v>
      </c>
      <c r="E541" s="2">
        <v>0.7</v>
      </c>
      <c r="F541" s="2">
        <v>72.53</v>
      </c>
      <c r="G541" s="2">
        <v>19.63</v>
      </c>
      <c r="H541" s="2">
        <v>12.41</v>
      </c>
      <c r="I541" s="2">
        <v>51.92</v>
      </c>
      <c r="J541" s="2">
        <f>SUM(Students_marks[[#This Row],[Math]:[English]])</f>
        <v>157.19</v>
      </c>
      <c r="K541" s="2">
        <f>Students_marks[[#This Row],[Total]]/5</f>
        <v>31.437999999999999</v>
      </c>
      <c r="L541" t="str">
        <f>IF(MIN(Students_marks[[#This Row],[Math]:[English]]) &lt; 35, "Fail","Pass")</f>
        <v>Fail</v>
      </c>
      <c r="M541" t="str">
        <f>VLOOKUP(Students_marks[[#This Row],[Percentage]],Table2[],2,TRUE)</f>
        <v>F</v>
      </c>
      <c r="N541">
        <f>_xlfn.RANK.EQ(Students_marks[[#This Row],[Total]],Students_marks[Total],0)</f>
        <v>933</v>
      </c>
    </row>
    <row r="542" spans="1:14" x14ac:dyDescent="0.35">
      <c r="A542">
        <v>541</v>
      </c>
      <c r="B542" s="1" t="s">
        <v>552</v>
      </c>
      <c r="C542" s="1" t="s">
        <v>4</v>
      </c>
      <c r="D542" s="1" t="s">
        <v>10</v>
      </c>
      <c r="E542" s="2">
        <v>75.75</v>
      </c>
      <c r="F542" s="2">
        <v>58.74</v>
      </c>
      <c r="G542" s="2">
        <v>45.58</v>
      </c>
      <c r="H542" s="2">
        <v>63.84</v>
      </c>
      <c r="I542" s="2">
        <v>43.96</v>
      </c>
      <c r="J542" s="2">
        <f>SUM(Students_marks[[#This Row],[Math]:[English]])</f>
        <v>287.87</v>
      </c>
      <c r="K542" s="2">
        <f>Students_marks[[#This Row],[Total]]/5</f>
        <v>57.573999999999998</v>
      </c>
      <c r="L542" t="str">
        <f>IF(MIN(Students_marks[[#This Row],[Math]:[English]]) &lt; 35, "Fail","Pass")</f>
        <v>Pass</v>
      </c>
      <c r="M542" t="str">
        <f>VLOOKUP(Students_marks[[#This Row],[Percentage]],Table2[],2,TRUE)</f>
        <v>C</v>
      </c>
      <c r="N542">
        <f>_xlfn.RANK.EQ(Students_marks[[#This Row],[Total]],Students_marks[Total],0)</f>
        <v>309</v>
      </c>
    </row>
    <row r="543" spans="1:14" x14ac:dyDescent="0.35">
      <c r="A543">
        <v>542</v>
      </c>
      <c r="B543" s="1" t="s">
        <v>553</v>
      </c>
      <c r="C543" s="1" t="s">
        <v>8</v>
      </c>
      <c r="D543" s="1" t="s">
        <v>10</v>
      </c>
      <c r="E543" s="2">
        <v>77.489999999999995</v>
      </c>
      <c r="F543" s="2">
        <v>23.38</v>
      </c>
      <c r="G543" s="2">
        <v>1.57</v>
      </c>
      <c r="H543" s="2">
        <v>3.09</v>
      </c>
      <c r="I543" s="2">
        <v>98.56</v>
      </c>
      <c r="J543" s="2">
        <f>SUM(Students_marks[[#This Row],[Math]:[English]])</f>
        <v>204.08999999999997</v>
      </c>
      <c r="K543" s="2">
        <f>Students_marks[[#This Row],[Total]]/5</f>
        <v>40.817999999999998</v>
      </c>
      <c r="L543" t="str">
        <f>IF(MIN(Students_marks[[#This Row],[Math]:[English]]) &lt; 35, "Fail","Pass")</f>
        <v>Fail</v>
      </c>
      <c r="M543" t="str">
        <f>VLOOKUP(Students_marks[[#This Row],[Percentage]],Table2[],2,TRUE)</f>
        <v>D</v>
      </c>
      <c r="N543">
        <f>_xlfn.RANK.EQ(Students_marks[[#This Row],[Total]],Students_marks[Total],0)</f>
        <v>790</v>
      </c>
    </row>
    <row r="544" spans="1:14" x14ac:dyDescent="0.35">
      <c r="A544">
        <v>543</v>
      </c>
      <c r="B544" s="1" t="s">
        <v>554</v>
      </c>
      <c r="C544" s="1" t="s">
        <v>6</v>
      </c>
      <c r="D544" s="1" t="s">
        <v>14</v>
      </c>
      <c r="E544" s="2">
        <v>15.56</v>
      </c>
      <c r="F544" s="2">
        <v>37.42</v>
      </c>
      <c r="G544" s="2">
        <v>17.59</v>
      </c>
      <c r="H544" s="2">
        <v>87.96</v>
      </c>
      <c r="I544" s="2">
        <v>93.39</v>
      </c>
      <c r="J544" s="2">
        <f>SUM(Students_marks[[#This Row],[Math]:[English]])</f>
        <v>251.92000000000002</v>
      </c>
      <c r="K544" s="2">
        <f>Students_marks[[#This Row],[Total]]/5</f>
        <v>50.384</v>
      </c>
      <c r="L544" t="str">
        <f>IF(MIN(Students_marks[[#This Row],[Math]:[English]]) &lt; 35, "Fail","Pass")</f>
        <v>Fail</v>
      </c>
      <c r="M544" t="str">
        <f>VLOOKUP(Students_marks[[#This Row],[Percentage]],Table2[],2,TRUE)</f>
        <v>C</v>
      </c>
      <c r="N544">
        <f>_xlfn.RANK.EQ(Students_marks[[#This Row],[Total]],Students_marks[Total],0)</f>
        <v>520</v>
      </c>
    </row>
    <row r="545" spans="1:14" x14ac:dyDescent="0.35">
      <c r="A545">
        <v>544</v>
      </c>
      <c r="B545" s="1" t="s">
        <v>555</v>
      </c>
      <c r="C545" s="1" t="s">
        <v>5</v>
      </c>
      <c r="D545" s="1" t="s">
        <v>14</v>
      </c>
      <c r="E545" s="2">
        <v>95.3</v>
      </c>
      <c r="F545" s="2">
        <v>82.36</v>
      </c>
      <c r="G545" s="2">
        <v>28.9</v>
      </c>
      <c r="H545" s="2">
        <v>26.75</v>
      </c>
      <c r="I545" s="2">
        <v>73.989999999999995</v>
      </c>
      <c r="J545" s="2">
        <f>SUM(Students_marks[[#This Row],[Math]:[English]])</f>
        <v>307.3</v>
      </c>
      <c r="K545" s="2">
        <f>Students_marks[[#This Row],[Total]]/5</f>
        <v>61.46</v>
      </c>
      <c r="L545" t="str">
        <f>IF(MIN(Students_marks[[#This Row],[Math]:[English]]) &lt; 35, "Fail","Pass")</f>
        <v>Fail</v>
      </c>
      <c r="M545" t="str">
        <f>VLOOKUP(Students_marks[[#This Row],[Percentage]],Table2[],2,TRUE)</f>
        <v>B2</v>
      </c>
      <c r="N545">
        <f>_xlfn.RANK.EQ(Students_marks[[#This Row],[Total]],Students_marks[Total],0)</f>
        <v>218</v>
      </c>
    </row>
    <row r="546" spans="1:14" x14ac:dyDescent="0.35">
      <c r="A546">
        <v>545</v>
      </c>
      <c r="B546" s="1" t="s">
        <v>556</v>
      </c>
      <c r="C546" s="1" t="s">
        <v>7</v>
      </c>
      <c r="D546" s="1" t="s">
        <v>10</v>
      </c>
      <c r="E546" s="2">
        <v>12.22</v>
      </c>
      <c r="F546" s="2">
        <v>33.28</v>
      </c>
      <c r="G546" s="2">
        <v>59.32</v>
      </c>
      <c r="H546" s="2">
        <v>19.850000000000001</v>
      </c>
      <c r="I546" s="2">
        <v>62.12</v>
      </c>
      <c r="J546" s="2">
        <f>SUM(Students_marks[[#This Row],[Math]:[English]])</f>
        <v>186.79</v>
      </c>
      <c r="K546" s="2">
        <f>Students_marks[[#This Row],[Total]]/5</f>
        <v>37.357999999999997</v>
      </c>
      <c r="L546" t="str">
        <f>IF(MIN(Students_marks[[#This Row],[Math]:[English]]) &lt; 35, "Fail","Pass")</f>
        <v>Fail</v>
      </c>
      <c r="M546" t="str">
        <f>VLOOKUP(Students_marks[[#This Row],[Percentage]],Table2[],2,TRUE)</f>
        <v>D</v>
      </c>
      <c r="N546">
        <f>_xlfn.RANK.EQ(Students_marks[[#This Row],[Total]],Students_marks[Total],0)</f>
        <v>840</v>
      </c>
    </row>
    <row r="547" spans="1:14" x14ac:dyDescent="0.35">
      <c r="A547">
        <v>546</v>
      </c>
      <c r="B547" s="1" t="s">
        <v>557</v>
      </c>
      <c r="C547" s="1" t="s">
        <v>5</v>
      </c>
      <c r="D547" s="1" t="s">
        <v>10</v>
      </c>
      <c r="E547" s="2">
        <v>33.74</v>
      </c>
      <c r="F547" s="2">
        <v>36.049999999999997</v>
      </c>
      <c r="G547" s="2">
        <v>69.97</v>
      </c>
      <c r="H547" s="2">
        <v>29.83</v>
      </c>
      <c r="I547" s="2">
        <v>59.79</v>
      </c>
      <c r="J547" s="2">
        <f>SUM(Students_marks[[#This Row],[Math]:[English]])</f>
        <v>229.37999999999997</v>
      </c>
      <c r="K547" s="2">
        <f>Students_marks[[#This Row],[Total]]/5</f>
        <v>45.875999999999991</v>
      </c>
      <c r="L547" t="str">
        <f>IF(MIN(Students_marks[[#This Row],[Math]:[English]]) &lt; 35, "Fail","Pass")</f>
        <v>Fail</v>
      </c>
      <c r="M547" t="str">
        <f>VLOOKUP(Students_marks[[#This Row],[Percentage]],Table2[],2,TRUE)</f>
        <v>D</v>
      </c>
      <c r="N547">
        <f>_xlfn.RANK.EQ(Students_marks[[#This Row],[Total]],Students_marks[Total],0)</f>
        <v>647</v>
      </c>
    </row>
    <row r="548" spans="1:14" x14ac:dyDescent="0.35">
      <c r="A548">
        <v>547</v>
      </c>
      <c r="B548" s="1" t="s">
        <v>558</v>
      </c>
      <c r="C548" s="1" t="s">
        <v>6</v>
      </c>
      <c r="D548" s="1" t="s">
        <v>10</v>
      </c>
      <c r="E548" s="2">
        <v>47.55</v>
      </c>
      <c r="F548" s="2">
        <v>40.68</v>
      </c>
      <c r="G548" s="2">
        <v>43.98</v>
      </c>
      <c r="H548" s="2">
        <v>10.95</v>
      </c>
      <c r="I548" s="2">
        <v>29.18</v>
      </c>
      <c r="J548" s="2">
        <f>SUM(Students_marks[[#This Row],[Math]:[English]])</f>
        <v>172.33999999999997</v>
      </c>
      <c r="K548" s="2">
        <f>Students_marks[[#This Row],[Total]]/5</f>
        <v>34.467999999999996</v>
      </c>
      <c r="L548" t="str">
        <f>IF(MIN(Students_marks[[#This Row],[Math]:[English]]) &lt; 35, "Fail","Pass")</f>
        <v>Fail</v>
      </c>
      <c r="M548" t="str">
        <f>VLOOKUP(Students_marks[[#This Row],[Percentage]],Table2[],2,TRUE)</f>
        <v>F</v>
      </c>
      <c r="N548">
        <f>_xlfn.RANK.EQ(Students_marks[[#This Row],[Total]],Students_marks[Total],0)</f>
        <v>893</v>
      </c>
    </row>
    <row r="549" spans="1:14" x14ac:dyDescent="0.35">
      <c r="A549">
        <v>548</v>
      </c>
      <c r="B549" s="1" t="s">
        <v>559</v>
      </c>
      <c r="C549" s="1" t="s">
        <v>4</v>
      </c>
      <c r="D549" s="1" t="s">
        <v>14</v>
      </c>
      <c r="E549" s="2">
        <v>55.63</v>
      </c>
      <c r="F549" s="2">
        <v>18.22</v>
      </c>
      <c r="G549" s="2">
        <v>28.95</v>
      </c>
      <c r="H549" s="2">
        <v>53.61</v>
      </c>
      <c r="I549" s="2">
        <v>86.38</v>
      </c>
      <c r="J549" s="2">
        <f>SUM(Students_marks[[#This Row],[Math]:[English]])</f>
        <v>242.79</v>
      </c>
      <c r="K549" s="2">
        <f>Students_marks[[#This Row],[Total]]/5</f>
        <v>48.558</v>
      </c>
      <c r="L549" t="str">
        <f>IF(MIN(Students_marks[[#This Row],[Math]:[English]]) &lt; 35, "Fail","Pass")</f>
        <v>Fail</v>
      </c>
      <c r="M549" t="str">
        <f>VLOOKUP(Students_marks[[#This Row],[Percentage]],Table2[],2,TRUE)</f>
        <v>D</v>
      </c>
      <c r="N549">
        <f>_xlfn.RANK.EQ(Students_marks[[#This Row],[Total]],Students_marks[Total],0)</f>
        <v>574</v>
      </c>
    </row>
    <row r="550" spans="1:14" x14ac:dyDescent="0.35">
      <c r="A550">
        <v>549</v>
      </c>
      <c r="B550" s="1" t="s">
        <v>560</v>
      </c>
      <c r="C550" s="1" t="s">
        <v>8</v>
      </c>
      <c r="D550" s="1" t="s">
        <v>14</v>
      </c>
      <c r="E550" s="2">
        <v>19</v>
      </c>
      <c r="F550" s="2">
        <v>25.03</v>
      </c>
      <c r="G550" s="2">
        <v>37.880000000000003</v>
      </c>
      <c r="H550" s="2">
        <v>40.21</v>
      </c>
      <c r="I550" s="2">
        <v>18.670000000000002</v>
      </c>
      <c r="J550" s="2">
        <f>SUM(Students_marks[[#This Row],[Math]:[English]])</f>
        <v>140.79000000000002</v>
      </c>
      <c r="K550" s="2">
        <f>Students_marks[[#This Row],[Total]]/5</f>
        <v>28.158000000000005</v>
      </c>
      <c r="L550" t="str">
        <f>IF(MIN(Students_marks[[#This Row],[Math]:[English]]) &lt; 35, "Fail","Pass")</f>
        <v>Fail</v>
      </c>
      <c r="M550" t="str">
        <f>VLOOKUP(Students_marks[[#This Row],[Percentage]],Table2[],2,TRUE)</f>
        <v>F</v>
      </c>
      <c r="N550">
        <f>_xlfn.RANK.EQ(Students_marks[[#This Row],[Total]],Students_marks[Total],0)</f>
        <v>960</v>
      </c>
    </row>
    <row r="551" spans="1:14" x14ac:dyDescent="0.35">
      <c r="A551">
        <v>550</v>
      </c>
      <c r="B551" s="1" t="s">
        <v>561</v>
      </c>
      <c r="C551" s="1" t="s">
        <v>4</v>
      </c>
      <c r="D551" s="1" t="s">
        <v>10</v>
      </c>
      <c r="E551" s="2">
        <v>93.79</v>
      </c>
      <c r="F551" s="2">
        <v>84.57</v>
      </c>
      <c r="G551" s="2">
        <v>22.38</v>
      </c>
      <c r="H551" s="2">
        <v>68.540000000000006</v>
      </c>
      <c r="I551" s="2">
        <v>79.58</v>
      </c>
      <c r="J551" s="2">
        <f>SUM(Students_marks[[#This Row],[Math]:[English]])</f>
        <v>348.86</v>
      </c>
      <c r="K551" s="2">
        <f>Students_marks[[#This Row],[Total]]/5</f>
        <v>69.772000000000006</v>
      </c>
      <c r="L551" t="str">
        <f>IF(MIN(Students_marks[[#This Row],[Math]:[English]]) &lt; 35, "Fail","Pass")</f>
        <v>Fail</v>
      </c>
      <c r="M551" t="str">
        <f>VLOOKUP(Students_marks[[#This Row],[Percentage]],Table2[],2,TRUE)</f>
        <v>B2</v>
      </c>
      <c r="N551">
        <f>_xlfn.RANK.EQ(Students_marks[[#This Row],[Total]],Students_marks[Total],0)</f>
        <v>71</v>
      </c>
    </row>
    <row r="552" spans="1:14" x14ac:dyDescent="0.35">
      <c r="A552">
        <v>551</v>
      </c>
      <c r="B552" s="1" t="s">
        <v>562</v>
      </c>
      <c r="C552" s="1" t="s">
        <v>4</v>
      </c>
      <c r="D552" s="1" t="s">
        <v>12</v>
      </c>
      <c r="E552" s="2">
        <v>94.49</v>
      </c>
      <c r="F552" s="2">
        <v>45.45</v>
      </c>
      <c r="G552" s="2">
        <v>70.53</v>
      </c>
      <c r="H552" s="2">
        <v>31.4</v>
      </c>
      <c r="I552" s="2">
        <v>95.94</v>
      </c>
      <c r="J552" s="2">
        <f>SUM(Students_marks[[#This Row],[Math]:[English]])</f>
        <v>337.81</v>
      </c>
      <c r="K552" s="2">
        <f>Students_marks[[#This Row],[Total]]/5</f>
        <v>67.561999999999998</v>
      </c>
      <c r="L552" t="str">
        <f>IF(MIN(Students_marks[[#This Row],[Math]:[English]]) &lt; 35, "Fail","Pass")</f>
        <v>Fail</v>
      </c>
      <c r="M552" t="str">
        <f>VLOOKUP(Students_marks[[#This Row],[Percentage]],Table2[],2,TRUE)</f>
        <v>B2</v>
      </c>
      <c r="N552">
        <f>_xlfn.RANK.EQ(Students_marks[[#This Row],[Total]],Students_marks[Total],0)</f>
        <v>100</v>
      </c>
    </row>
    <row r="553" spans="1:14" x14ac:dyDescent="0.35">
      <c r="A553">
        <v>552</v>
      </c>
      <c r="B553" s="1" t="s">
        <v>563</v>
      </c>
      <c r="C553" s="1" t="s">
        <v>8</v>
      </c>
      <c r="D553" s="1" t="s">
        <v>14</v>
      </c>
      <c r="E553" s="2">
        <v>64.17</v>
      </c>
      <c r="F553" s="2">
        <v>16.760000000000002</v>
      </c>
      <c r="G553" s="2">
        <v>81.93</v>
      </c>
      <c r="H553" s="2">
        <v>3.67</v>
      </c>
      <c r="I553" s="2">
        <v>64.69</v>
      </c>
      <c r="J553" s="2">
        <f>SUM(Students_marks[[#This Row],[Math]:[English]])</f>
        <v>231.22</v>
      </c>
      <c r="K553" s="2">
        <f>Students_marks[[#This Row],[Total]]/5</f>
        <v>46.244</v>
      </c>
      <c r="L553" t="str">
        <f>IF(MIN(Students_marks[[#This Row],[Math]:[English]]) &lt; 35, "Fail","Pass")</f>
        <v>Fail</v>
      </c>
      <c r="M553" t="str">
        <f>VLOOKUP(Students_marks[[#This Row],[Percentage]],Table2[],2,TRUE)</f>
        <v>D</v>
      </c>
      <c r="N553">
        <f>_xlfn.RANK.EQ(Students_marks[[#This Row],[Total]],Students_marks[Total],0)</f>
        <v>636</v>
      </c>
    </row>
    <row r="554" spans="1:14" x14ac:dyDescent="0.35">
      <c r="A554">
        <v>553</v>
      </c>
      <c r="B554" s="1" t="s">
        <v>564</v>
      </c>
      <c r="C554" s="1" t="s">
        <v>8</v>
      </c>
      <c r="D554" s="1" t="s">
        <v>12</v>
      </c>
      <c r="E554" s="2">
        <v>73.8</v>
      </c>
      <c r="F554" s="2">
        <v>18.84</v>
      </c>
      <c r="G554" s="2">
        <v>5.78</v>
      </c>
      <c r="H554" s="2">
        <v>92.5</v>
      </c>
      <c r="I554" s="2">
        <v>41.01</v>
      </c>
      <c r="J554" s="2">
        <f>SUM(Students_marks[[#This Row],[Math]:[English]])</f>
        <v>231.93</v>
      </c>
      <c r="K554" s="2">
        <f>Students_marks[[#This Row],[Total]]/5</f>
        <v>46.386000000000003</v>
      </c>
      <c r="L554" t="str">
        <f>IF(MIN(Students_marks[[#This Row],[Math]:[English]]) &lt; 35, "Fail","Pass")</f>
        <v>Fail</v>
      </c>
      <c r="M554" t="str">
        <f>VLOOKUP(Students_marks[[#This Row],[Percentage]],Table2[],2,TRUE)</f>
        <v>D</v>
      </c>
      <c r="N554">
        <f>_xlfn.RANK.EQ(Students_marks[[#This Row],[Total]],Students_marks[Total],0)</f>
        <v>634</v>
      </c>
    </row>
    <row r="555" spans="1:14" x14ac:dyDescent="0.35">
      <c r="A555">
        <v>554</v>
      </c>
      <c r="B555" s="1" t="s">
        <v>565</v>
      </c>
      <c r="C555" s="1" t="s">
        <v>8</v>
      </c>
      <c r="D555" s="1" t="s">
        <v>10</v>
      </c>
      <c r="E555" s="2">
        <v>33.630000000000003</v>
      </c>
      <c r="F555" s="2">
        <v>92.29</v>
      </c>
      <c r="G555" s="2">
        <v>63.82</v>
      </c>
      <c r="H555" s="2">
        <v>70.5</v>
      </c>
      <c r="I555" s="2">
        <v>65.97</v>
      </c>
      <c r="J555" s="2">
        <f>SUM(Students_marks[[#This Row],[Math]:[English]])</f>
        <v>326.21000000000004</v>
      </c>
      <c r="K555" s="2">
        <f>Students_marks[[#This Row],[Total]]/5</f>
        <v>65.242000000000004</v>
      </c>
      <c r="L555" t="str">
        <f>IF(MIN(Students_marks[[#This Row],[Math]:[English]]) &lt; 35, "Fail","Pass")</f>
        <v>Fail</v>
      </c>
      <c r="M555" t="str">
        <f>VLOOKUP(Students_marks[[#This Row],[Percentage]],Table2[],2,TRUE)</f>
        <v>B2</v>
      </c>
      <c r="N555">
        <f>_xlfn.RANK.EQ(Students_marks[[#This Row],[Total]],Students_marks[Total],0)</f>
        <v>147</v>
      </c>
    </row>
    <row r="556" spans="1:14" x14ac:dyDescent="0.35">
      <c r="A556">
        <v>555</v>
      </c>
      <c r="B556" s="1" t="s">
        <v>566</v>
      </c>
      <c r="C556" s="1" t="s">
        <v>7</v>
      </c>
      <c r="D556" s="1" t="s">
        <v>14</v>
      </c>
      <c r="E556" s="2">
        <v>92.68</v>
      </c>
      <c r="F556" s="2">
        <v>64.540000000000006</v>
      </c>
      <c r="G556" s="2">
        <v>15.83</v>
      </c>
      <c r="H556" s="2">
        <v>70.510000000000005</v>
      </c>
      <c r="I556" s="2">
        <v>67.040000000000006</v>
      </c>
      <c r="J556" s="2">
        <f>SUM(Students_marks[[#This Row],[Math]:[English]])</f>
        <v>310.60000000000008</v>
      </c>
      <c r="K556" s="2">
        <f>Students_marks[[#This Row],[Total]]/5</f>
        <v>62.120000000000019</v>
      </c>
      <c r="L556" t="str">
        <f>IF(MIN(Students_marks[[#This Row],[Math]:[English]]) &lt; 35, "Fail","Pass")</f>
        <v>Fail</v>
      </c>
      <c r="M556" t="str">
        <f>VLOOKUP(Students_marks[[#This Row],[Percentage]],Table2[],2,TRUE)</f>
        <v>B2</v>
      </c>
      <c r="N556">
        <f>_xlfn.RANK.EQ(Students_marks[[#This Row],[Total]],Students_marks[Total],0)</f>
        <v>209</v>
      </c>
    </row>
    <row r="557" spans="1:14" x14ac:dyDescent="0.35">
      <c r="A557">
        <v>556</v>
      </c>
      <c r="B557" s="1" t="s">
        <v>567</v>
      </c>
      <c r="C557" s="1" t="s">
        <v>5</v>
      </c>
      <c r="D557" s="1" t="s">
        <v>12</v>
      </c>
      <c r="E557" s="2">
        <v>49.95</v>
      </c>
      <c r="F557" s="2">
        <v>66.02</v>
      </c>
      <c r="G557" s="2">
        <v>98.79</v>
      </c>
      <c r="H557" s="2">
        <v>57.48</v>
      </c>
      <c r="I557" s="2">
        <v>69.66</v>
      </c>
      <c r="J557" s="2">
        <f>SUM(Students_marks[[#This Row],[Math]:[English]])</f>
        <v>341.9</v>
      </c>
      <c r="K557" s="2">
        <f>Students_marks[[#This Row],[Total]]/5</f>
        <v>68.38</v>
      </c>
      <c r="L557" t="str">
        <f>IF(MIN(Students_marks[[#This Row],[Math]:[English]]) &lt; 35, "Fail","Pass")</f>
        <v>Pass</v>
      </c>
      <c r="M557" t="str">
        <f>VLOOKUP(Students_marks[[#This Row],[Percentage]],Table2[],2,TRUE)</f>
        <v>B2</v>
      </c>
      <c r="N557">
        <f>_xlfn.RANK.EQ(Students_marks[[#This Row],[Total]],Students_marks[Total],0)</f>
        <v>86</v>
      </c>
    </row>
    <row r="558" spans="1:14" x14ac:dyDescent="0.35">
      <c r="A558">
        <v>557</v>
      </c>
      <c r="B558" s="1" t="s">
        <v>568</v>
      </c>
      <c r="C558" s="1" t="s">
        <v>6</v>
      </c>
      <c r="D558" s="1" t="s">
        <v>10</v>
      </c>
      <c r="E558" s="2">
        <v>42.25</v>
      </c>
      <c r="F558" s="2">
        <v>51.8</v>
      </c>
      <c r="G558" s="2">
        <v>10.69</v>
      </c>
      <c r="H558" s="2">
        <v>83.22</v>
      </c>
      <c r="I558" s="2">
        <v>45.18</v>
      </c>
      <c r="J558" s="2">
        <f>SUM(Students_marks[[#This Row],[Math]:[English]])</f>
        <v>233.14</v>
      </c>
      <c r="K558" s="2">
        <f>Students_marks[[#This Row],[Total]]/5</f>
        <v>46.628</v>
      </c>
      <c r="L558" t="str">
        <f>IF(MIN(Students_marks[[#This Row],[Math]:[English]]) &lt; 35, "Fail","Pass")</f>
        <v>Fail</v>
      </c>
      <c r="M558" t="str">
        <f>VLOOKUP(Students_marks[[#This Row],[Percentage]],Table2[],2,TRUE)</f>
        <v>D</v>
      </c>
      <c r="N558">
        <f>_xlfn.RANK.EQ(Students_marks[[#This Row],[Total]],Students_marks[Total],0)</f>
        <v>626</v>
      </c>
    </row>
    <row r="559" spans="1:14" x14ac:dyDescent="0.35">
      <c r="A559">
        <v>558</v>
      </c>
      <c r="B559" s="1" t="s">
        <v>569</v>
      </c>
      <c r="C559" s="1" t="s">
        <v>7</v>
      </c>
      <c r="D559" s="1" t="s">
        <v>10</v>
      </c>
      <c r="E559" s="2">
        <v>89.71</v>
      </c>
      <c r="F559" s="2">
        <v>27.83</v>
      </c>
      <c r="G559" s="2">
        <v>15.55</v>
      </c>
      <c r="H559" s="2">
        <v>93.22</v>
      </c>
      <c r="I559" s="2">
        <v>53.94</v>
      </c>
      <c r="J559" s="2">
        <f>SUM(Students_marks[[#This Row],[Math]:[English]])</f>
        <v>280.25</v>
      </c>
      <c r="K559" s="2">
        <f>Students_marks[[#This Row],[Total]]/5</f>
        <v>56.05</v>
      </c>
      <c r="L559" t="str">
        <f>IF(MIN(Students_marks[[#This Row],[Math]:[English]]) &lt; 35, "Fail","Pass")</f>
        <v>Fail</v>
      </c>
      <c r="M559" t="str">
        <f>VLOOKUP(Students_marks[[#This Row],[Percentage]],Table2[],2,TRUE)</f>
        <v>C</v>
      </c>
      <c r="N559">
        <f>_xlfn.RANK.EQ(Students_marks[[#This Row],[Total]],Students_marks[Total],0)</f>
        <v>345</v>
      </c>
    </row>
    <row r="560" spans="1:14" x14ac:dyDescent="0.35">
      <c r="A560">
        <v>559</v>
      </c>
      <c r="B560" s="1" t="s">
        <v>570</v>
      </c>
      <c r="C560" s="1" t="s">
        <v>4</v>
      </c>
      <c r="D560" s="1" t="s">
        <v>12</v>
      </c>
      <c r="E560" s="2">
        <v>48.87</v>
      </c>
      <c r="F560" s="2">
        <v>68.59</v>
      </c>
      <c r="G560" s="2">
        <v>18.72</v>
      </c>
      <c r="H560" s="2">
        <v>85.24</v>
      </c>
      <c r="I560" s="2">
        <v>7.47</v>
      </c>
      <c r="J560" s="2">
        <f>SUM(Students_marks[[#This Row],[Math]:[English]])</f>
        <v>228.89000000000001</v>
      </c>
      <c r="K560" s="2">
        <f>Students_marks[[#This Row],[Total]]/5</f>
        <v>45.778000000000006</v>
      </c>
      <c r="L560" t="str">
        <f>IF(MIN(Students_marks[[#This Row],[Math]:[English]]) &lt; 35, "Fail","Pass")</f>
        <v>Fail</v>
      </c>
      <c r="M560" t="str">
        <f>VLOOKUP(Students_marks[[#This Row],[Percentage]],Table2[],2,TRUE)</f>
        <v>D</v>
      </c>
      <c r="N560">
        <f>_xlfn.RANK.EQ(Students_marks[[#This Row],[Total]],Students_marks[Total],0)</f>
        <v>650</v>
      </c>
    </row>
    <row r="561" spans="1:14" x14ac:dyDescent="0.35">
      <c r="A561">
        <v>560</v>
      </c>
      <c r="B561" s="1" t="s">
        <v>571</v>
      </c>
      <c r="C561" s="1" t="s">
        <v>7</v>
      </c>
      <c r="D561" s="1" t="s">
        <v>14</v>
      </c>
      <c r="E561" s="2">
        <v>9.51</v>
      </c>
      <c r="F561" s="2">
        <v>54.7</v>
      </c>
      <c r="G561" s="2">
        <v>14.38</v>
      </c>
      <c r="H561" s="2">
        <v>87.11</v>
      </c>
      <c r="I561" s="2">
        <v>76.010000000000005</v>
      </c>
      <c r="J561" s="2">
        <f>SUM(Students_marks[[#This Row],[Math]:[English]])</f>
        <v>241.70999999999998</v>
      </c>
      <c r="K561" s="2">
        <f>Students_marks[[#This Row],[Total]]/5</f>
        <v>48.341999999999999</v>
      </c>
      <c r="L561" t="str">
        <f>IF(MIN(Students_marks[[#This Row],[Math]:[English]]) &lt; 35, "Fail","Pass")</f>
        <v>Fail</v>
      </c>
      <c r="M561" t="str">
        <f>VLOOKUP(Students_marks[[#This Row],[Percentage]],Table2[],2,TRUE)</f>
        <v>D</v>
      </c>
      <c r="N561">
        <f>_xlfn.RANK.EQ(Students_marks[[#This Row],[Total]],Students_marks[Total],0)</f>
        <v>580</v>
      </c>
    </row>
    <row r="562" spans="1:14" x14ac:dyDescent="0.35">
      <c r="A562">
        <v>561</v>
      </c>
      <c r="B562" s="1" t="s">
        <v>572</v>
      </c>
      <c r="C562" s="1" t="s">
        <v>5</v>
      </c>
      <c r="D562" s="1" t="s">
        <v>10</v>
      </c>
      <c r="E562" s="2">
        <v>17.87</v>
      </c>
      <c r="F562" s="2">
        <v>98.95</v>
      </c>
      <c r="G562" s="2">
        <v>61.21</v>
      </c>
      <c r="H562" s="2">
        <v>9.4499999999999993</v>
      </c>
      <c r="I562" s="2">
        <v>80.03</v>
      </c>
      <c r="J562" s="2">
        <f>SUM(Students_marks[[#This Row],[Math]:[English]])</f>
        <v>267.51</v>
      </c>
      <c r="K562" s="2">
        <f>Students_marks[[#This Row],[Total]]/5</f>
        <v>53.501999999999995</v>
      </c>
      <c r="L562" t="str">
        <f>IF(MIN(Students_marks[[#This Row],[Math]:[English]]) &lt; 35, "Fail","Pass")</f>
        <v>Fail</v>
      </c>
      <c r="M562" t="str">
        <f>VLOOKUP(Students_marks[[#This Row],[Percentage]],Table2[],2,TRUE)</f>
        <v>C</v>
      </c>
      <c r="N562">
        <f>_xlfn.RANK.EQ(Students_marks[[#This Row],[Total]],Students_marks[Total],0)</f>
        <v>421</v>
      </c>
    </row>
    <row r="563" spans="1:14" x14ac:dyDescent="0.35">
      <c r="A563">
        <v>562</v>
      </c>
      <c r="B563" s="1" t="s">
        <v>573</v>
      </c>
      <c r="C563" s="1" t="s">
        <v>6</v>
      </c>
      <c r="D563" s="1" t="s">
        <v>10</v>
      </c>
      <c r="E563" s="2">
        <v>95.81</v>
      </c>
      <c r="F563" s="2">
        <v>27.58</v>
      </c>
      <c r="G563" s="2">
        <v>86.73</v>
      </c>
      <c r="H563" s="2">
        <v>63.17</v>
      </c>
      <c r="I563" s="2">
        <v>37.119999999999997</v>
      </c>
      <c r="J563" s="2">
        <f>SUM(Students_marks[[#This Row],[Math]:[English]])</f>
        <v>310.41000000000003</v>
      </c>
      <c r="K563" s="2">
        <f>Students_marks[[#This Row],[Total]]/5</f>
        <v>62.082000000000008</v>
      </c>
      <c r="L563" t="str">
        <f>IF(MIN(Students_marks[[#This Row],[Math]:[English]]) &lt; 35, "Fail","Pass")</f>
        <v>Fail</v>
      </c>
      <c r="M563" t="str">
        <f>VLOOKUP(Students_marks[[#This Row],[Percentage]],Table2[],2,TRUE)</f>
        <v>B2</v>
      </c>
      <c r="N563">
        <f>_xlfn.RANK.EQ(Students_marks[[#This Row],[Total]],Students_marks[Total],0)</f>
        <v>210</v>
      </c>
    </row>
    <row r="564" spans="1:14" x14ac:dyDescent="0.35">
      <c r="A564">
        <v>563</v>
      </c>
      <c r="B564" s="1" t="s">
        <v>574</v>
      </c>
      <c r="C564" s="1" t="s">
        <v>4</v>
      </c>
      <c r="D564" s="1" t="s">
        <v>10</v>
      </c>
      <c r="E564" s="2">
        <v>5.8</v>
      </c>
      <c r="F564" s="2">
        <v>68.84</v>
      </c>
      <c r="G564" s="2">
        <v>16.21</v>
      </c>
      <c r="H564" s="2">
        <v>24.07</v>
      </c>
      <c r="I564" s="2">
        <v>20.94</v>
      </c>
      <c r="J564" s="2">
        <f>SUM(Students_marks[[#This Row],[Math]:[English]])</f>
        <v>135.85999999999999</v>
      </c>
      <c r="K564" s="2">
        <f>Students_marks[[#This Row],[Total]]/5</f>
        <v>27.171999999999997</v>
      </c>
      <c r="L564" t="str">
        <f>IF(MIN(Students_marks[[#This Row],[Math]:[English]]) &lt; 35, "Fail","Pass")</f>
        <v>Fail</v>
      </c>
      <c r="M564" t="str">
        <f>VLOOKUP(Students_marks[[#This Row],[Percentage]],Table2[],2,TRUE)</f>
        <v>F</v>
      </c>
      <c r="N564">
        <f>_xlfn.RANK.EQ(Students_marks[[#This Row],[Total]],Students_marks[Total],0)</f>
        <v>970</v>
      </c>
    </row>
    <row r="565" spans="1:14" x14ac:dyDescent="0.35">
      <c r="A565">
        <v>564</v>
      </c>
      <c r="B565" s="1" t="s">
        <v>575</v>
      </c>
      <c r="C565" s="1" t="s">
        <v>5</v>
      </c>
      <c r="D565" s="1" t="s">
        <v>10</v>
      </c>
      <c r="E565" s="2">
        <v>91.08</v>
      </c>
      <c r="F565" s="2">
        <v>22.95</v>
      </c>
      <c r="G565" s="2">
        <v>92.77</v>
      </c>
      <c r="H565" s="2">
        <v>63.52</v>
      </c>
      <c r="I565" s="2">
        <v>63.23</v>
      </c>
      <c r="J565" s="2">
        <f>SUM(Students_marks[[#This Row],[Math]:[English]])</f>
        <v>333.55</v>
      </c>
      <c r="K565" s="2">
        <f>Students_marks[[#This Row],[Total]]/5</f>
        <v>66.710000000000008</v>
      </c>
      <c r="L565" t="str">
        <f>IF(MIN(Students_marks[[#This Row],[Math]:[English]]) &lt; 35, "Fail","Pass")</f>
        <v>Fail</v>
      </c>
      <c r="M565" t="str">
        <f>VLOOKUP(Students_marks[[#This Row],[Percentage]],Table2[],2,TRUE)</f>
        <v>B2</v>
      </c>
      <c r="N565">
        <f>_xlfn.RANK.EQ(Students_marks[[#This Row],[Total]],Students_marks[Total],0)</f>
        <v>119</v>
      </c>
    </row>
    <row r="566" spans="1:14" x14ac:dyDescent="0.35">
      <c r="A566">
        <v>565</v>
      </c>
      <c r="B566" s="1" t="s">
        <v>576</v>
      </c>
      <c r="C566" s="1" t="s">
        <v>5</v>
      </c>
      <c r="D566" s="1" t="s">
        <v>10</v>
      </c>
      <c r="E566" s="2">
        <v>73.599999999999994</v>
      </c>
      <c r="F566" s="2">
        <v>58.6</v>
      </c>
      <c r="G566" s="2">
        <v>55.96</v>
      </c>
      <c r="H566" s="2">
        <v>96.04</v>
      </c>
      <c r="I566" s="2">
        <v>84.39</v>
      </c>
      <c r="J566" s="2">
        <f>SUM(Students_marks[[#This Row],[Math]:[English]])</f>
        <v>368.59</v>
      </c>
      <c r="K566" s="2">
        <f>Students_marks[[#This Row],[Total]]/5</f>
        <v>73.717999999999989</v>
      </c>
      <c r="L566" t="str">
        <f>IF(MIN(Students_marks[[#This Row],[Math]:[English]]) &lt; 35, "Fail","Pass")</f>
        <v>Pass</v>
      </c>
      <c r="M566" t="str">
        <f>VLOOKUP(Students_marks[[#This Row],[Percentage]],Table2[],2,TRUE)</f>
        <v>B1</v>
      </c>
      <c r="N566">
        <f>_xlfn.RANK.EQ(Students_marks[[#This Row],[Total]],Students_marks[Total],0)</f>
        <v>33</v>
      </c>
    </row>
    <row r="567" spans="1:14" x14ac:dyDescent="0.35">
      <c r="A567">
        <v>566</v>
      </c>
      <c r="B567" s="1" t="s">
        <v>577</v>
      </c>
      <c r="C567" s="1" t="s">
        <v>6</v>
      </c>
      <c r="D567" s="1" t="s">
        <v>12</v>
      </c>
      <c r="E567" s="2">
        <v>8.9700000000000006</v>
      </c>
      <c r="F567" s="2">
        <v>22.16</v>
      </c>
      <c r="G567" s="2">
        <v>82.58</v>
      </c>
      <c r="H567" s="2">
        <v>25.08</v>
      </c>
      <c r="I567" s="2">
        <v>87.72</v>
      </c>
      <c r="J567" s="2">
        <f>SUM(Students_marks[[#This Row],[Math]:[English]])</f>
        <v>226.51000000000002</v>
      </c>
      <c r="K567" s="2">
        <f>Students_marks[[#This Row],[Total]]/5</f>
        <v>45.302000000000007</v>
      </c>
      <c r="L567" t="str">
        <f>IF(MIN(Students_marks[[#This Row],[Math]:[English]]) &lt; 35, "Fail","Pass")</f>
        <v>Fail</v>
      </c>
      <c r="M567" t="str">
        <f>VLOOKUP(Students_marks[[#This Row],[Percentage]],Table2[],2,TRUE)</f>
        <v>D</v>
      </c>
      <c r="N567">
        <f>_xlfn.RANK.EQ(Students_marks[[#This Row],[Total]],Students_marks[Total],0)</f>
        <v>663</v>
      </c>
    </row>
    <row r="568" spans="1:14" x14ac:dyDescent="0.35">
      <c r="A568">
        <v>567</v>
      </c>
      <c r="B568" s="1" t="s">
        <v>578</v>
      </c>
      <c r="C568" s="1" t="s">
        <v>8</v>
      </c>
      <c r="D568" s="1" t="s">
        <v>10</v>
      </c>
      <c r="E568" s="2">
        <v>0.61</v>
      </c>
      <c r="F568" s="2">
        <v>57.77</v>
      </c>
      <c r="G568" s="2">
        <v>66.349999999999994</v>
      </c>
      <c r="H568" s="2">
        <v>23.84</v>
      </c>
      <c r="I568" s="2">
        <v>26.48</v>
      </c>
      <c r="J568" s="2">
        <f>SUM(Students_marks[[#This Row],[Math]:[English]])</f>
        <v>175.04999999999998</v>
      </c>
      <c r="K568" s="2">
        <f>Students_marks[[#This Row],[Total]]/5</f>
        <v>35.01</v>
      </c>
      <c r="L568" t="str">
        <f>IF(MIN(Students_marks[[#This Row],[Math]:[English]]) &lt; 35, "Fail","Pass")</f>
        <v>Fail</v>
      </c>
      <c r="M568" t="str">
        <f>VLOOKUP(Students_marks[[#This Row],[Percentage]],Table2[],2,TRUE)</f>
        <v>D</v>
      </c>
      <c r="N568">
        <f>_xlfn.RANK.EQ(Students_marks[[#This Row],[Total]],Students_marks[Total],0)</f>
        <v>883</v>
      </c>
    </row>
    <row r="569" spans="1:14" x14ac:dyDescent="0.35">
      <c r="A569">
        <v>568</v>
      </c>
      <c r="B569" s="1" t="s">
        <v>579</v>
      </c>
      <c r="C569" s="1" t="s">
        <v>4</v>
      </c>
      <c r="D569" s="1" t="s">
        <v>12</v>
      </c>
      <c r="E569" s="2">
        <v>3.45</v>
      </c>
      <c r="F569" s="2">
        <v>29.31</v>
      </c>
      <c r="G569" s="2">
        <v>63.04</v>
      </c>
      <c r="H569" s="2">
        <v>38.44</v>
      </c>
      <c r="I569" s="2">
        <v>79.510000000000005</v>
      </c>
      <c r="J569" s="2">
        <f>SUM(Students_marks[[#This Row],[Math]:[English]])</f>
        <v>213.75</v>
      </c>
      <c r="K569" s="2">
        <f>Students_marks[[#This Row],[Total]]/5</f>
        <v>42.75</v>
      </c>
      <c r="L569" t="str">
        <f>IF(MIN(Students_marks[[#This Row],[Math]:[English]]) &lt; 35, "Fail","Pass")</f>
        <v>Fail</v>
      </c>
      <c r="M569" t="str">
        <f>VLOOKUP(Students_marks[[#This Row],[Percentage]],Table2[],2,TRUE)</f>
        <v>D</v>
      </c>
      <c r="N569">
        <f>_xlfn.RANK.EQ(Students_marks[[#This Row],[Total]],Students_marks[Total],0)</f>
        <v>727</v>
      </c>
    </row>
    <row r="570" spans="1:14" x14ac:dyDescent="0.35">
      <c r="A570">
        <v>569</v>
      </c>
      <c r="B570" s="1" t="s">
        <v>580</v>
      </c>
      <c r="C570" s="1" t="s">
        <v>7</v>
      </c>
      <c r="D570" s="1" t="s">
        <v>10</v>
      </c>
      <c r="E570" s="2">
        <v>76.5</v>
      </c>
      <c r="F570" s="2">
        <v>49.18</v>
      </c>
      <c r="G570" s="2">
        <v>12.21</v>
      </c>
      <c r="H570" s="2">
        <v>96.84</v>
      </c>
      <c r="I570" s="2">
        <v>17.63</v>
      </c>
      <c r="J570" s="2">
        <f>SUM(Students_marks[[#This Row],[Math]:[English]])</f>
        <v>252.36</v>
      </c>
      <c r="K570" s="2">
        <f>Students_marks[[#This Row],[Total]]/5</f>
        <v>50.472000000000001</v>
      </c>
      <c r="L570" t="str">
        <f>IF(MIN(Students_marks[[#This Row],[Math]:[English]]) &lt; 35, "Fail","Pass")</f>
        <v>Fail</v>
      </c>
      <c r="M570" t="str">
        <f>VLOOKUP(Students_marks[[#This Row],[Percentage]],Table2[],2,TRUE)</f>
        <v>C</v>
      </c>
      <c r="N570">
        <f>_xlfn.RANK.EQ(Students_marks[[#This Row],[Total]],Students_marks[Total],0)</f>
        <v>517</v>
      </c>
    </row>
    <row r="571" spans="1:14" x14ac:dyDescent="0.35">
      <c r="A571">
        <v>570</v>
      </c>
      <c r="B571" s="1" t="s">
        <v>581</v>
      </c>
      <c r="C571" s="1" t="s">
        <v>8</v>
      </c>
      <c r="D571" s="1" t="s">
        <v>12</v>
      </c>
      <c r="E571" s="2">
        <v>68.23</v>
      </c>
      <c r="F571" s="2">
        <v>9.1999999999999993</v>
      </c>
      <c r="G571" s="2">
        <v>30.16</v>
      </c>
      <c r="H571" s="2">
        <v>6.65</v>
      </c>
      <c r="I571" s="2">
        <v>77.97</v>
      </c>
      <c r="J571" s="2">
        <f>SUM(Students_marks[[#This Row],[Math]:[English]])</f>
        <v>192.21</v>
      </c>
      <c r="K571" s="2">
        <f>Students_marks[[#This Row],[Total]]/5</f>
        <v>38.442</v>
      </c>
      <c r="L571" t="str">
        <f>IF(MIN(Students_marks[[#This Row],[Math]:[English]]) &lt; 35, "Fail","Pass")</f>
        <v>Fail</v>
      </c>
      <c r="M571" t="str">
        <f>VLOOKUP(Students_marks[[#This Row],[Percentage]],Table2[],2,TRUE)</f>
        <v>D</v>
      </c>
      <c r="N571">
        <f>_xlfn.RANK.EQ(Students_marks[[#This Row],[Total]],Students_marks[Total],0)</f>
        <v>825</v>
      </c>
    </row>
    <row r="572" spans="1:14" x14ac:dyDescent="0.35">
      <c r="A572">
        <v>571</v>
      </c>
      <c r="B572" s="1" t="s">
        <v>582</v>
      </c>
      <c r="C572" s="1" t="s">
        <v>6</v>
      </c>
      <c r="D572" s="1" t="s">
        <v>14</v>
      </c>
      <c r="E572" s="2">
        <v>57.6</v>
      </c>
      <c r="F572" s="2">
        <v>23.95</v>
      </c>
      <c r="G572" s="2">
        <v>41.08</v>
      </c>
      <c r="H572" s="2">
        <v>28.08</v>
      </c>
      <c r="I572" s="2">
        <v>11.33</v>
      </c>
      <c r="J572" s="2">
        <f>SUM(Students_marks[[#This Row],[Math]:[English]])</f>
        <v>162.04</v>
      </c>
      <c r="K572" s="2">
        <f>Students_marks[[#This Row],[Total]]/5</f>
        <v>32.408000000000001</v>
      </c>
      <c r="L572" t="str">
        <f>IF(MIN(Students_marks[[#This Row],[Math]:[English]]) &lt; 35, "Fail","Pass")</f>
        <v>Fail</v>
      </c>
      <c r="M572" t="str">
        <f>VLOOKUP(Students_marks[[#This Row],[Percentage]],Table2[],2,TRUE)</f>
        <v>F</v>
      </c>
      <c r="N572">
        <f>_xlfn.RANK.EQ(Students_marks[[#This Row],[Total]],Students_marks[Total],0)</f>
        <v>919</v>
      </c>
    </row>
    <row r="573" spans="1:14" x14ac:dyDescent="0.35">
      <c r="A573">
        <v>572</v>
      </c>
      <c r="B573" s="1" t="s">
        <v>583</v>
      </c>
      <c r="C573" s="1" t="s">
        <v>8</v>
      </c>
      <c r="D573" s="1" t="s">
        <v>12</v>
      </c>
      <c r="E573" s="2">
        <v>89.46</v>
      </c>
      <c r="F573" s="2">
        <v>41.28</v>
      </c>
      <c r="G573" s="2">
        <v>45.92</v>
      </c>
      <c r="H573" s="2">
        <v>39.44</v>
      </c>
      <c r="I573" s="2">
        <v>2.0499999999999998</v>
      </c>
      <c r="J573" s="2">
        <f>SUM(Students_marks[[#This Row],[Math]:[English]])</f>
        <v>218.15000000000003</v>
      </c>
      <c r="K573" s="2">
        <f>Students_marks[[#This Row],[Total]]/5</f>
        <v>43.63000000000001</v>
      </c>
      <c r="L573" t="str">
        <f>IF(MIN(Students_marks[[#This Row],[Math]:[English]]) &lt; 35, "Fail","Pass")</f>
        <v>Fail</v>
      </c>
      <c r="M573" t="str">
        <f>VLOOKUP(Students_marks[[#This Row],[Percentage]],Table2[],2,TRUE)</f>
        <v>D</v>
      </c>
      <c r="N573">
        <f>_xlfn.RANK.EQ(Students_marks[[#This Row],[Total]],Students_marks[Total],0)</f>
        <v>703</v>
      </c>
    </row>
    <row r="574" spans="1:14" x14ac:dyDescent="0.35">
      <c r="A574">
        <v>573</v>
      </c>
      <c r="B574" s="1" t="s">
        <v>584</v>
      </c>
      <c r="C574" s="1" t="s">
        <v>5</v>
      </c>
      <c r="D574" s="1" t="s">
        <v>12</v>
      </c>
      <c r="E574" s="2">
        <v>72.900000000000006</v>
      </c>
      <c r="F574" s="2">
        <v>53.82</v>
      </c>
      <c r="G574" s="2">
        <v>7.02</v>
      </c>
      <c r="H574" s="2">
        <v>92.2</v>
      </c>
      <c r="I574" s="2">
        <v>39.729999999999997</v>
      </c>
      <c r="J574" s="2">
        <f>SUM(Students_marks[[#This Row],[Math]:[English]])</f>
        <v>265.67</v>
      </c>
      <c r="K574" s="2">
        <f>Students_marks[[#This Row],[Total]]/5</f>
        <v>53.134</v>
      </c>
      <c r="L574" t="str">
        <f>IF(MIN(Students_marks[[#This Row],[Math]:[English]]) &lt; 35, "Fail","Pass")</f>
        <v>Fail</v>
      </c>
      <c r="M574" t="str">
        <f>VLOOKUP(Students_marks[[#This Row],[Percentage]],Table2[],2,TRUE)</f>
        <v>C</v>
      </c>
      <c r="N574">
        <f>_xlfn.RANK.EQ(Students_marks[[#This Row],[Total]],Students_marks[Total],0)</f>
        <v>437</v>
      </c>
    </row>
    <row r="575" spans="1:14" x14ac:dyDescent="0.35">
      <c r="A575">
        <v>574</v>
      </c>
      <c r="B575" s="1" t="s">
        <v>585</v>
      </c>
      <c r="C575" s="1" t="s">
        <v>5</v>
      </c>
      <c r="D575" s="1" t="s">
        <v>10</v>
      </c>
      <c r="E575" s="2">
        <v>97.12</v>
      </c>
      <c r="F575" s="2">
        <v>17.57</v>
      </c>
      <c r="G575" s="2">
        <v>12.32</v>
      </c>
      <c r="H575" s="2">
        <v>55.93</v>
      </c>
      <c r="I575" s="2">
        <v>12.18</v>
      </c>
      <c r="J575" s="2">
        <f>SUM(Students_marks[[#This Row],[Math]:[English]])</f>
        <v>195.12</v>
      </c>
      <c r="K575" s="2">
        <f>Students_marks[[#This Row],[Total]]/5</f>
        <v>39.024000000000001</v>
      </c>
      <c r="L575" t="str">
        <f>IF(MIN(Students_marks[[#This Row],[Math]:[English]]) &lt; 35, "Fail","Pass")</f>
        <v>Fail</v>
      </c>
      <c r="M575" t="str">
        <f>VLOOKUP(Students_marks[[#This Row],[Percentage]],Table2[],2,TRUE)</f>
        <v>D</v>
      </c>
      <c r="N575">
        <f>_xlfn.RANK.EQ(Students_marks[[#This Row],[Total]],Students_marks[Total],0)</f>
        <v>816</v>
      </c>
    </row>
    <row r="576" spans="1:14" x14ac:dyDescent="0.35">
      <c r="A576">
        <v>575</v>
      </c>
      <c r="B576" s="1" t="s">
        <v>586</v>
      </c>
      <c r="C576" s="1" t="s">
        <v>8</v>
      </c>
      <c r="D576" s="1" t="s">
        <v>12</v>
      </c>
      <c r="E576" s="2">
        <v>95.7</v>
      </c>
      <c r="F576" s="2">
        <v>42.18</v>
      </c>
      <c r="G576" s="2">
        <v>44.46</v>
      </c>
      <c r="H576" s="2">
        <v>86.52</v>
      </c>
      <c r="I576" s="2">
        <v>98.07</v>
      </c>
      <c r="J576" s="2">
        <f>SUM(Students_marks[[#This Row],[Math]:[English]])</f>
        <v>366.93</v>
      </c>
      <c r="K576" s="2">
        <f>Students_marks[[#This Row],[Total]]/5</f>
        <v>73.385999999999996</v>
      </c>
      <c r="L576" t="str">
        <f>IF(MIN(Students_marks[[#This Row],[Math]:[English]]) &lt; 35, "Fail","Pass")</f>
        <v>Pass</v>
      </c>
      <c r="M576" t="str">
        <f>VLOOKUP(Students_marks[[#This Row],[Percentage]],Table2[],2,TRUE)</f>
        <v>B1</v>
      </c>
      <c r="N576">
        <f>_xlfn.RANK.EQ(Students_marks[[#This Row],[Total]],Students_marks[Total],0)</f>
        <v>36</v>
      </c>
    </row>
    <row r="577" spans="1:14" x14ac:dyDescent="0.35">
      <c r="A577">
        <v>576</v>
      </c>
      <c r="B577" s="1" t="s">
        <v>587</v>
      </c>
      <c r="C577" s="1" t="s">
        <v>6</v>
      </c>
      <c r="D577" s="1" t="s">
        <v>12</v>
      </c>
      <c r="E577" s="2">
        <v>41.1</v>
      </c>
      <c r="F577" s="2">
        <v>37.49</v>
      </c>
      <c r="G577" s="2">
        <v>88.09</v>
      </c>
      <c r="H577" s="2">
        <v>44.41</v>
      </c>
      <c r="I577" s="2">
        <v>8.67</v>
      </c>
      <c r="J577" s="2">
        <f>SUM(Students_marks[[#This Row],[Math]:[English]])</f>
        <v>219.76</v>
      </c>
      <c r="K577" s="2">
        <f>Students_marks[[#This Row],[Total]]/5</f>
        <v>43.951999999999998</v>
      </c>
      <c r="L577" t="str">
        <f>IF(MIN(Students_marks[[#This Row],[Math]:[English]]) &lt; 35, "Fail","Pass")</f>
        <v>Fail</v>
      </c>
      <c r="M577" t="str">
        <f>VLOOKUP(Students_marks[[#This Row],[Percentage]],Table2[],2,TRUE)</f>
        <v>D</v>
      </c>
      <c r="N577">
        <f>_xlfn.RANK.EQ(Students_marks[[#This Row],[Total]],Students_marks[Total],0)</f>
        <v>696</v>
      </c>
    </row>
    <row r="578" spans="1:14" x14ac:dyDescent="0.35">
      <c r="A578">
        <v>577</v>
      </c>
      <c r="B578" s="1" t="s">
        <v>588</v>
      </c>
      <c r="C578" s="1" t="s">
        <v>6</v>
      </c>
      <c r="D578" s="1" t="s">
        <v>12</v>
      </c>
      <c r="E578" s="2">
        <v>34.32</v>
      </c>
      <c r="F578" s="2">
        <v>31.14</v>
      </c>
      <c r="G578" s="2">
        <v>49.2</v>
      </c>
      <c r="H578" s="2">
        <v>53.09</v>
      </c>
      <c r="I578" s="2">
        <v>25.77</v>
      </c>
      <c r="J578" s="2">
        <f>SUM(Students_marks[[#This Row],[Math]:[English]])</f>
        <v>193.52</v>
      </c>
      <c r="K578" s="2">
        <f>Students_marks[[#This Row],[Total]]/5</f>
        <v>38.704000000000001</v>
      </c>
      <c r="L578" t="str">
        <f>IF(MIN(Students_marks[[#This Row],[Math]:[English]]) &lt; 35, "Fail","Pass")</f>
        <v>Fail</v>
      </c>
      <c r="M578" t="str">
        <f>VLOOKUP(Students_marks[[#This Row],[Percentage]],Table2[],2,TRUE)</f>
        <v>D</v>
      </c>
      <c r="N578">
        <f>_xlfn.RANK.EQ(Students_marks[[#This Row],[Total]],Students_marks[Total],0)</f>
        <v>821</v>
      </c>
    </row>
    <row r="579" spans="1:14" x14ac:dyDescent="0.35">
      <c r="A579">
        <v>578</v>
      </c>
      <c r="B579" s="1" t="s">
        <v>589</v>
      </c>
      <c r="C579" s="1" t="s">
        <v>6</v>
      </c>
      <c r="D579" s="1" t="s">
        <v>14</v>
      </c>
      <c r="E579" s="2">
        <v>80.09</v>
      </c>
      <c r="F579" s="2">
        <v>84.72</v>
      </c>
      <c r="G579" s="2">
        <v>3.08</v>
      </c>
      <c r="H579" s="2">
        <v>46.92</v>
      </c>
      <c r="I579" s="2">
        <v>70.88</v>
      </c>
      <c r="J579" s="2">
        <f>SUM(Students_marks[[#This Row],[Math]:[English]])</f>
        <v>285.69</v>
      </c>
      <c r="K579" s="2">
        <f>Students_marks[[#This Row],[Total]]/5</f>
        <v>57.137999999999998</v>
      </c>
      <c r="L579" t="str">
        <f>IF(MIN(Students_marks[[#This Row],[Math]:[English]]) &lt; 35, "Fail","Pass")</f>
        <v>Fail</v>
      </c>
      <c r="M579" t="str">
        <f>VLOOKUP(Students_marks[[#This Row],[Percentage]],Table2[],2,TRUE)</f>
        <v>C</v>
      </c>
      <c r="N579">
        <f>_xlfn.RANK.EQ(Students_marks[[#This Row],[Total]],Students_marks[Total],0)</f>
        <v>318</v>
      </c>
    </row>
    <row r="580" spans="1:14" x14ac:dyDescent="0.35">
      <c r="A580">
        <v>579</v>
      </c>
      <c r="B580" s="1" t="s">
        <v>590</v>
      </c>
      <c r="C580" s="1" t="s">
        <v>7</v>
      </c>
      <c r="D580" s="1" t="s">
        <v>10</v>
      </c>
      <c r="E580" s="2">
        <v>98.73</v>
      </c>
      <c r="F580" s="2">
        <v>55.68</v>
      </c>
      <c r="G580" s="2">
        <v>95.18</v>
      </c>
      <c r="H580" s="2">
        <v>44.74</v>
      </c>
      <c r="I580" s="2">
        <v>57.57</v>
      </c>
      <c r="J580" s="2">
        <f>SUM(Students_marks[[#This Row],[Math]:[English]])</f>
        <v>351.9</v>
      </c>
      <c r="K580" s="2">
        <f>Students_marks[[#This Row],[Total]]/5</f>
        <v>70.38</v>
      </c>
      <c r="L580" t="str">
        <f>IF(MIN(Students_marks[[#This Row],[Math]:[English]]) &lt; 35, "Fail","Pass")</f>
        <v>Pass</v>
      </c>
      <c r="M580" t="str">
        <f>VLOOKUP(Students_marks[[#This Row],[Percentage]],Table2[],2,TRUE)</f>
        <v>B1</v>
      </c>
      <c r="N580">
        <f>_xlfn.RANK.EQ(Students_marks[[#This Row],[Total]],Students_marks[Total],0)</f>
        <v>66</v>
      </c>
    </row>
    <row r="581" spans="1:14" x14ac:dyDescent="0.35">
      <c r="A581">
        <v>580</v>
      </c>
      <c r="B581" s="1" t="s">
        <v>591</v>
      </c>
      <c r="C581" s="1" t="s">
        <v>6</v>
      </c>
      <c r="D581" s="1" t="s">
        <v>12</v>
      </c>
      <c r="E581" s="2">
        <v>69</v>
      </c>
      <c r="F581" s="2">
        <v>6.28</v>
      </c>
      <c r="G581" s="2">
        <v>43.31</v>
      </c>
      <c r="H581" s="2">
        <v>62.39</v>
      </c>
      <c r="I581" s="2">
        <v>49.36</v>
      </c>
      <c r="J581" s="2">
        <f>SUM(Students_marks[[#This Row],[Math]:[English]])</f>
        <v>230.34000000000003</v>
      </c>
      <c r="K581" s="2">
        <f>Students_marks[[#This Row],[Total]]/5</f>
        <v>46.068000000000005</v>
      </c>
      <c r="L581" t="str">
        <f>IF(MIN(Students_marks[[#This Row],[Math]:[English]]) &lt; 35, "Fail","Pass")</f>
        <v>Fail</v>
      </c>
      <c r="M581" t="str">
        <f>VLOOKUP(Students_marks[[#This Row],[Percentage]],Table2[],2,TRUE)</f>
        <v>D</v>
      </c>
      <c r="N581">
        <f>_xlfn.RANK.EQ(Students_marks[[#This Row],[Total]],Students_marks[Total],0)</f>
        <v>641</v>
      </c>
    </row>
    <row r="582" spans="1:14" x14ac:dyDescent="0.35">
      <c r="A582">
        <v>581</v>
      </c>
      <c r="B582" s="1" t="s">
        <v>592</v>
      </c>
      <c r="C582" s="1" t="s">
        <v>8</v>
      </c>
      <c r="D582" s="1" t="s">
        <v>10</v>
      </c>
      <c r="E582" s="2">
        <v>73.930000000000007</v>
      </c>
      <c r="F582" s="2">
        <v>43.95</v>
      </c>
      <c r="G582" s="2">
        <v>22.39</v>
      </c>
      <c r="H582" s="2">
        <v>36.770000000000003</v>
      </c>
      <c r="I582" s="2">
        <v>43.11</v>
      </c>
      <c r="J582" s="2">
        <f>SUM(Students_marks[[#This Row],[Math]:[English]])</f>
        <v>220.15000000000003</v>
      </c>
      <c r="K582" s="2">
        <f>Students_marks[[#This Row],[Total]]/5</f>
        <v>44.030000000000008</v>
      </c>
      <c r="L582" t="str">
        <f>IF(MIN(Students_marks[[#This Row],[Math]:[English]]) &lt; 35, "Fail","Pass")</f>
        <v>Fail</v>
      </c>
      <c r="M582" t="str">
        <f>VLOOKUP(Students_marks[[#This Row],[Percentage]],Table2[],2,TRUE)</f>
        <v>D</v>
      </c>
      <c r="N582">
        <f>_xlfn.RANK.EQ(Students_marks[[#This Row],[Total]],Students_marks[Total],0)</f>
        <v>693</v>
      </c>
    </row>
    <row r="583" spans="1:14" x14ac:dyDescent="0.35">
      <c r="A583">
        <v>582</v>
      </c>
      <c r="B583" s="1" t="s">
        <v>593</v>
      </c>
      <c r="C583" s="1" t="s">
        <v>8</v>
      </c>
      <c r="D583" s="1" t="s">
        <v>14</v>
      </c>
      <c r="E583" s="2">
        <v>59.47</v>
      </c>
      <c r="F583" s="2">
        <v>96.68</v>
      </c>
      <c r="G583" s="2">
        <v>16.93</v>
      </c>
      <c r="H583" s="2">
        <v>71.319999999999993</v>
      </c>
      <c r="I583" s="2">
        <v>83.78</v>
      </c>
      <c r="J583" s="2">
        <f>SUM(Students_marks[[#This Row],[Math]:[English]])</f>
        <v>328.18</v>
      </c>
      <c r="K583" s="2">
        <f>Students_marks[[#This Row],[Total]]/5</f>
        <v>65.635999999999996</v>
      </c>
      <c r="L583" t="str">
        <f>IF(MIN(Students_marks[[#This Row],[Math]:[English]]) &lt; 35, "Fail","Pass")</f>
        <v>Fail</v>
      </c>
      <c r="M583" t="str">
        <f>VLOOKUP(Students_marks[[#This Row],[Percentage]],Table2[],2,TRUE)</f>
        <v>B2</v>
      </c>
      <c r="N583">
        <f>_xlfn.RANK.EQ(Students_marks[[#This Row],[Total]],Students_marks[Total],0)</f>
        <v>137</v>
      </c>
    </row>
    <row r="584" spans="1:14" x14ac:dyDescent="0.35">
      <c r="A584">
        <v>583</v>
      </c>
      <c r="B584" s="1" t="s">
        <v>594</v>
      </c>
      <c r="C584" s="1" t="s">
        <v>4</v>
      </c>
      <c r="D584" s="1" t="s">
        <v>12</v>
      </c>
      <c r="E584" s="2">
        <v>90.2</v>
      </c>
      <c r="F584" s="2">
        <v>8.99</v>
      </c>
      <c r="G584" s="2">
        <v>28.99</v>
      </c>
      <c r="H584" s="2">
        <v>81.849999999999994</v>
      </c>
      <c r="I584" s="2">
        <v>18.66</v>
      </c>
      <c r="J584" s="2">
        <f>SUM(Students_marks[[#This Row],[Math]:[English]])</f>
        <v>228.69</v>
      </c>
      <c r="K584" s="2">
        <f>Students_marks[[#This Row],[Total]]/5</f>
        <v>45.738</v>
      </c>
      <c r="L584" t="str">
        <f>IF(MIN(Students_marks[[#This Row],[Math]:[English]]) &lt; 35, "Fail","Pass")</f>
        <v>Fail</v>
      </c>
      <c r="M584" t="str">
        <f>VLOOKUP(Students_marks[[#This Row],[Percentage]],Table2[],2,TRUE)</f>
        <v>D</v>
      </c>
      <c r="N584">
        <f>_xlfn.RANK.EQ(Students_marks[[#This Row],[Total]],Students_marks[Total],0)</f>
        <v>651</v>
      </c>
    </row>
    <row r="585" spans="1:14" x14ac:dyDescent="0.35">
      <c r="A585">
        <v>584</v>
      </c>
      <c r="B585" s="1" t="s">
        <v>595</v>
      </c>
      <c r="C585" s="1" t="s">
        <v>6</v>
      </c>
      <c r="D585" s="1" t="s">
        <v>14</v>
      </c>
      <c r="E585" s="2">
        <v>29.54</v>
      </c>
      <c r="F585" s="2">
        <v>26.58</v>
      </c>
      <c r="G585" s="2">
        <v>91.77</v>
      </c>
      <c r="H585" s="2">
        <v>59.78</v>
      </c>
      <c r="I585" s="2">
        <v>43.62</v>
      </c>
      <c r="J585" s="2">
        <f>SUM(Students_marks[[#This Row],[Math]:[English]])</f>
        <v>251.29</v>
      </c>
      <c r="K585" s="2">
        <f>Students_marks[[#This Row],[Total]]/5</f>
        <v>50.257999999999996</v>
      </c>
      <c r="L585" t="str">
        <f>IF(MIN(Students_marks[[#This Row],[Math]:[English]]) &lt; 35, "Fail","Pass")</f>
        <v>Fail</v>
      </c>
      <c r="M585" t="str">
        <f>VLOOKUP(Students_marks[[#This Row],[Percentage]],Table2[],2,TRUE)</f>
        <v>C</v>
      </c>
      <c r="N585">
        <f>_xlfn.RANK.EQ(Students_marks[[#This Row],[Total]],Students_marks[Total],0)</f>
        <v>524</v>
      </c>
    </row>
    <row r="586" spans="1:14" x14ac:dyDescent="0.35">
      <c r="A586">
        <v>585</v>
      </c>
      <c r="B586" s="1" t="s">
        <v>596</v>
      </c>
      <c r="C586" s="1" t="s">
        <v>8</v>
      </c>
      <c r="D586" s="1" t="s">
        <v>14</v>
      </c>
      <c r="E586" s="2">
        <v>99.84</v>
      </c>
      <c r="F586" s="2">
        <v>34.9</v>
      </c>
      <c r="G586" s="2">
        <v>54.77</v>
      </c>
      <c r="H586" s="2">
        <v>77.23</v>
      </c>
      <c r="I586" s="2">
        <v>38.869999999999997</v>
      </c>
      <c r="J586" s="2">
        <f>SUM(Students_marks[[#This Row],[Math]:[English]])</f>
        <v>305.61</v>
      </c>
      <c r="K586" s="2">
        <f>Students_marks[[#This Row],[Total]]/5</f>
        <v>61.122</v>
      </c>
      <c r="L586" t="str">
        <f>IF(MIN(Students_marks[[#This Row],[Math]:[English]]) &lt; 35, "Fail","Pass")</f>
        <v>Fail</v>
      </c>
      <c r="M586" t="str">
        <f>VLOOKUP(Students_marks[[#This Row],[Percentage]],Table2[],2,TRUE)</f>
        <v>B2</v>
      </c>
      <c r="N586">
        <f>_xlfn.RANK.EQ(Students_marks[[#This Row],[Total]],Students_marks[Total],0)</f>
        <v>223</v>
      </c>
    </row>
    <row r="587" spans="1:14" x14ac:dyDescent="0.35">
      <c r="A587">
        <v>586</v>
      </c>
      <c r="B587" s="1" t="s">
        <v>597</v>
      </c>
      <c r="C587" s="1" t="s">
        <v>4</v>
      </c>
      <c r="D587" s="1" t="s">
        <v>12</v>
      </c>
      <c r="E587" s="2">
        <v>79.94</v>
      </c>
      <c r="F587" s="2">
        <v>53.89</v>
      </c>
      <c r="G587" s="2">
        <v>15.34</v>
      </c>
      <c r="H587" s="2">
        <v>80.819999999999993</v>
      </c>
      <c r="I587" s="2">
        <v>97.56</v>
      </c>
      <c r="J587" s="2">
        <f>SUM(Students_marks[[#This Row],[Math]:[English]])</f>
        <v>327.54999999999995</v>
      </c>
      <c r="K587" s="2">
        <f>Students_marks[[#This Row],[Total]]/5</f>
        <v>65.509999999999991</v>
      </c>
      <c r="L587" t="str">
        <f>IF(MIN(Students_marks[[#This Row],[Math]:[English]]) &lt; 35, "Fail","Pass")</f>
        <v>Fail</v>
      </c>
      <c r="M587" t="str">
        <f>VLOOKUP(Students_marks[[#This Row],[Percentage]],Table2[],2,TRUE)</f>
        <v>B2</v>
      </c>
      <c r="N587">
        <f>_xlfn.RANK.EQ(Students_marks[[#This Row],[Total]],Students_marks[Total],0)</f>
        <v>142</v>
      </c>
    </row>
    <row r="588" spans="1:14" x14ac:dyDescent="0.35">
      <c r="A588">
        <v>587</v>
      </c>
      <c r="B588" s="1" t="s">
        <v>598</v>
      </c>
      <c r="C588" s="1" t="s">
        <v>7</v>
      </c>
      <c r="D588" s="1" t="s">
        <v>14</v>
      </c>
      <c r="E588" s="2">
        <v>21.23</v>
      </c>
      <c r="F588" s="2">
        <v>86.48</v>
      </c>
      <c r="G588" s="2">
        <v>2.59</v>
      </c>
      <c r="H588" s="2">
        <v>6.85</v>
      </c>
      <c r="I588" s="2">
        <v>19.21</v>
      </c>
      <c r="J588" s="2">
        <f>SUM(Students_marks[[#This Row],[Math]:[English]])</f>
        <v>136.36000000000001</v>
      </c>
      <c r="K588" s="2">
        <f>Students_marks[[#This Row],[Total]]/5</f>
        <v>27.272000000000002</v>
      </c>
      <c r="L588" t="str">
        <f>IF(MIN(Students_marks[[#This Row],[Math]:[English]]) &lt; 35, "Fail","Pass")</f>
        <v>Fail</v>
      </c>
      <c r="M588" t="str">
        <f>VLOOKUP(Students_marks[[#This Row],[Percentage]],Table2[],2,TRUE)</f>
        <v>F</v>
      </c>
      <c r="N588">
        <f>_xlfn.RANK.EQ(Students_marks[[#This Row],[Total]],Students_marks[Total],0)</f>
        <v>969</v>
      </c>
    </row>
    <row r="589" spans="1:14" x14ac:dyDescent="0.35">
      <c r="A589">
        <v>588</v>
      </c>
      <c r="B589" s="1" t="s">
        <v>599</v>
      </c>
      <c r="C589" s="1" t="s">
        <v>4</v>
      </c>
      <c r="D589" s="1" t="s">
        <v>12</v>
      </c>
      <c r="E589" s="2">
        <v>29.69</v>
      </c>
      <c r="F589" s="2">
        <v>61.58</v>
      </c>
      <c r="G589" s="2">
        <v>64.47</v>
      </c>
      <c r="H589" s="2">
        <v>96.96</v>
      </c>
      <c r="I589" s="2">
        <v>36.32</v>
      </c>
      <c r="J589" s="2">
        <f>SUM(Students_marks[[#This Row],[Math]:[English]])</f>
        <v>289.02</v>
      </c>
      <c r="K589" s="2">
        <f>Students_marks[[#This Row],[Total]]/5</f>
        <v>57.803999999999995</v>
      </c>
      <c r="L589" t="str">
        <f>IF(MIN(Students_marks[[#This Row],[Math]:[English]]) &lt; 35, "Fail","Pass")</f>
        <v>Fail</v>
      </c>
      <c r="M589" t="str">
        <f>VLOOKUP(Students_marks[[#This Row],[Percentage]],Table2[],2,TRUE)</f>
        <v>C</v>
      </c>
      <c r="N589">
        <f>_xlfn.RANK.EQ(Students_marks[[#This Row],[Total]],Students_marks[Total],0)</f>
        <v>301</v>
      </c>
    </row>
    <row r="590" spans="1:14" x14ac:dyDescent="0.35">
      <c r="A590">
        <v>589</v>
      </c>
      <c r="B590" s="1" t="s">
        <v>600</v>
      </c>
      <c r="C590" s="1" t="s">
        <v>6</v>
      </c>
      <c r="D590" s="1" t="s">
        <v>10</v>
      </c>
      <c r="E590" s="2">
        <v>19.04</v>
      </c>
      <c r="F590" s="2">
        <v>58.84</v>
      </c>
      <c r="G590" s="2">
        <v>61.07</v>
      </c>
      <c r="H590" s="2">
        <v>13.23</v>
      </c>
      <c r="I590" s="2">
        <v>21.39</v>
      </c>
      <c r="J590" s="2">
        <f>SUM(Students_marks[[#This Row],[Math]:[English]])</f>
        <v>173.57</v>
      </c>
      <c r="K590" s="2">
        <f>Students_marks[[#This Row],[Total]]/5</f>
        <v>34.713999999999999</v>
      </c>
      <c r="L590" t="str">
        <f>IF(MIN(Students_marks[[#This Row],[Math]:[English]]) &lt; 35, "Fail","Pass")</f>
        <v>Fail</v>
      </c>
      <c r="M590" t="str">
        <f>VLOOKUP(Students_marks[[#This Row],[Percentage]],Table2[],2,TRUE)</f>
        <v>F</v>
      </c>
      <c r="N590">
        <f>_xlfn.RANK.EQ(Students_marks[[#This Row],[Total]],Students_marks[Total],0)</f>
        <v>888</v>
      </c>
    </row>
    <row r="591" spans="1:14" x14ac:dyDescent="0.35">
      <c r="A591">
        <v>590</v>
      </c>
      <c r="B591" s="1" t="s">
        <v>601</v>
      </c>
      <c r="C591" s="1" t="s">
        <v>4</v>
      </c>
      <c r="D591" s="1" t="s">
        <v>10</v>
      </c>
      <c r="E591" s="2">
        <v>13.67</v>
      </c>
      <c r="F591" s="2">
        <v>51.45</v>
      </c>
      <c r="G591" s="2">
        <v>25.8</v>
      </c>
      <c r="H591" s="2">
        <v>30.8</v>
      </c>
      <c r="I591" s="2">
        <v>4.0999999999999996</v>
      </c>
      <c r="J591" s="2">
        <f>SUM(Students_marks[[#This Row],[Math]:[English]])</f>
        <v>125.82</v>
      </c>
      <c r="K591" s="2">
        <f>Students_marks[[#This Row],[Total]]/5</f>
        <v>25.163999999999998</v>
      </c>
      <c r="L591" t="str">
        <f>IF(MIN(Students_marks[[#This Row],[Math]:[English]]) &lt; 35, "Fail","Pass")</f>
        <v>Fail</v>
      </c>
      <c r="M591" t="str">
        <f>VLOOKUP(Students_marks[[#This Row],[Percentage]],Table2[],2,TRUE)</f>
        <v>F</v>
      </c>
      <c r="N591">
        <f>_xlfn.RANK.EQ(Students_marks[[#This Row],[Total]],Students_marks[Total],0)</f>
        <v>978</v>
      </c>
    </row>
    <row r="592" spans="1:14" x14ac:dyDescent="0.35">
      <c r="A592">
        <v>591</v>
      </c>
      <c r="B592" s="1" t="s">
        <v>602</v>
      </c>
      <c r="C592" s="1" t="s">
        <v>7</v>
      </c>
      <c r="D592" s="1" t="s">
        <v>14</v>
      </c>
      <c r="E592" s="2">
        <v>49.81</v>
      </c>
      <c r="F592" s="2">
        <v>12.03</v>
      </c>
      <c r="G592" s="2">
        <v>24.63</v>
      </c>
      <c r="H592" s="2">
        <v>12.75</v>
      </c>
      <c r="I592" s="2">
        <v>32.21</v>
      </c>
      <c r="J592" s="2">
        <f>SUM(Students_marks[[#This Row],[Math]:[English]])</f>
        <v>131.43</v>
      </c>
      <c r="K592" s="2">
        <f>Students_marks[[#This Row],[Total]]/5</f>
        <v>26.286000000000001</v>
      </c>
      <c r="L592" t="str">
        <f>IF(MIN(Students_marks[[#This Row],[Math]:[English]]) &lt; 35, "Fail","Pass")</f>
        <v>Fail</v>
      </c>
      <c r="M592" t="str">
        <f>VLOOKUP(Students_marks[[#This Row],[Percentage]],Table2[],2,TRUE)</f>
        <v>F</v>
      </c>
      <c r="N592">
        <f>_xlfn.RANK.EQ(Students_marks[[#This Row],[Total]],Students_marks[Total],0)</f>
        <v>974</v>
      </c>
    </row>
    <row r="593" spans="1:14" x14ac:dyDescent="0.35">
      <c r="A593">
        <v>592</v>
      </c>
      <c r="B593" s="1" t="s">
        <v>603</v>
      </c>
      <c r="C593" s="1" t="s">
        <v>8</v>
      </c>
      <c r="D593" s="1" t="s">
        <v>12</v>
      </c>
      <c r="E593" s="2">
        <v>54.24</v>
      </c>
      <c r="F593" s="2">
        <v>5.6</v>
      </c>
      <c r="G593" s="2">
        <v>5.98</v>
      </c>
      <c r="H593" s="2">
        <v>40.46</v>
      </c>
      <c r="I593" s="2">
        <v>47.86</v>
      </c>
      <c r="J593" s="2">
        <f>SUM(Students_marks[[#This Row],[Math]:[English]])</f>
        <v>154.13999999999999</v>
      </c>
      <c r="K593" s="2">
        <f>Students_marks[[#This Row],[Total]]/5</f>
        <v>30.827999999999996</v>
      </c>
      <c r="L593" t="str">
        <f>IF(MIN(Students_marks[[#This Row],[Math]:[English]]) &lt; 35, "Fail","Pass")</f>
        <v>Fail</v>
      </c>
      <c r="M593" t="str">
        <f>VLOOKUP(Students_marks[[#This Row],[Percentage]],Table2[],2,TRUE)</f>
        <v>F</v>
      </c>
      <c r="N593">
        <f>_xlfn.RANK.EQ(Students_marks[[#This Row],[Total]],Students_marks[Total],0)</f>
        <v>937</v>
      </c>
    </row>
    <row r="594" spans="1:14" x14ac:dyDescent="0.35">
      <c r="A594">
        <v>593</v>
      </c>
      <c r="B594" s="1" t="s">
        <v>604</v>
      </c>
      <c r="C594" s="1" t="s">
        <v>8</v>
      </c>
      <c r="D594" s="1" t="s">
        <v>12</v>
      </c>
      <c r="E594" s="2">
        <v>93.66</v>
      </c>
      <c r="F594" s="2">
        <v>61.85</v>
      </c>
      <c r="G594" s="2">
        <v>83.71</v>
      </c>
      <c r="H594" s="2">
        <v>98.22</v>
      </c>
      <c r="I594" s="2">
        <v>70.12</v>
      </c>
      <c r="J594" s="2">
        <f>SUM(Students_marks[[#This Row],[Math]:[English]])</f>
        <v>407.55999999999995</v>
      </c>
      <c r="K594" s="2">
        <f>Students_marks[[#This Row],[Total]]/5</f>
        <v>81.511999999999986</v>
      </c>
      <c r="L594" t="str">
        <f>IF(MIN(Students_marks[[#This Row],[Math]:[English]]) &lt; 35, "Fail","Pass")</f>
        <v>Pass</v>
      </c>
      <c r="M594" t="str">
        <f>VLOOKUP(Students_marks[[#This Row],[Percentage]],Table2[],2,TRUE)</f>
        <v>A2</v>
      </c>
      <c r="N594">
        <f>_xlfn.RANK.EQ(Students_marks[[#This Row],[Total]],Students_marks[Total],0)</f>
        <v>4</v>
      </c>
    </row>
    <row r="595" spans="1:14" x14ac:dyDescent="0.35">
      <c r="A595">
        <v>594</v>
      </c>
      <c r="B595" s="1" t="s">
        <v>605</v>
      </c>
      <c r="C595" s="1" t="s">
        <v>8</v>
      </c>
      <c r="D595" s="1" t="s">
        <v>10</v>
      </c>
      <c r="E595" s="2">
        <v>80.900000000000006</v>
      </c>
      <c r="F595" s="2">
        <v>43.88</v>
      </c>
      <c r="G595" s="2">
        <v>92.61</v>
      </c>
      <c r="H595" s="2">
        <v>16.48</v>
      </c>
      <c r="I595" s="2">
        <v>23.69</v>
      </c>
      <c r="J595" s="2">
        <f>SUM(Students_marks[[#This Row],[Math]:[English]])</f>
        <v>257.56</v>
      </c>
      <c r="K595" s="2">
        <f>Students_marks[[#This Row],[Total]]/5</f>
        <v>51.512</v>
      </c>
      <c r="L595" t="str">
        <f>IF(MIN(Students_marks[[#This Row],[Math]:[English]]) &lt; 35, "Fail","Pass")</f>
        <v>Fail</v>
      </c>
      <c r="M595" t="str">
        <f>VLOOKUP(Students_marks[[#This Row],[Percentage]],Table2[],2,TRUE)</f>
        <v>C</v>
      </c>
      <c r="N595">
        <f>_xlfn.RANK.EQ(Students_marks[[#This Row],[Total]],Students_marks[Total],0)</f>
        <v>487</v>
      </c>
    </row>
    <row r="596" spans="1:14" x14ac:dyDescent="0.35">
      <c r="A596">
        <v>595</v>
      </c>
      <c r="B596" s="1" t="s">
        <v>606</v>
      </c>
      <c r="C596" s="1" t="s">
        <v>6</v>
      </c>
      <c r="D596" s="1" t="s">
        <v>12</v>
      </c>
      <c r="E596" s="2">
        <v>8.66</v>
      </c>
      <c r="F596" s="2">
        <v>62.24</v>
      </c>
      <c r="G596" s="2">
        <v>78.16</v>
      </c>
      <c r="H596" s="2">
        <v>97.8</v>
      </c>
      <c r="I596" s="2">
        <v>58.15</v>
      </c>
      <c r="J596" s="2">
        <f>SUM(Students_marks[[#This Row],[Math]:[English]])</f>
        <v>305.01</v>
      </c>
      <c r="K596" s="2">
        <f>Students_marks[[#This Row],[Total]]/5</f>
        <v>61.001999999999995</v>
      </c>
      <c r="L596" t="str">
        <f>IF(MIN(Students_marks[[#This Row],[Math]:[English]]) &lt; 35, "Fail","Pass")</f>
        <v>Fail</v>
      </c>
      <c r="M596" t="str">
        <f>VLOOKUP(Students_marks[[#This Row],[Percentage]],Table2[],2,TRUE)</f>
        <v>B2</v>
      </c>
      <c r="N596">
        <f>_xlfn.RANK.EQ(Students_marks[[#This Row],[Total]],Students_marks[Total],0)</f>
        <v>226</v>
      </c>
    </row>
    <row r="597" spans="1:14" x14ac:dyDescent="0.35">
      <c r="A597">
        <v>596</v>
      </c>
      <c r="B597" s="1" t="s">
        <v>607</v>
      </c>
      <c r="C597" s="1" t="s">
        <v>7</v>
      </c>
      <c r="D597" s="1" t="s">
        <v>12</v>
      </c>
      <c r="E597" s="2">
        <v>81.92</v>
      </c>
      <c r="F597" s="2">
        <v>78.06</v>
      </c>
      <c r="G597" s="2">
        <v>4.2</v>
      </c>
      <c r="H597" s="2">
        <v>19.34</v>
      </c>
      <c r="I597" s="2">
        <v>64.040000000000006</v>
      </c>
      <c r="J597" s="2">
        <f>SUM(Students_marks[[#This Row],[Math]:[English]])</f>
        <v>247.56</v>
      </c>
      <c r="K597" s="2">
        <f>Students_marks[[#This Row],[Total]]/5</f>
        <v>49.512</v>
      </c>
      <c r="L597" t="str">
        <f>IF(MIN(Students_marks[[#This Row],[Math]:[English]]) &lt; 35, "Fail","Pass")</f>
        <v>Fail</v>
      </c>
      <c r="M597" t="str">
        <f>VLOOKUP(Students_marks[[#This Row],[Percentage]],Table2[],2,TRUE)</f>
        <v>D</v>
      </c>
      <c r="N597">
        <f>_xlfn.RANK.EQ(Students_marks[[#This Row],[Total]],Students_marks[Total],0)</f>
        <v>549</v>
      </c>
    </row>
    <row r="598" spans="1:14" x14ac:dyDescent="0.35">
      <c r="A598">
        <v>597</v>
      </c>
      <c r="B598" s="1" t="s">
        <v>608</v>
      </c>
      <c r="C598" s="1" t="s">
        <v>5</v>
      </c>
      <c r="D598" s="1" t="s">
        <v>10</v>
      </c>
      <c r="E598" s="2">
        <v>3.34</v>
      </c>
      <c r="F598" s="2">
        <v>51.2</v>
      </c>
      <c r="G598" s="2">
        <v>98.13</v>
      </c>
      <c r="H598" s="2">
        <v>85.25</v>
      </c>
      <c r="I598" s="2">
        <v>90.15</v>
      </c>
      <c r="J598" s="2">
        <f>SUM(Students_marks[[#This Row],[Math]:[English]])</f>
        <v>328.07000000000005</v>
      </c>
      <c r="K598" s="2">
        <f>Students_marks[[#This Row],[Total]]/5</f>
        <v>65.614000000000004</v>
      </c>
      <c r="L598" t="str">
        <f>IF(MIN(Students_marks[[#This Row],[Math]:[English]]) &lt; 35, "Fail","Pass")</f>
        <v>Fail</v>
      </c>
      <c r="M598" t="str">
        <f>VLOOKUP(Students_marks[[#This Row],[Percentage]],Table2[],2,TRUE)</f>
        <v>B2</v>
      </c>
      <c r="N598">
        <f>_xlfn.RANK.EQ(Students_marks[[#This Row],[Total]],Students_marks[Total],0)</f>
        <v>138</v>
      </c>
    </row>
    <row r="599" spans="1:14" x14ac:dyDescent="0.35">
      <c r="A599">
        <v>598</v>
      </c>
      <c r="B599" s="1" t="s">
        <v>609</v>
      </c>
      <c r="C599" s="1" t="s">
        <v>7</v>
      </c>
      <c r="D599" s="1" t="s">
        <v>14</v>
      </c>
      <c r="E599" s="2">
        <v>71.319999999999993</v>
      </c>
      <c r="F599" s="2">
        <v>39.17</v>
      </c>
      <c r="G599" s="2">
        <v>73</v>
      </c>
      <c r="H599" s="2">
        <v>77.08</v>
      </c>
      <c r="I599" s="2">
        <v>26.19</v>
      </c>
      <c r="J599" s="2">
        <f>SUM(Students_marks[[#This Row],[Math]:[English]])</f>
        <v>286.76</v>
      </c>
      <c r="K599" s="2">
        <f>Students_marks[[#This Row],[Total]]/5</f>
        <v>57.351999999999997</v>
      </c>
      <c r="L599" t="str">
        <f>IF(MIN(Students_marks[[#This Row],[Math]:[English]]) &lt; 35, "Fail","Pass")</f>
        <v>Fail</v>
      </c>
      <c r="M599" t="str">
        <f>VLOOKUP(Students_marks[[#This Row],[Percentage]],Table2[],2,TRUE)</f>
        <v>C</v>
      </c>
      <c r="N599">
        <f>_xlfn.RANK.EQ(Students_marks[[#This Row],[Total]],Students_marks[Total],0)</f>
        <v>315</v>
      </c>
    </row>
    <row r="600" spans="1:14" x14ac:dyDescent="0.35">
      <c r="A600">
        <v>599</v>
      </c>
      <c r="B600" s="1" t="s">
        <v>610</v>
      </c>
      <c r="C600" s="1" t="s">
        <v>6</v>
      </c>
      <c r="D600" s="1" t="s">
        <v>12</v>
      </c>
      <c r="E600" s="2">
        <v>11.6</v>
      </c>
      <c r="F600" s="2">
        <v>62.61</v>
      </c>
      <c r="G600" s="2">
        <v>77.989999999999995</v>
      </c>
      <c r="H600" s="2">
        <v>98.47</v>
      </c>
      <c r="I600" s="2">
        <v>73.900000000000006</v>
      </c>
      <c r="J600" s="2">
        <f>SUM(Students_marks[[#This Row],[Math]:[English]])</f>
        <v>324.57</v>
      </c>
      <c r="K600" s="2">
        <f>Students_marks[[#This Row],[Total]]/5</f>
        <v>64.914000000000001</v>
      </c>
      <c r="L600" t="str">
        <f>IF(MIN(Students_marks[[#This Row],[Math]:[English]]) &lt; 35, "Fail","Pass")</f>
        <v>Fail</v>
      </c>
      <c r="M600" t="str">
        <f>VLOOKUP(Students_marks[[#This Row],[Percentage]],Table2[],2,TRUE)</f>
        <v>B2</v>
      </c>
      <c r="N600">
        <f>_xlfn.RANK.EQ(Students_marks[[#This Row],[Total]],Students_marks[Total],0)</f>
        <v>153</v>
      </c>
    </row>
    <row r="601" spans="1:14" x14ac:dyDescent="0.35">
      <c r="A601">
        <v>600</v>
      </c>
      <c r="B601" s="1" t="s">
        <v>611</v>
      </c>
      <c r="C601" s="1" t="s">
        <v>5</v>
      </c>
      <c r="D601" s="1" t="s">
        <v>12</v>
      </c>
      <c r="E601" s="2">
        <v>20.27</v>
      </c>
      <c r="F601" s="2">
        <v>25.31</v>
      </c>
      <c r="G601" s="2">
        <v>93.41</v>
      </c>
      <c r="H601" s="2">
        <v>58.53</v>
      </c>
      <c r="I601" s="2">
        <v>84.1</v>
      </c>
      <c r="J601" s="2">
        <f>SUM(Students_marks[[#This Row],[Math]:[English]])</f>
        <v>281.62</v>
      </c>
      <c r="K601" s="2">
        <f>Students_marks[[#This Row],[Total]]/5</f>
        <v>56.323999999999998</v>
      </c>
      <c r="L601" t="str">
        <f>IF(MIN(Students_marks[[#This Row],[Math]:[English]]) &lt; 35, "Fail","Pass")</f>
        <v>Fail</v>
      </c>
      <c r="M601" t="str">
        <f>VLOOKUP(Students_marks[[#This Row],[Percentage]],Table2[],2,TRUE)</f>
        <v>C</v>
      </c>
      <c r="N601">
        <f>_xlfn.RANK.EQ(Students_marks[[#This Row],[Total]],Students_marks[Total],0)</f>
        <v>334</v>
      </c>
    </row>
    <row r="602" spans="1:14" x14ac:dyDescent="0.35">
      <c r="A602">
        <v>601</v>
      </c>
      <c r="B602" s="1" t="s">
        <v>612</v>
      </c>
      <c r="C602" s="1" t="s">
        <v>5</v>
      </c>
      <c r="D602" s="1" t="s">
        <v>12</v>
      </c>
      <c r="E602" s="2">
        <v>57.34</v>
      </c>
      <c r="F602" s="2">
        <v>65.680000000000007</v>
      </c>
      <c r="G602" s="2">
        <v>44.21</v>
      </c>
      <c r="H602" s="2">
        <v>46.24</v>
      </c>
      <c r="I602" s="2">
        <v>43.24</v>
      </c>
      <c r="J602" s="2">
        <f>SUM(Students_marks[[#This Row],[Math]:[English]])</f>
        <v>256.71000000000004</v>
      </c>
      <c r="K602" s="2">
        <f>Students_marks[[#This Row],[Total]]/5</f>
        <v>51.342000000000006</v>
      </c>
      <c r="L602" t="str">
        <f>IF(MIN(Students_marks[[#This Row],[Math]:[English]]) &lt; 35, "Fail","Pass")</f>
        <v>Pass</v>
      </c>
      <c r="M602" t="str">
        <f>VLOOKUP(Students_marks[[#This Row],[Percentage]],Table2[],2,TRUE)</f>
        <v>C</v>
      </c>
      <c r="N602">
        <f>_xlfn.RANK.EQ(Students_marks[[#This Row],[Total]],Students_marks[Total],0)</f>
        <v>490</v>
      </c>
    </row>
    <row r="603" spans="1:14" x14ac:dyDescent="0.35">
      <c r="A603">
        <v>602</v>
      </c>
      <c r="B603" s="1" t="s">
        <v>613</v>
      </c>
      <c r="C603" s="1" t="s">
        <v>4</v>
      </c>
      <c r="D603" s="1" t="s">
        <v>10</v>
      </c>
      <c r="E603" s="2">
        <v>57.87</v>
      </c>
      <c r="F603" s="2">
        <v>36.17</v>
      </c>
      <c r="G603" s="2">
        <v>68.67</v>
      </c>
      <c r="H603" s="2">
        <v>40.950000000000003</v>
      </c>
      <c r="I603" s="2">
        <v>1.75</v>
      </c>
      <c r="J603" s="2">
        <f>SUM(Students_marks[[#This Row],[Math]:[English]])</f>
        <v>205.40999999999997</v>
      </c>
      <c r="K603" s="2">
        <f>Students_marks[[#This Row],[Total]]/5</f>
        <v>41.081999999999994</v>
      </c>
      <c r="L603" t="str">
        <f>IF(MIN(Students_marks[[#This Row],[Math]:[English]]) &lt; 35, "Fail","Pass")</f>
        <v>Fail</v>
      </c>
      <c r="M603" t="str">
        <f>VLOOKUP(Students_marks[[#This Row],[Percentage]],Table2[],2,TRUE)</f>
        <v>D</v>
      </c>
      <c r="N603">
        <f>_xlfn.RANK.EQ(Students_marks[[#This Row],[Total]],Students_marks[Total],0)</f>
        <v>777</v>
      </c>
    </row>
    <row r="604" spans="1:14" x14ac:dyDescent="0.35">
      <c r="A604">
        <v>603</v>
      </c>
      <c r="B604" s="1" t="s">
        <v>614</v>
      </c>
      <c r="C604" s="1" t="s">
        <v>5</v>
      </c>
      <c r="D604" s="1" t="s">
        <v>10</v>
      </c>
      <c r="E604" s="2">
        <v>78.75</v>
      </c>
      <c r="F604" s="2">
        <v>93.02</v>
      </c>
      <c r="G604" s="2">
        <v>42.24</v>
      </c>
      <c r="H604" s="2">
        <v>22.45</v>
      </c>
      <c r="I604" s="2">
        <v>25.58</v>
      </c>
      <c r="J604" s="2">
        <f>SUM(Students_marks[[#This Row],[Math]:[English]])</f>
        <v>262.03999999999996</v>
      </c>
      <c r="K604" s="2">
        <f>Students_marks[[#This Row],[Total]]/5</f>
        <v>52.407999999999994</v>
      </c>
      <c r="L604" t="str">
        <f>IF(MIN(Students_marks[[#This Row],[Math]:[English]]) &lt; 35, "Fail","Pass")</f>
        <v>Fail</v>
      </c>
      <c r="M604" t="str">
        <f>VLOOKUP(Students_marks[[#This Row],[Percentage]],Table2[],2,TRUE)</f>
        <v>C</v>
      </c>
      <c r="N604">
        <f>_xlfn.RANK.EQ(Students_marks[[#This Row],[Total]],Students_marks[Total],0)</f>
        <v>460</v>
      </c>
    </row>
    <row r="605" spans="1:14" x14ac:dyDescent="0.35">
      <c r="A605">
        <v>604</v>
      </c>
      <c r="B605" s="1" t="s">
        <v>615</v>
      </c>
      <c r="C605" s="1" t="s">
        <v>5</v>
      </c>
      <c r="D605" s="1" t="s">
        <v>12</v>
      </c>
      <c r="E605" s="2">
        <v>22.3</v>
      </c>
      <c r="F605" s="2">
        <v>16.86</v>
      </c>
      <c r="G605" s="2">
        <v>12.54</v>
      </c>
      <c r="H605" s="2">
        <v>18.559999999999999</v>
      </c>
      <c r="I605" s="2">
        <v>91.56</v>
      </c>
      <c r="J605" s="2">
        <f>SUM(Students_marks[[#This Row],[Math]:[English]])</f>
        <v>161.82</v>
      </c>
      <c r="K605" s="2">
        <f>Students_marks[[#This Row],[Total]]/5</f>
        <v>32.363999999999997</v>
      </c>
      <c r="L605" t="str">
        <f>IF(MIN(Students_marks[[#This Row],[Math]:[English]]) &lt; 35, "Fail","Pass")</f>
        <v>Fail</v>
      </c>
      <c r="M605" t="str">
        <f>VLOOKUP(Students_marks[[#This Row],[Percentage]],Table2[],2,TRUE)</f>
        <v>F</v>
      </c>
      <c r="N605">
        <f>_xlfn.RANK.EQ(Students_marks[[#This Row],[Total]],Students_marks[Total],0)</f>
        <v>921</v>
      </c>
    </row>
    <row r="606" spans="1:14" x14ac:dyDescent="0.35">
      <c r="A606">
        <v>605</v>
      </c>
      <c r="B606" s="1" t="s">
        <v>616</v>
      </c>
      <c r="C606" s="1" t="s">
        <v>6</v>
      </c>
      <c r="D606" s="1" t="s">
        <v>10</v>
      </c>
      <c r="E606" s="2">
        <v>37.39</v>
      </c>
      <c r="F606" s="2">
        <v>12.75</v>
      </c>
      <c r="G606" s="2">
        <v>99.89</v>
      </c>
      <c r="H606" s="2">
        <v>69.87</v>
      </c>
      <c r="I606" s="2">
        <v>69.64</v>
      </c>
      <c r="J606" s="2">
        <f>SUM(Students_marks[[#This Row],[Math]:[English]])</f>
        <v>289.54000000000002</v>
      </c>
      <c r="K606" s="2">
        <f>Students_marks[[#This Row],[Total]]/5</f>
        <v>57.908000000000001</v>
      </c>
      <c r="L606" t="str">
        <f>IF(MIN(Students_marks[[#This Row],[Math]:[English]]) &lt; 35, "Fail","Pass")</f>
        <v>Fail</v>
      </c>
      <c r="M606" t="str">
        <f>VLOOKUP(Students_marks[[#This Row],[Percentage]],Table2[],2,TRUE)</f>
        <v>C</v>
      </c>
      <c r="N606">
        <f>_xlfn.RANK.EQ(Students_marks[[#This Row],[Total]],Students_marks[Total],0)</f>
        <v>298</v>
      </c>
    </row>
    <row r="607" spans="1:14" x14ac:dyDescent="0.35">
      <c r="A607">
        <v>606</v>
      </c>
      <c r="B607" s="1" t="s">
        <v>617</v>
      </c>
      <c r="C607" s="1" t="s">
        <v>7</v>
      </c>
      <c r="D607" s="1" t="s">
        <v>10</v>
      </c>
      <c r="E607" s="2">
        <v>27.33</v>
      </c>
      <c r="F607" s="2">
        <v>93.73</v>
      </c>
      <c r="G607" s="2">
        <v>70.73</v>
      </c>
      <c r="H607" s="2">
        <v>93.79</v>
      </c>
      <c r="I607" s="2">
        <v>66.83</v>
      </c>
      <c r="J607" s="2">
        <f>SUM(Students_marks[[#This Row],[Math]:[English]])</f>
        <v>352.41</v>
      </c>
      <c r="K607" s="2">
        <f>Students_marks[[#This Row],[Total]]/5</f>
        <v>70.481999999999999</v>
      </c>
      <c r="L607" t="str">
        <f>IF(MIN(Students_marks[[#This Row],[Math]:[English]]) &lt; 35, "Fail","Pass")</f>
        <v>Fail</v>
      </c>
      <c r="M607" t="str">
        <f>VLOOKUP(Students_marks[[#This Row],[Percentage]],Table2[],2,TRUE)</f>
        <v>B1</v>
      </c>
      <c r="N607">
        <f>_xlfn.RANK.EQ(Students_marks[[#This Row],[Total]],Students_marks[Total],0)</f>
        <v>64</v>
      </c>
    </row>
    <row r="608" spans="1:14" x14ac:dyDescent="0.35">
      <c r="A608">
        <v>607</v>
      </c>
      <c r="B608" s="1" t="s">
        <v>618</v>
      </c>
      <c r="C608" s="1" t="s">
        <v>7</v>
      </c>
      <c r="D608" s="1" t="s">
        <v>12</v>
      </c>
      <c r="E608" s="2">
        <v>31.98</v>
      </c>
      <c r="F608" s="2">
        <v>34.229999999999997</v>
      </c>
      <c r="G608" s="2">
        <v>44.39</v>
      </c>
      <c r="H608" s="2">
        <v>11.68</v>
      </c>
      <c r="I608" s="2">
        <v>61.25</v>
      </c>
      <c r="J608" s="2">
        <f>SUM(Students_marks[[#This Row],[Math]:[English]])</f>
        <v>183.53</v>
      </c>
      <c r="K608" s="2">
        <f>Students_marks[[#This Row],[Total]]/5</f>
        <v>36.706000000000003</v>
      </c>
      <c r="L608" t="str">
        <f>IF(MIN(Students_marks[[#This Row],[Math]:[English]]) &lt; 35, "Fail","Pass")</f>
        <v>Fail</v>
      </c>
      <c r="M608" t="str">
        <f>VLOOKUP(Students_marks[[#This Row],[Percentage]],Table2[],2,TRUE)</f>
        <v>D</v>
      </c>
      <c r="N608">
        <f>_xlfn.RANK.EQ(Students_marks[[#This Row],[Total]],Students_marks[Total],0)</f>
        <v>856</v>
      </c>
    </row>
    <row r="609" spans="1:14" x14ac:dyDescent="0.35">
      <c r="A609">
        <v>608</v>
      </c>
      <c r="B609" s="1" t="s">
        <v>619</v>
      </c>
      <c r="C609" s="1" t="s">
        <v>8</v>
      </c>
      <c r="D609" s="1" t="s">
        <v>12</v>
      </c>
      <c r="E609" s="2">
        <v>4.54</v>
      </c>
      <c r="F609" s="2">
        <v>13.78</v>
      </c>
      <c r="G609" s="2">
        <v>78.8</v>
      </c>
      <c r="H609" s="2">
        <v>92.48</v>
      </c>
      <c r="I609" s="2">
        <v>86.14</v>
      </c>
      <c r="J609" s="2">
        <f>SUM(Students_marks[[#This Row],[Math]:[English]])</f>
        <v>275.74</v>
      </c>
      <c r="K609" s="2">
        <f>Students_marks[[#This Row],[Total]]/5</f>
        <v>55.148000000000003</v>
      </c>
      <c r="L609" t="str">
        <f>IF(MIN(Students_marks[[#This Row],[Math]:[English]]) &lt; 35, "Fail","Pass")</f>
        <v>Fail</v>
      </c>
      <c r="M609" t="str">
        <f>VLOOKUP(Students_marks[[#This Row],[Percentage]],Table2[],2,TRUE)</f>
        <v>C</v>
      </c>
      <c r="N609">
        <f>_xlfn.RANK.EQ(Students_marks[[#This Row],[Total]],Students_marks[Total],0)</f>
        <v>377</v>
      </c>
    </row>
    <row r="610" spans="1:14" x14ac:dyDescent="0.35">
      <c r="A610">
        <v>609</v>
      </c>
      <c r="B610" s="1" t="s">
        <v>620</v>
      </c>
      <c r="C610" s="1" t="s">
        <v>7</v>
      </c>
      <c r="D610" s="1" t="s">
        <v>14</v>
      </c>
      <c r="E610" s="2">
        <v>22.51</v>
      </c>
      <c r="F610" s="2">
        <v>44.67</v>
      </c>
      <c r="G610" s="2">
        <v>48.21</v>
      </c>
      <c r="H610" s="2">
        <v>67.16</v>
      </c>
      <c r="I610" s="2">
        <v>21.9</v>
      </c>
      <c r="J610" s="2">
        <f>SUM(Students_marks[[#This Row],[Math]:[English]])</f>
        <v>204.45000000000002</v>
      </c>
      <c r="K610" s="2">
        <f>Students_marks[[#This Row],[Total]]/5</f>
        <v>40.89</v>
      </c>
      <c r="L610" t="str">
        <f>IF(MIN(Students_marks[[#This Row],[Math]:[English]]) &lt; 35, "Fail","Pass")</f>
        <v>Fail</v>
      </c>
      <c r="M610" t="str">
        <f>VLOOKUP(Students_marks[[#This Row],[Percentage]],Table2[],2,TRUE)</f>
        <v>D</v>
      </c>
      <c r="N610">
        <f>_xlfn.RANK.EQ(Students_marks[[#This Row],[Total]],Students_marks[Total],0)</f>
        <v>786</v>
      </c>
    </row>
    <row r="611" spans="1:14" x14ac:dyDescent="0.35">
      <c r="A611">
        <v>610</v>
      </c>
      <c r="B611" s="1" t="s">
        <v>621</v>
      </c>
      <c r="C611" s="1" t="s">
        <v>5</v>
      </c>
      <c r="D611" s="1" t="s">
        <v>12</v>
      </c>
      <c r="E611" s="2">
        <v>77.62</v>
      </c>
      <c r="F611" s="2">
        <v>86.04</v>
      </c>
      <c r="G611" s="2">
        <v>95.21</v>
      </c>
      <c r="H611" s="2">
        <v>13.56</v>
      </c>
      <c r="I611" s="2">
        <v>15.45</v>
      </c>
      <c r="J611" s="2">
        <f>SUM(Students_marks[[#This Row],[Math]:[English]])</f>
        <v>287.88</v>
      </c>
      <c r="K611" s="2">
        <f>Students_marks[[#This Row],[Total]]/5</f>
        <v>57.576000000000001</v>
      </c>
      <c r="L611" t="str">
        <f>IF(MIN(Students_marks[[#This Row],[Math]:[English]]) &lt; 35, "Fail","Pass")</f>
        <v>Fail</v>
      </c>
      <c r="M611" t="str">
        <f>VLOOKUP(Students_marks[[#This Row],[Percentage]],Table2[],2,TRUE)</f>
        <v>C</v>
      </c>
      <c r="N611">
        <f>_xlfn.RANK.EQ(Students_marks[[#This Row],[Total]],Students_marks[Total],0)</f>
        <v>308</v>
      </c>
    </row>
    <row r="612" spans="1:14" x14ac:dyDescent="0.35">
      <c r="A612">
        <v>611</v>
      </c>
      <c r="B612" s="1" t="s">
        <v>622</v>
      </c>
      <c r="C612" s="1" t="s">
        <v>5</v>
      </c>
      <c r="D612" s="1" t="s">
        <v>14</v>
      </c>
      <c r="E612" s="2">
        <v>56.13</v>
      </c>
      <c r="F612" s="2">
        <v>44.64</v>
      </c>
      <c r="G612" s="2">
        <v>57.32</v>
      </c>
      <c r="H612" s="2">
        <v>87.53</v>
      </c>
      <c r="I612" s="2">
        <v>87.88</v>
      </c>
      <c r="J612" s="2">
        <f>SUM(Students_marks[[#This Row],[Math]:[English]])</f>
        <v>333.5</v>
      </c>
      <c r="K612" s="2">
        <f>Students_marks[[#This Row],[Total]]/5</f>
        <v>66.7</v>
      </c>
      <c r="L612" t="str">
        <f>IF(MIN(Students_marks[[#This Row],[Math]:[English]]) &lt; 35, "Fail","Pass")</f>
        <v>Pass</v>
      </c>
      <c r="M612" t="str">
        <f>VLOOKUP(Students_marks[[#This Row],[Percentage]],Table2[],2,TRUE)</f>
        <v>B2</v>
      </c>
      <c r="N612">
        <f>_xlfn.RANK.EQ(Students_marks[[#This Row],[Total]],Students_marks[Total],0)</f>
        <v>120</v>
      </c>
    </row>
    <row r="613" spans="1:14" x14ac:dyDescent="0.35">
      <c r="A613">
        <v>612</v>
      </c>
      <c r="B613" s="1" t="s">
        <v>623</v>
      </c>
      <c r="C613" s="1" t="s">
        <v>7</v>
      </c>
      <c r="D613" s="1" t="s">
        <v>14</v>
      </c>
      <c r="E613" s="2">
        <v>41.22</v>
      </c>
      <c r="F613" s="2">
        <v>17.23</v>
      </c>
      <c r="G613" s="2">
        <v>46</v>
      </c>
      <c r="H613" s="2">
        <v>96.73</v>
      </c>
      <c r="I613" s="2">
        <v>2.48</v>
      </c>
      <c r="J613" s="2">
        <f>SUM(Students_marks[[#This Row],[Math]:[English]])</f>
        <v>203.66</v>
      </c>
      <c r="K613" s="2">
        <f>Students_marks[[#This Row],[Total]]/5</f>
        <v>40.731999999999999</v>
      </c>
      <c r="L613" t="str">
        <f>IF(MIN(Students_marks[[#This Row],[Math]:[English]]) &lt; 35, "Fail","Pass")</f>
        <v>Fail</v>
      </c>
      <c r="M613" t="str">
        <f>VLOOKUP(Students_marks[[#This Row],[Percentage]],Table2[],2,TRUE)</f>
        <v>D</v>
      </c>
      <c r="N613">
        <f>_xlfn.RANK.EQ(Students_marks[[#This Row],[Total]],Students_marks[Total],0)</f>
        <v>792</v>
      </c>
    </row>
    <row r="614" spans="1:14" x14ac:dyDescent="0.35">
      <c r="A614">
        <v>613</v>
      </c>
      <c r="B614" s="1" t="s">
        <v>624</v>
      </c>
      <c r="C614" s="1" t="s">
        <v>5</v>
      </c>
      <c r="D614" s="1" t="s">
        <v>12</v>
      </c>
      <c r="E614" s="2">
        <v>37.24</v>
      </c>
      <c r="F614" s="2">
        <v>59.31</v>
      </c>
      <c r="G614" s="2">
        <v>45.52</v>
      </c>
      <c r="H614" s="2">
        <v>98.64</v>
      </c>
      <c r="I614" s="2">
        <v>15.63</v>
      </c>
      <c r="J614" s="2">
        <f>SUM(Students_marks[[#This Row],[Math]:[English]])</f>
        <v>256.34000000000003</v>
      </c>
      <c r="K614" s="2">
        <f>Students_marks[[#This Row],[Total]]/5</f>
        <v>51.268000000000008</v>
      </c>
      <c r="L614" t="str">
        <f>IF(MIN(Students_marks[[#This Row],[Math]:[English]]) &lt; 35, "Fail","Pass")</f>
        <v>Fail</v>
      </c>
      <c r="M614" t="str">
        <f>VLOOKUP(Students_marks[[#This Row],[Percentage]],Table2[],2,TRUE)</f>
        <v>C</v>
      </c>
      <c r="N614">
        <f>_xlfn.RANK.EQ(Students_marks[[#This Row],[Total]],Students_marks[Total],0)</f>
        <v>494</v>
      </c>
    </row>
    <row r="615" spans="1:14" x14ac:dyDescent="0.35">
      <c r="A615">
        <v>614</v>
      </c>
      <c r="B615" s="1" t="s">
        <v>625</v>
      </c>
      <c r="C615" s="1" t="s">
        <v>6</v>
      </c>
      <c r="D615" s="1" t="s">
        <v>14</v>
      </c>
      <c r="E615" s="2">
        <v>34.020000000000003</v>
      </c>
      <c r="F615" s="2">
        <v>72.959999999999994</v>
      </c>
      <c r="G615" s="2">
        <v>39.89</v>
      </c>
      <c r="H615" s="2">
        <v>34.229999999999997</v>
      </c>
      <c r="I615" s="2">
        <v>69.09</v>
      </c>
      <c r="J615" s="2">
        <f>SUM(Students_marks[[#This Row],[Math]:[English]])</f>
        <v>250.19</v>
      </c>
      <c r="K615" s="2">
        <f>Students_marks[[#This Row],[Total]]/5</f>
        <v>50.037999999999997</v>
      </c>
      <c r="L615" t="str">
        <f>IF(MIN(Students_marks[[#This Row],[Math]:[English]]) &lt; 35, "Fail","Pass")</f>
        <v>Fail</v>
      </c>
      <c r="M615" t="str">
        <f>VLOOKUP(Students_marks[[#This Row],[Percentage]],Table2[],2,TRUE)</f>
        <v>C</v>
      </c>
      <c r="N615">
        <f>_xlfn.RANK.EQ(Students_marks[[#This Row],[Total]],Students_marks[Total],0)</f>
        <v>532</v>
      </c>
    </row>
    <row r="616" spans="1:14" x14ac:dyDescent="0.35">
      <c r="A616">
        <v>615</v>
      </c>
      <c r="B616" s="1" t="s">
        <v>626</v>
      </c>
      <c r="C616" s="1" t="s">
        <v>8</v>
      </c>
      <c r="D616" s="1" t="s">
        <v>10</v>
      </c>
      <c r="E616" s="2">
        <v>14.66</v>
      </c>
      <c r="F616" s="2">
        <v>57.71</v>
      </c>
      <c r="G616" s="2">
        <v>95.4</v>
      </c>
      <c r="H616" s="2">
        <v>84.35</v>
      </c>
      <c r="I616" s="2">
        <v>84.8</v>
      </c>
      <c r="J616" s="2">
        <f>SUM(Students_marks[[#This Row],[Math]:[English]])</f>
        <v>336.92</v>
      </c>
      <c r="K616" s="2">
        <f>Students_marks[[#This Row],[Total]]/5</f>
        <v>67.384</v>
      </c>
      <c r="L616" t="str">
        <f>IF(MIN(Students_marks[[#This Row],[Math]:[English]]) &lt; 35, "Fail","Pass")</f>
        <v>Fail</v>
      </c>
      <c r="M616" t="str">
        <f>VLOOKUP(Students_marks[[#This Row],[Percentage]],Table2[],2,TRUE)</f>
        <v>B2</v>
      </c>
      <c r="N616">
        <f>_xlfn.RANK.EQ(Students_marks[[#This Row],[Total]],Students_marks[Total],0)</f>
        <v>104</v>
      </c>
    </row>
    <row r="617" spans="1:14" x14ac:dyDescent="0.35">
      <c r="A617">
        <v>616</v>
      </c>
      <c r="B617" s="1" t="s">
        <v>627</v>
      </c>
      <c r="C617" s="1" t="s">
        <v>4</v>
      </c>
      <c r="D617" s="1" t="s">
        <v>12</v>
      </c>
      <c r="E617" s="2">
        <v>30.83</v>
      </c>
      <c r="F617" s="2">
        <v>73.569999999999993</v>
      </c>
      <c r="G617" s="2">
        <v>37.57</v>
      </c>
      <c r="H617" s="2">
        <v>57.51</v>
      </c>
      <c r="I617" s="2">
        <v>84.95</v>
      </c>
      <c r="J617" s="2">
        <f>SUM(Students_marks[[#This Row],[Math]:[English]])</f>
        <v>284.43</v>
      </c>
      <c r="K617" s="2">
        <f>Students_marks[[#This Row],[Total]]/5</f>
        <v>56.886000000000003</v>
      </c>
      <c r="L617" t="str">
        <f>IF(MIN(Students_marks[[#This Row],[Math]:[English]]) &lt; 35, "Fail","Pass")</f>
        <v>Fail</v>
      </c>
      <c r="M617" t="str">
        <f>VLOOKUP(Students_marks[[#This Row],[Percentage]],Table2[],2,TRUE)</f>
        <v>C</v>
      </c>
      <c r="N617">
        <f>_xlfn.RANK.EQ(Students_marks[[#This Row],[Total]],Students_marks[Total],0)</f>
        <v>321</v>
      </c>
    </row>
    <row r="618" spans="1:14" x14ac:dyDescent="0.35">
      <c r="A618">
        <v>617</v>
      </c>
      <c r="B618" s="1" t="s">
        <v>628</v>
      </c>
      <c r="C618" s="1" t="s">
        <v>8</v>
      </c>
      <c r="D618" s="1" t="s">
        <v>14</v>
      </c>
      <c r="E618" s="2">
        <v>13.3</v>
      </c>
      <c r="F618" s="2">
        <v>81.78</v>
      </c>
      <c r="G618" s="2">
        <v>85.32</v>
      </c>
      <c r="H618" s="2">
        <v>9.26</v>
      </c>
      <c r="I618" s="2">
        <v>84.95</v>
      </c>
      <c r="J618" s="2">
        <f>SUM(Students_marks[[#This Row],[Math]:[English]])</f>
        <v>274.60999999999996</v>
      </c>
      <c r="K618" s="2">
        <f>Students_marks[[#This Row],[Total]]/5</f>
        <v>54.92199999999999</v>
      </c>
      <c r="L618" t="str">
        <f>IF(MIN(Students_marks[[#This Row],[Math]:[English]]) &lt; 35, "Fail","Pass")</f>
        <v>Fail</v>
      </c>
      <c r="M618" t="str">
        <f>VLOOKUP(Students_marks[[#This Row],[Percentage]],Table2[],2,TRUE)</f>
        <v>C</v>
      </c>
      <c r="N618">
        <f>_xlfn.RANK.EQ(Students_marks[[#This Row],[Total]],Students_marks[Total],0)</f>
        <v>387</v>
      </c>
    </row>
    <row r="619" spans="1:14" x14ac:dyDescent="0.35">
      <c r="A619">
        <v>618</v>
      </c>
      <c r="B619" s="1" t="s">
        <v>629</v>
      </c>
      <c r="C619" s="1" t="s">
        <v>4</v>
      </c>
      <c r="D619" s="1" t="s">
        <v>14</v>
      </c>
      <c r="E619" s="2">
        <v>53.1</v>
      </c>
      <c r="F619" s="2">
        <v>10.4</v>
      </c>
      <c r="G619" s="2">
        <v>24.14</v>
      </c>
      <c r="H619" s="2">
        <v>70.569999999999993</v>
      </c>
      <c r="I619" s="2">
        <v>23.03</v>
      </c>
      <c r="J619" s="2">
        <f>SUM(Students_marks[[#This Row],[Math]:[English]])</f>
        <v>181.23999999999998</v>
      </c>
      <c r="K619" s="2">
        <f>Students_marks[[#This Row],[Total]]/5</f>
        <v>36.247999999999998</v>
      </c>
      <c r="L619" t="str">
        <f>IF(MIN(Students_marks[[#This Row],[Math]:[English]]) &lt; 35, "Fail","Pass")</f>
        <v>Fail</v>
      </c>
      <c r="M619" t="str">
        <f>VLOOKUP(Students_marks[[#This Row],[Percentage]],Table2[],2,TRUE)</f>
        <v>D</v>
      </c>
      <c r="N619">
        <f>_xlfn.RANK.EQ(Students_marks[[#This Row],[Total]],Students_marks[Total],0)</f>
        <v>863</v>
      </c>
    </row>
    <row r="620" spans="1:14" x14ac:dyDescent="0.35">
      <c r="A620">
        <v>619</v>
      </c>
      <c r="B620" s="1" t="s">
        <v>630</v>
      </c>
      <c r="C620" s="1" t="s">
        <v>4</v>
      </c>
      <c r="D620" s="1" t="s">
        <v>10</v>
      </c>
      <c r="E620" s="2">
        <v>67.89</v>
      </c>
      <c r="F620" s="2">
        <v>76.69</v>
      </c>
      <c r="G620" s="2">
        <v>40.03</v>
      </c>
      <c r="H620" s="2">
        <v>82.53</v>
      </c>
      <c r="I620" s="2">
        <v>53.56</v>
      </c>
      <c r="J620" s="2">
        <f>SUM(Students_marks[[#This Row],[Math]:[English]])</f>
        <v>320.7</v>
      </c>
      <c r="K620" s="2">
        <f>Students_marks[[#This Row],[Total]]/5</f>
        <v>64.14</v>
      </c>
      <c r="L620" t="str">
        <f>IF(MIN(Students_marks[[#This Row],[Math]:[English]]) &lt; 35, "Fail","Pass")</f>
        <v>Pass</v>
      </c>
      <c r="M620" t="str">
        <f>VLOOKUP(Students_marks[[#This Row],[Percentage]],Table2[],2,TRUE)</f>
        <v>B2</v>
      </c>
      <c r="N620">
        <f>_xlfn.RANK.EQ(Students_marks[[#This Row],[Total]],Students_marks[Total],0)</f>
        <v>165</v>
      </c>
    </row>
    <row r="621" spans="1:14" x14ac:dyDescent="0.35">
      <c r="A621">
        <v>620</v>
      </c>
      <c r="B621" s="1" t="s">
        <v>631</v>
      </c>
      <c r="C621" s="1" t="s">
        <v>6</v>
      </c>
      <c r="D621" s="1" t="s">
        <v>10</v>
      </c>
      <c r="E621" s="2">
        <v>92.32</v>
      </c>
      <c r="F621" s="2">
        <v>3.31</v>
      </c>
      <c r="G621" s="2">
        <v>43.87</v>
      </c>
      <c r="H621" s="2">
        <v>24.74</v>
      </c>
      <c r="I621" s="2">
        <v>42.9</v>
      </c>
      <c r="J621" s="2">
        <f>SUM(Students_marks[[#This Row],[Math]:[English]])</f>
        <v>207.14000000000001</v>
      </c>
      <c r="K621" s="2">
        <f>Students_marks[[#This Row],[Total]]/5</f>
        <v>41.428000000000004</v>
      </c>
      <c r="L621" t="str">
        <f>IF(MIN(Students_marks[[#This Row],[Math]:[English]]) &lt; 35, "Fail","Pass")</f>
        <v>Fail</v>
      </c>
      <c r="M621" t="str">
        <f>VLOOKUP(Students_marks[[#This Row],[Percentage]],Table2[],2,TRUE)</f>
        <v>D</v>
      </c>
      <c r="N621">
        <f>_xlfn.RANK.EQ(Students_marks[[#This Row],[Total]],Students_marks[Total],0)</f>
        <v>768</v>
      </c>
    </row>
    <row r="622" spans="1:14" x14ac:dyDescent="0.35">
      <c r="A622">
        <v>621</v>
      </c>
      <c r="B622" s="1" t="s">
        <v>632</v>
      </c>
      <c r="C622" s="1" t="s">
        <v>6</v>
      </c>
      <c r="D622" s="1" t="s">
        <v>14</v>
      </c>
      <c r="E622" s="2">
        <v>65.66</v>
      </c>
      <c r="F622" s="2">
        <v>58.87</v>
      </c>
      <c r="G622" s="2">
        <v>95.79</v>
      </c>
      <c r="H622" s="2">
        <v>71.709999999999994</v>
      </c>
      <c r="I622" s="2">
        <v>90.96</v>
      </c>
      <c r="J622" s="2">
        <f>SUM(Students_marks[[#This Row],[Math]:[English]])</f>
        <v>382.98999999999995</v>
      </c>
      <c r="K622" s="2">
        <f>Students_marks[[#This Row],[Total]]/5</f>
        <v>76.597999999999985</v>
      </c>
      <c r="L622" t="str">
        <f>IF(MIN(Students_marks[[#This Row],[Math]:[English]]) &lt; 35, "Fail","Pass")</f>
        <v>Pass</v>
      </c>
      <c r="M622" t="str">
        <f>VLOOKUP(Students_marks[[#This Row],[Percentage]],Table2[],2,TRUE)</f>
        <v>B1</v>
      </c>
      <c r="N622">
        <f>_xlfn.RANK.EQ(Students_marks[[#This Row],[Total]],Students_marks[Total],0)</f>
        <v>13</v>
      </c>
    </row>
    <row r="623" spans="1:14" x14ac:dyDescent="0.35">
      <c r="A623">
        <v>622</v>
      </c>
      <c r="B623" s="1" t="s">
        <v>633</v>
      </c>
      <c r="C623" s="1" t="s">
        <v>4</v>
      </c>
      <c r="D623" s="1" t="s">
        <v>10</v>
      </c>
      <c r="E623" s="2">
        <v>7.99</v>
      </c>
      <c r="F623" s="2">
        <v>60.76</v>
      </c>
      <c r="G623" s="2">
        <v>10.76</v>
      </c>
      <c r="H623" s="2">
        <v>87.03</v>
      </c>
      <c r="I623" s="2">
        <v>96.65</v>
      </c>
      <c r="J623" s="2">
        <f>SUM(Students_marks[[#This Row],[Math]:[English]])</f>
        <v>263.19000000000005</v>
      </c>
      <c r="K623" s="2">
        <f>Students_marks[[#This Row],[Total]]/5</f>
        <v>52.638000000000012</v>
      </c>
      <c r="L623" t="str">
        <f>IF(MIN(Students_marks[[#This Row],[Math]:[English]]) &lt; 35, "Fail","Pass")</f>
        <v>Fail</v>
      </c>
      <c r="M623" t="str">
        <f>VLOOKUP(Students_marks[[#This Row],[Percentage]],Table2[],2,TRUE)</f>
        <v>C</v>
      </c>
      <c r="N623">
        <f>_xlfn.RANK.EQ(Students_marks[[#This Row],[Total]],Students_marks[Total],0)</f>
        <v>456</v>
      </c>
    </row>
    <row r="624" spans="1:14" x14ac:dyDescent="0.35">
      <c r="A624">
        <v>623</v>
      </c>
      <c r="B624" s="1" t="s">
        <v>634</v>
      </c>
      <c r="C624" s="1" t="s">
        <v>8</v>
      </c>
      <c r="D624" s="1" t="s">
        <v>14</v>
      </c>
      <c r="E624" s="2">
        <v>13.28</v>
      </c>
      <c r="F624" s="2">
        <v>48.48</v>
      </c>
      <c r="G624" s="2">
        <v>62.71</v>
      </c>
      <c r="H624" s="2">
        <v>81.569999999999993</v>
      </c>
      <c r="I624" s="2">
        <v>51.94</v>
      </c>
      <c r="J624" s="2">
        <f>SUM(Students_marks[[#This Row],[Math]:[English]])</f>
        <v>257.98</v>
      </c>
      <c r="K624" s="2">
        <f>Students_marks[[#This Row],[Total]]/5</f>
        <v>51.596000000000004</v>
      </c>
      <c r="L624" t="str">
        <f>IF(MIN(Students_marks[[#This Row],[Math]:[English]]) &lt; 35, "Fail","Pass")</f>
        <v>Fail</v>
      </c>
      <c r="M624" t="str">
        <f>VLOOKUP(Students_marks[[#This Row],[Percentage]],Table2[],2,TRUE)</f>
        <v>C</v>
      </c>
      <c r="N624">
        <f>_xlfn.RANK.EQ(Students_marks[[#This Row],[Total]],Students_marks[Total],0)</f>
        <v>483</v>
      </c>
    </row>
    <row r="625" spans="1:14" x14ac:dyDescent="0.35">
      <c r="A625">
        <v>624</v>
      </c>
      <c r="B625" s="1" t="s">
        <v>635</v>
      </c>
      <c r="C625" s="1" t="s">
        <v>5</v>
      </c>
      <c r="D625" s="1" t="s">
        <v>14</v>
      </c>
      <c r="E625" s="2">
        <v>96.19</v>
      </c>
      <c r="F625" s="2">
        <v>91.28</v>
      </c>
      <c r="G625" s="2">
        <v>58.52</v>
      </c>
      <c r="H625" s="2">
        <v>61.99</v>
      </c>
      <c r="I625" s="2">
        <v>64.02</v>
      </c>
      <c r="J625" s="2">
        <f>SUM(Students_marks[[#This Row],[Math]:[English]])</f>
        <v>372</v>
      </c>
      <c r="K625" s="2">
        <f>Students_marks[[#This Row],[Total]]/5</f>
        <v>74.400000000000006</v>
      </c>
      <c r="L625" t="str">
        <f>IF(MIN(Students_marks[[#This Row],[Math]:[English]]) &lt; 35, "Fail","Pass")</f>
        <v>Pass</v>
      </c>
      <c r="M625" t="str">
        <f>VLOOKUP(Students_marks[[#This Row],[Percentage]],Table2[],2,TRUE)</f>
        <v>B1</v>
      </c>
      <c r="N625">
        <f>_xlfn.RANK.EQ(Students_marks[[#This Row],[Total]],Students_marks[Total],0)</f>
        <v>26</v>
      </c>
    </row>
    <row r="626" spans="1:14" x14ac:dyDescent="0.35">
      <c r="A626">
        <v>625</v>
      </c>
      <c r="B626" s="1" t="s">
        <v>636</v>
      </c>
      <c r="C626" s="1" t="s">
        <v>6</v>
      </c>
      <c r="D626" s="1" t="s">
        <v>12</v>
      </c>
      <c r="E626" s="2">
        <v>44.28</v>
      </c>
      <c r="F626" s="2">
        <v>30.9</v>
      </c>
      <c r="G626" s="2">
        <v>25.83</v>
      </c>
      <c r="H626" s="2">
        <v>99.66</v>
      </c>
      <c r="I626" s="2">
        <v>12.58</v>
      </c>
      <c r="J626" s="2">
        <f>SUM(Students_marks[[#This Row],[Math]:[English]])</f>
        <v>213.25000000000003</v>
      </c>
      <c r="K626" s="2">
        <f>Students_marks[[#This Row],[Total]]/5</f>
        <v>42.650000000000006</v>
      </c>
      <c r="L626" t="str">
        <f>IF(MIN(Students_marks[[#This Row],[Math]:[English]]) &lt; 35, "Fail","Pass")</f>
        <v>Fail</v>
      </c>
      <c r="M626" t="str">
        <f>VLOOKUP(Students_marks[[#This Row],[Percentage]],Table2[],2,TRUE)</f>
        <v>D</v>
      </c>
      <c r="N626">
        <f>_xlfn.RANK.EQ(Students_marks[[#This Row],[Total]],Students_marks[Total],0)</f>
        <v>729</v>
      </c>
    </row>
    <row r="627" spans="1:14" x14ac:dyDescent="0.35">
      <c r="A627">
        <v>626</v>
      </c>
      <c r="B627" s="1" t="s">
        <v>637</v>
      </c>
      <c r="C627" s="1" t="s">
        <v>6</v>
      </c>
      <c r="D627" s="1" t="s">
        <v>14</v>
      </c>
      <c r="E627" s="2">
        <v>27.84</v>
      </c>
      <c r="F627" s="2">
        <v>48.41</v>
      </c>
      <c r="G627" s="2">
        <v>91.79</v>
      </c>
      <c r="H627" s="2">
        <v>69.650000000000006</v>
      </c>
      <c r="I627" s="2">
        <v>35.200000000000003</v>
      </c>
      <c r="J627" s="2">
        <f>SUM(Students_marks[[#This Row],[Math]:[English]])</f>
        <v>272.89000000000004</v>
      </c>
      <c r="K627" s="2">
        <f>Students_marks[[#This Row],[Total]]/5</f>
        <v>54.57800000000001</v>
      </c>
      <c r="L627" t="str">
        <f>IF(MIN(Students_marks[[#This Row],[Math]:[English]]) &lt; 35, "Fail","Pass")</f>
        <v>Fail</v>
      </c>
      <c r="M627" t="str">
        <f>VLOOKUP(Students_marks[[#This Row],[Percentage]],Table2[],2,TRUE)</f>
        <v>C</v>
      </c>
      <c r="N627">
        <f>_xlfn.RANK.EQ(Students_marks[[#This Row],[Total]],Students_marks[Total],0)</f>
        <v>395</v>
      </c>
    </row>
    <row r="628" spans="1:14" x14ac:dyDescent="0.35">
      <c r="A628">
        <v>627</v>
      </c>
      <c r="B628" s="1" t="s">
        <v>638</v>
      </c>
      <c r="C628" s="1" t="s">
        <v>7</v>
      </c>
      <c r="D628" s="1" t="s">
        <v>14</v>
      </c>
      <c r="E628" s="2">
        <v>8.84</v>
      </c>
      <c r="F628" s="2">
        <v>79.91</v>
      </c>
      <c r="G628" s="2">
        <v>94.45</v>
      </c>
      <c r="H628" s="2">
        <v>97.63</v>
      </c>
      <c r="I628" s="2">
        <v>81.05</v>
      </c>
      <c r="J628" s="2">
        <f>SUM(Students_marks[[#This Row],[Math]:[English]])</f>
        <v>361.88</v>
      </c>
      <c r="K628" s="2">
        <f>Students_marks[[#This Row],[Total]]/5</f>
        <v>72.376000000000005</v>
      </c>
      <c r="L628" t="str">
        <f>IF(MIN(Students_marks[[#This Row],[Math]:[English]]) &lt; 35, "Fail","Pass")</f>
        <v>Fail</v>
      </c>
      <c r="M628" t="str">
        <f>VLOOKUP(Students_marks[[#This Row],[Percentage]],Table2[],2,TRUE)</f>
        <v>B1</v>
      </c>
      <c r="N628">
        <f>_xlfn.RANK.EQ(Students_marks[[#This Row],[Total]],Students_marks[Total],0)</f>
        <v>43</v>
      </c>
    </row>
    <row r="629" spans="1:14" x14ac:dyDescent="0.35">
      <c r="A629">
        <v>628</v>
      </c>
      <c r="B629" s="1" t="s">
        <v>639</v>
      </c>
      <c r="C629" s="1" t="s">
        <v>6</v>
      </c>
      <c r="D629" s="1" t="s">
        <v>14</v>
      </c>
      <c r="E629" s="2">
        <v>58.85</v>
      </c>
      <c r="F629" s="2">
        <v>95.31</v>
      </c>
      <c r="G629" s="2">
        <v>85.23</v>
      </c>
      <c r="H629" s="2">
        <v>67.599999999999994</v>
      </c>
      <c r="I629" s="2">
        <v>75.61</v>
      </c>
      <c r="J629" s="2">
        <f>SUM(Students_marks[[#This Row],[Math]:[English]])</f>
        <v>382.6</v>
      </c>
      <c r="K629" s="2">
        <f>Students_marks[[#This Row],[Total]]/5</f>
        <v>76.52000000000001</v>
      </c>
      <c r="L629" t="str">
        <f>IF(MIN(Students_marks[[#This Row],[Math]:[English]]) &lt; 35, "Fail","Pass")</f>
        <v>Pass</v>
      </c>
      <c r="M629" t="str">
        <f>VLOOKUP(Students_marks[[#This Row],[Percentage]],Table2[],2,TRUE)</f>
        <v>B1</v>
      </c>
      <c r="N629">
        <f>_xlfn.RANK.EQ(Students_marks[[#This Row],[Total]],Students_marks[Total],0)</f>
        <v>15</v>
      </c>
    </row>
    <row r="630" spans="1:14" x14ac:dyDescent="0.35">
      <c r="A630">
        <v>629</v>
      </c>
      <c r="B630" s="1" t="s">
        <v>640</v>
      </c>
      <c r="C630" s="1" t="s">
        <v>4</v>
      </c>
      <c r="D630" s="1" t="s">
        <v>14</v>
      </c>
      <c r="E630" s="2">
        <v>30.32</v>
      </c>
      <c r="F630" s="2">
        <v>10.77</v>
      </c>
      <c r="G630" s="2">
        <v>77.739999999999995</v>
      </c>
      <c r="H630" s="2">
        <v>63.04</v>
      </c>
      <c r="I630" s="2">
        <v>22.19</v>
      </c>
      <c r="J630" s="2">
        <f>SUM(Students_marks[[#This Row],[Math]:[English]])</f>
        <v>204.06</v>
      </c>
      <c r="K630" s="2">
        <f>Students_marks[[#This Row],[Total]]/5</f>
        <v>40.811999999999998</v>
      </c>
      <c r="L630" t="str">
        <f>IF(MIN(Students_marks[[#This Row],[Math]:[English]]) &lt; 35, "Fail","Pass")</f>
        <v>Fail</v>
      </c>
      <c r="M630" t="str">
        <f>VLOOKUP(Students_marks[[#This Row],[Percentage]],Table2[],2,TRUE)</f>
        <v>D</v>
      </c>
      <c r="N630">
        <f>_xlfn.RANK.EQ(Students_marks[[#This Row],[Total]],Students_marks[Total],0)</f>
        <v>791</v>
      </c>
    </row>
    <row r="631" spans="1:14" x14ac:dyDescent="0.35">
      <c r="A631">
        <v>630</v>
      </c>
      <c r="B631" s="1" t="s">
        <v>641</v>
      </c>
      <c r="C631" s="1" t="s">
        <v>7</v>
      </c>
      <c r="D631" s="1" t="s">
        <v>10</v>
      </c>
      <c r="E631" s="2">
        <v>72.08</v>
      </c>
      <c r="F631" s="2">
        <v>43.37</v>
      </c>
      <c r="G631" s="2">
        <v>50.76</v>
      </c>
      <c r="H631" s="2">
        <v>43.64</v>
      </c>
      <c r="I631" s="2">
        <v>88.46</v>
      </c>
      <c r="J631" s="2">
        <f>SUM(Students_marks[[#This Row],[Math]:[English]])</f>
        <v>298.30999999999995</v>
      </c>
      <c r="K631" s="2">
        <f>Students_marks[[#This Row],[Total]]/5</f>
        <v>59.661999999999992</v>
      </c>
      <c r="L631" t="str">
        <f>IF(MIN(Students_marks[[#This Row],[Math]:[English]]) &lt; 35, "Fail","Pass")</f>
        <v>Pass</v>
      </c>
      <c r="M631" t="str">
        <f>VLOOKUP(Students_marks[[#This Row],[Percentage]],Table2[],2,TRUE)</f>
        <v>C</v>
      </c>
      <c r="N631">
        <f>_xlfn.RANK.EQ(Students_marks[[#This Row],[Total]],Students_marks[Total],0)</f>
        <v>254</v>
      </c>
    </row>
    <row r="632" spans="1:14" x14ac:dyDescent="0.35">
      <c r="A632">
        <v>631</v>
      </c>
      <c r="B632" s="1" t="s">
        <v>642</v>
      </c>
      <c r="C632" s="1" t="s">
        <v>5</v>
      </c>
      <c r="D632" s="1" t="s">
        <v>14</v>
      </c>
      <c r="E632" s="2">
        <v>13.92</v>
      </c>
      <c r="F632" s="2">
        <v>83.54</v>
      </c>
      <c r="G632" s="2">
        <v>52.68</v>
      </c>
      <c r="H632" s="2">
        <v>23.36</v>
      </c>
      <c r="I632" s="2">
        <v>39.18</v>
      </c>
      <c r="J632" s="2">
        <f>SUM(Students_marks[[#This Row],[Math]:[English]])</f>
        <v>212.68</v>
      </c>
      <c r="K632" s="2">
        <f>Students_marks[[#This Row],[Total]]/5</f>
        <v>42.536000000000001</v>
      </c>
      <c r="L632" t="str">
        <f>IF(MIN(Students_marks[[#This Row],[Math]:[English]]) &lt; 35, "Fail","Pass")</f>
        <v>Fail</v>
      </c>
      <c r="M632" t="str">
        <f>VLOOKUP(Students_marks[[#This Row],[Percentage]],Table2[],2,TRUE)</f>
        <v>D</v>
      </c>
      <c r="N632">
        <f>_xlfn.RANK.EQ(Students_marks[[#This Row],[Total]],Students_marks[Total],0)</f>
        <v>734</v>
      </c>
    </row>
    <row r="633" spans="1:14" x14ac:dyDescent="0.35">
      <c r="A633">
        <v>632</v>
      </c>
      <c r="B633" s="1" t="s">
        <v>643</v>
      </c>
      <c r="C633" s="1" t="s">
        <v>4</v>
      </c>
      <c r="D633" s="1" t="s">
        <v>14</v>
      </c>
      <c r="E633" s="2">
        <v>42.3</v>
      </c>
      <c r="F633" s="2">
        <v>42.28</v>
      </c>
      <c r="G633" s="2">
        <v>37.83</v>
      </c>
      <c r="H633" s="2">
        <v>8.8699999999999992</v>
      </c>
      <c r="I633" s="2">
        <v>43.74</v>
      </c>
      <c r="J633" s="2">
        <f>SUM(Students_marks[[#This Row],[Math]:[English]])</f>
        <v>175.02</v>
      </c>
      <c r="K633" s="2">
        <f>Students_marks[[#This Row],[Total]]/5</f>
        <v>35.004000000000005</v>
      </c>
      <c r="L633" t="str">
        <f>IF(MIN(Students_marks[[#This Row],[Math]:[English]]) &lt; 35, "Fail","Pass")</f>
        <v>Fail</v>
      </c>
      <c r="M633" t="str">
        <f>VLOOKUP(Students_marks[[#This Row],[Percentage]],Table2[],2,TRUE)</f>
        <v>D</v>
      </c>
      <c r="N633">
        <f>_xlfn.RANK.EQ(Students_marks[[#This Row],[Total]],Students_marks[Total],0)</f>
        <v>884</v>
      </c>
    </row>
    <row r="634" spans="1:14" x14ac:dyDescent="0.35">
      <c r="A634">
        <v>633</v>
      </c>
      <c r="B634" s="1" t="s">
        <v>644</v>
      </c>
      <c r="C634" s="1" t="s">
        <v>8</v>
      </c>
      <c r="D634" s="1" t="s">
        <v>14</v>
      </c>
      <c r="E634" s="2">
        <v>33.56</v>
      </c>
      <c r="F634" s="2">
        <v>7.2</v>
      </c>
      <c r="G634" s="2">
        <v>86.18</v>
      </c>
      <c r="H634" s="2">
        <v>87.4</v>
      </c>
      <c r="I634" s="2">
        <v>75</v>
      </c>
      <c r="J634" s="2">
        <f>SUM(Students_marks[[#This Row],[Math]:[English]])</f>
        <v>289.34000000000003</v>
      </c>
      <c r="K634" s="2">
        <f>Students_marks[[#This Row],[Total]]/5</f>
        <v>57.868000000000009</v>
      </c>
      <c r="L634" t="str">
        <f>IF(MIN(Students_marks[[#This Row],[Math]:[English]]) &lt; 35, "Fail","Pass")</f>
        <v>Fail</v>
      </c>
      <c r="M634" t="str">
        <f>VLOOKUP(Students_marks[[#This Row],[Percentage]],Table2[],2,TRUE)</f>
        <v>C</v>
      </c>
      <c r="N634">
        <f>_xlfn.RANK.EQ(Students_marks[[#This Row],[Total]],Students_marks[Total],0)</f>
        <v>299</v>
      </c>
    </row>
    <row r="635" spans="1:14" x14ac:dyDescent="0.35">
      <c r="A635">
        <v>634</v>
      </c>
      <c r="B635" s="1" t="s">
        <v>645</v>
      </c>
      <c r="C635" s="1" t="s">
        <v>5</v>
      </c>
      <c r="D635" s="1" t="s">
        <v>10</v>
      </c>
      <c r="E635" s="2">
        <v>49.51</v>
      </c>
      <c r="F635" s="2">
        <v>31.63</v>
      </c>
      <c r="G635" s="2">
        <v>0.8</v>
      </c>
      <c r="H635" s="2">
        <v>73.599999999999994</v>
      </c>
      <c r="I635" s="2">
        <v>10.199999999999999</v>
      </c>
      <c r="J635" s="2">
        <f>SUM(Students_marks[[#This Row],[Math]:[English]])</f>
        <v>165.73999999999998</v>
      </c>
      <c r="K635" s="2">
        <f>Students_marks[[#This Row],[Total]]/5</f>
        <v>33.147999999999996</v>
      </c>
      <c r="L635" t="str">
        <f>IF(MIN(Students_marks[[#This Row],[Math]:[English]]) &lt; 35, "Fail","Pass")</f>
        <v>Fail</v>
      </c>
      <c r="M635" t="str">
        <f>VLOOKUP(Students_marks[[#This Row],[Percentage]],Table2[],2,TRUE)</f>
        <v>F</v>
      </c>
      <c r="N635">
        <f>_xlfn.RANK.EQ(Students_marks[[#This Row],[Total]],Students_marks[Total],0)</f>
        <v>913</v>
      </c>
    </row>
    <row r="636" spans="1:14" x14ac:dyDescent="0.35">
      <c r="A636">
        <v>635</v>
      </c>
      <c r="B636" s="1" t="s">
        <v>646</v>
      </c>
      <c r="C636" s="1" t="s">
        <v>8</v>
      </c>
      <c r="D636" s="1" t="s">
        <v>12</v>
      </c>
      <c r="E636" s="2">
        <v>36.39</v>
      </c>
      <c r="F636" s="2">
        <v>57.76</v>
      </c>
      <c r="G636" s="2">
        <v>61.07</v>
      </c>
      <c r="H636" s="2">
        <v>44.89</v>
      </c>
      <c r="I636" s="2">
        <v>37.119999999999997</v>
      </c>
      <c r="J636" s="2">
        <f>SUM(Students_marks[[#This Row],[Math]:[English]])</f>
        <v>237.23000000000002</v>
      </c>
      <c r="K636" s="2">
        <f>Students_marks[[#This Row],[Total]]/5</f>
        <v>47.446000000000005</v>
      </c>
      <c r="L636" t="str">
        <f>IF(MIN(Students_marks[[#This Row],[Math]:[English]]) &lt; 35, "Fail","Pass")</f>
        <v>Pass</v>
      </c>
      <c r="M636" t="str">
        <f>VLOOKUP(Students_marks[[#This Row],[Percentage]],Table2[],2,TRUE)</f>
        <v>D</v>
      </c>
      <c r="N636">
        <f>_xlfn.RANK.EQ(Students_marks[[#This Row],[Total]],Students_marks[Total],0)</f>
        <v>600</v>
      </c>
    </row>
    <row r="637" spans="1:14" x14ac:dyDescent="0.35">
      <c r="A637">
        <v>636</v>
      </c>
      <c r="B637" s="1" t="s">
        <v>647</v>
      </c>
      <c r="C637" s="1" t="s">
        <v>5</v>
      </c>
      <c r="D637" s="1" t="s">
        <v>12</v>
      </c>
      <c r="E637" s="2">
        <v>66.55</v>
      </c>
      <c r="F637" s="2">
        <v>50.15</v>
      </c>
      <c r="G637" s="2">
        <v>15.26</v>
      </c>
      <c r="H637" s="2">
        <v>50.46</v>
      </c>
      <c r="I637" s="2">
        <v>22.76</v>
      </c>
      <c r="J637" s="2">
        <f>SUM(Students_marks[[#This Row],[Math]:[English]])</f>
        <v>205.17999999999998</v>
      </c>
      <c r="K637" s="2">
        <f>Students_marks[[#This Row],[Total]]/5</f>
        <v>41.035999999999994</v>
      </c>
      <c r="L637" t="str">
        <f>IF(MIN(Students_marks[[#This Row],[Math]:[English]]) &lt; 35, "Fail","Pass")</f>
        <v>Fail</v>
      </c>
      <c r="M637" t="str">
        <f>VLOOKUP(Students_marks[[#This Row],[Percentage]],Table2[],2,TRUE)</f>
        <v>D</v>
      </c>
      <c r="N637">
        <f>_xlfn.RANK.EQ(Students_marks[[#This Row],[Total]],Students_marks[Total],0)</f>
        <v>780</v>
      </c>
    </row>
    <row r="638" spans="1:14" x14ac:dyDescent="0.35">
      <c r="A638">
        <v>637</v>
      </c>
      <c r="B638" s="1" t="s">
        <v>648</v>
      </c>
      <c r="C638" s="1" t="s">
        <v>5</v>
      </c>
      <c r="D638" s="1" t="s">
        <v>14</v>
      </c>
      <c r="E638" s="2">
        <v>67.790000000000006</v>
      </c>
      <c r="F638" s="2">
        <v>39.979999999999997</v>
      </c>
      <c r="G638" s="2">
        <v>46.83</v>
      </c>
      <c r="H638" s="2">
        <v>23.91</v>
      </c>
      <c r="I638" s="2">
        <v>47.09</v>
      </c>
      <c r="J638" s="2">
        <f>SUM(Students_marks[[#This Row],[Math]:[English]])</f>
        <v>225.60000000000002</v>
      </c>
      <c r="K638" s="2">
        <f>Students_marks[[#This Row],[Total]]/5</f>
        <v>45.120000000000005</v>
      </c>
      <c r="L638" t="str">
        <f>IF(MIN(Students_marks[[#This Row],[Math]:[English]]) &lt; 35, "Fail","Pass")</f>
        <v>Fail</v>
      </c>
      <c r="M638" t="str">
        <f>VLOOKUP(Students_marks[[#This Row],[Percentage]],Table2[],2,TRUE)</f>
        <v>D</v>
      </c>
      <c r="N638">
        <f>_xlfn.RANK.EQ(Students_marks[[#This Row],[Total]],Students_marks[Total],0)</f>
        <v>666</v>
      </c>
    </row>
    <row r="639" spans="1:14" x14ac:dyDescent="0.35">
      <c r="A639">
        <v>638</v>
      </c>
      <c r="B639" s="1" t="s">
        <v>649</v>
      </c>
      <c r="C639" s="1" t="s">
        <v>7</v>
      </c>
      <c r="D639" s="1" t="s">
        <v>10</v>
      </c>
      <c r="E639" s="2">
        <v>38.19</v>
      </c>
      <c r="F639" s="2">
        <v>34.03</v>
      </c>
      <c r="G639" s="2">
        <v>69.790000000000006</v>
      </c>
      <c r="H639" s="2">
        <v>12.98</v>
      </c>
      <c r="I639" s="2">
        <v>75.98</v>
      </c>
      <c r="J639" s="2">
        <f>SUM(Students_marks[[#This Row],[Math]:[English]])</f>
        <v>230.96999999999997</v>
      </c>
      <c r="K639" s="2">
        <f>Students_marks[[#This Row],[Total]]/5</f>
        <v>46.193999999999996</v>
      </c>
      <c r="L639" t="str">
        <f>IF(MIN(Students_marks[[#This Row],[Math]:[English]]) &lt; 35, "Fail","Pass")</f>
        <v>Fail</v>
      </c>
      <c r="M639" t="str">
        <f>VLOOKUP(Students_marks[[#This Row],[Percentage]],Table2[],2,TRUE)</f>
        <v>D</v>
      </c>
      <c r="N639">
        <f>_xlfn.RANK.EQ(Students_marks[[#This Row],[Total]],Students_marks[Total],0)</f>
        <v>639</v>
      </c>
    </row>
    <row r="640" spans="1:14" x14ac:dyDescent="0.35">
      <c r="A640">
        <v>639</v>
      </c>
      <c r="B640" s="1" t="s">
        <v>650</v>
      </c>
      <c r="C640" s="1" t="s">
        <v>5</v>
      </c>
      <c r="D640" s="1" t="s">
        <v>14</v>
      </c>
      <c r="E640" s="2">
        <v>45.21</v>
      </c>
      <c r="F640" s="2">
        <v>84.17</v>
      </c>
      <c r="G640" s="2">
        <v>13.05</v>
      </c>
      <c r="H640" s="2">
        <v>87.32</v>
      </c>
      <c r="I640" s="2">
        <v>55.61</v>
      </c>
      <c r="J640" s="2">
        <f>SUM(Students_marks[[#This Row],[Math]:[English]])</f>
        <v>285.36</v>
      </c>
      <c r="K640" s="2">
        <f>Students_marks[[#This Row],[Total]]/5</f>
        <v>57.072000000000003</v>
      </c>
      <c r="L640" t="str">
        <f>IF(MIN(Students_marks[[#This Row],[Math]:[English]]) &lt; 35, "Fail","Pass")</f>
        <v>Fail</v>
      </c>
      <c r="M640" t="str">
        <f>VLOOKUP(Students_marks[[#This Row],[Percentage]],Table2[],2,TRUE)</f>
        <v>C</v>
      </c>
      <c r="N640">
        <f>_xlfn.RANK.EQ(Students_marks[[#This Row],[Total]],Students_marks[Total],0)</f>
        <v>319</v>
      </c>
    </row>
    <row r="641" spans="1:14" x14ac:dyDescent="0.35">
      <c r="A641">
        <v>640</v>
      </c>
      <c r="B641" s="1" t="s">
        <v>651</v>
      </c>
      <c r="C641" s="1" t="s">
        <v>7</v>
      </c>
      <c r="D641" s="1" t="s">
        <v>14</v>
      </c>
      <c r="E641" s="2">
        <v>8.25</v>
      </c>
      <c r="F641" s="2">
        <v>16.61</v>
      </c>
      <c r="G641" s="2">
        <v>84.24</v>
      </c>
      <c r="H641" s="2">
        <v>45.28</v>
      </c>
      <c r="I641" s="2">
        <v>93.61</v>
      </c>
      <c r="J641" s="2">
        <f>SUM(Students_marks[[#This Row],[Math]:[English]])</f>
        <v>247.99</v>
      </c>
      <c r="K641" s="2">
        <f>Students_marks[[#This Row],[Total]]/5</f>
        <v>49.597999999999999</v>
      </c>
      <c r="L641" t="str">
        <f>IF(MIN(Students_marks[[#This Row],[Math]:[English]]) &lt; 35, "Fail","Pass")</f>
        <v>Fail</v>
      </c>
      <c r="M641" t="str">
        <f>VLOOKUP(Students_marks[[#This Row],[Percentage]],Table2[],2,TRUE)</f>
        <v>D</v>
      </c>
      <c r="N641">
        <f>_xlfn.RANK.EQ(Students_marks[[#This Row],[Total]],Students_marks[Total],0)</f>
        <v>545</v>
      </c>
    </row>
    <row r="642" spans="1:14" x14ac:dyDescent="0.35">
      <c r="A642">
        <v>641</v>
      </c>
      <c r="B642" s="1" t="s">
        <v>652</v>
      </c>
      <c r="C642" s="1" t="s">
        <v>8</v>
      </c>
      <c r="D642" s="1" t="s">
        <v>14</v>
      </c>
      <c r="E642" s="2">
        <v>13.08</v>
      </c>
      <c r="F642" s="2">
        <v>52.46</v>
      </c>
      <c r="G642" s="2">
        <v>0.77</v>
      </c>
      <c r="H642" s="2">
        <v>15.15</v>
      </c>
      <c r="I642" s="2">
        <v>38.17</v>
      </c>
      <c r="J642" s="2">
        <f>SUM(Students_marks[[#This Row],[Math]:[English]])</f>
        <v>119.63000000000001</v>
      </c>
      <c r="K642" s="2">
        <f>Students_marks[[#This Row],[Total]]/5</f>
        <v>23.926000000000002</v>
      </c>
      <c r="L642" t="str">
        <f>IF(MIN(Students_marks[[#This Row],[Math]:[English]]) &lt; 35, "Fail","Pass")</f>
        <v>Fail</v>
      </c>
      <c r="M642" t="str">
        <f>VLOOKUP(Students_marks[[#This Row],[Percentage]],Table2[],2,TRUE)</f>
        <v>F</v>
      </c>
      <c r="N642">
        <f>_xlfn.RANK.EQ(Students_marks[[#This Row],[Total]],Students_marks[Total],0)</f>
        <v>981</v>
      </c>
    </row>
    <row r="643" spans="1:14" x14ac:dyDescent="0.35">
      <c r="A643">
        <v>642</v>
      </c>
      <c r="B643" s="1" t="s">
        <v>653</v>
      </c>
      <c r="C643" s="1" t="s">
        <v>8</v>
      </c>
      <c r="D643" s="1" t="s">
        <v>10</v>
      </c>
      <c r="E643" s="2">
        <v>79.52</v>
      </c>
      <c r="F643" s="2">
        <v>91.8</v>
      </c>
      <c r="G643" s="2">
        <v>92.01</v>
      </c>
      <c r="H643" s="2">
        <v>84.37</v>
      </c>
      <c r="I643" s="2">
        <v>84.3</v>
      </c>
      <c r="J643" s="2">
        <f>SUM(Students_marks[[#This Row],[Math]:[English]])</f>
        <v>432</v>
      </c>
      <c r="K643" s="2">
        <f>Students_marks[[#This Row],[Total]]/5</f>
        <v>86.4</v>
      </c>
      <c r="L643" t="str">
        <f>IF(MIN(Students_marks[[#This Row],[Math]:[English]]) &lt; 35, "Fail","Pass")</f>
        <v>Pass</v>
      </c>
      <c r="M643" t="str">
        <f>VLOOKUP(Students_marks[[#This Row],[Percentage]],Table2[],2,TRUE)</f>
        <v>A2</v>
      </c>
      <c r="N643">
        <f>_xlfn.RANK.EQ(Students_marks[[#This Row],[Total]],Students_marks[Total],0)</f>
        <v>1</v>
      </c>
    </row>
    <row r="644" spans="1:14" x14ac:dyDescent="0.35">
      <c r="A644">
        <v>643</v>
      </c>
      <c r="B644" s="1" t="s">
        <v>654</v>
      </c>
      <c r="C644" s="1" t="s">
        <v>7</v>
      </c>
      <c r="D644" s="1" t="s">
        <v>12</v>
      </c>
      <c r="E644" s="2">
        <v>85.76</v>
      </c>
      <c r="F644" s="2">
        <v>61.26</v>
      </c>
      <c r="G644" s="2">
        <v>75.14</v>
      </c>
      <c r="H644" s="2">
        <v>7.73</v>
      </c>
      <c r="I644" s="2">
        <v>97.4</v>
      </c>
      <c r="J644" s="2">
        <f>SUM(Students_marks[[#This Row],[Math]:[English]])</f>
        <v>327.29000000000002</v>
      </c>
      <c r="K644" s="2">
        <f>Students_marks[[#This Row],[Total]]/5</f>
        <v>65.457999999999998</v>
      </c>
      <c r="L644" t="str">
        <f>IF(MIN(Students_marks[[#This Row],[Math]:[English]]) &lt; 35, "Fail","Pass")</f>
        <v>Fail</v>
      </c>
      <c r="M644" t="str">
        <f>VLOOKUP(Students_marks[[#This Row],[Percentage]],Table2[],2,TRUE)</f>
        <v>B2</v>
      </c>
      <c r="N644">
        <f>_xlfn.RANK.EQ(Students_marks[[#This Row],[Total]],Students_marks[Total],0)</f>
        <v>144</v>
      </c>
    </row>
    <row r="645" spans="1:14" x14ac:dyDescent="0.35">
      <c r="A645">
        <v>644</v>
      </c>
      <c r="B645" s="1" t="s">
        <v>655</v>
      </c>
      <c r="C645" s="1" t="s">
        <v>6</v>
      </c>
      <c r="D645" s="1" t="s">
        <v>14</v>
      </c>
      <c r="E645" s="2">
        <v>54.63</v>
      </c>
      <c r="F645" s="2">
        <v>4</v>
      </c>
      <c r="G645" s="2">
        <v>8.9600000000000009</v>
      </c>
      <c r="H645" s="2">
        <v>6.28</v>
      </c>
      <c r="I645" s="2">
        <v>92.73</v>
      </c>
      <c r="J645" s="2">
        <f>SUM(Students_marks[[#This Row],[Math]:[English]])</f>
        <v>166.60000000000002</v>
      </c>
      <c r="K645" s="2">
        <f>Students_marks[[#This Row],[Total]]/5</f>
        <v>33.320000000000007</v>
      </c>
      <c r="L645" t="str">
        <f>IF(MIN(Students_marks[[#This Row],[Math]:[English]]) &lt; 35, "Fail","Pass")</f>
        <v>Fail</v>
      </c>
      <c r="M645" t="str">
        <f>VLOOKUP(Students_marks[[#This Row],[Percentage]],Table2[],2,TRUE)</f>
        <v>F</v>
      </c>
      <c r="N645">
        <f>_xlfn.RANK.EQ(Students_marks[[#This Row],[Total]],Students_marks[Total],0)</f>
        <v>908</v>
      </c>
    </row>
    <row r="646" spans="1:14" x14ac:dyDescent="0.35">
      <c r="A646">
        <v>645</v>
      </c>
      <c r="B646" s="1" t="s">
        <v>656</v>
      </c>
      <c r="C646" s="1" t="s">
        <v>5</v>
      </c>
      <c r="D646" s="1" t="s">
        <v>12</v>
      </c>
      <c r="E646" s="2">
        <v>81.47</v>
      </c>
      <c r="F646" s="2">
        <v>27.37</v>
      </c>
      <c r="G646" s="2">
        <v>96.19</v>
      </c>
      <c r="H646" s="2">
        <v>48.52</v>
      </c>
      <c r="I646" s="2">
        <v>85.32</v>
      </c>
      <c r="J646" s="2">
        <f>SUM(Students_marks[[#This Row],[Math]:[English]])</f>
        <v>338.87</v>
      </c>
      <c r="K646" s="2">
        <f>Students_marks[[#This Row],[Total]]/5</f>
        <v>67.774000000000001</v>
      </c>
      <c r="L646" t="str">
        <f>IF(MIN(Students_marks[[#This Row],[Math]:[English]]) &lt; 35, "Fail","Pass")</f>
        <v>Fail</v>
      </c>
      <c r="M646" t="str">
        <f>VLOOKUP(Students_marks[[#This Row],[Percentage]],Table2[],2,TRUE)</f>
        <v>B2</v>
      </c>
      <c r="N646">
        <f>_xlfn.RANK.EQ(Students_marks[[#This Row],[Total]],Students_marks[Total],0)</f>
        <v>96</v>
      </c>
    </row>
    <row r="647" spans="1:14" x14ac:dyDescent="0.35">
      <c r="A647">
        <v>646</v>
      </c>
      <c r="B647" s="1" t="s">
        <v>657</v>
      </c>
      <c r="C647" s="1" t="s">
        <v>4</v>
      </c>
      <c r="D647" s="1" t="s">
        <v>10</v>
      </c>
      <c r="E647" s="2">
        <v>27.75</v>
      </c>
      <c r="F647" s="2">
        <v>13.88</v>
      </c>
      <c r="G647" s="2">
        <v>96.88</v>
      </c>
      <c r="H647" s="2">
        <v>76.41</v>
      </c>
      <c r="I647" s="2">
        <v>49.67</v>
      </c>
      <c r="J647" s="2">
        <f>SUM(Students_marks[[#This Row],[Math]:[English]])</f>
        <v>264.58999999999997</v>
      </c>
      <c r="K647" s="2">
        <f>Students_marks[[#This Row],[Total]]/5</f>
        <v>52.917999999999992</v>
      </c>
      <c r="L647" t="str">
        <f>IF(MIN(Students_marks[[#This Row],[Math]:[English]]) &lt; 35, "Fail","Pass")</f>
        <v>Fail</v>
      </c>
      <c r="M647" t="str">
        <f>VLOOKUP(Students_marks[[#This Row],[Percentage]],Table2[],2,TRUE)</f>
        <v>C</v>
      </c>
      <c r="N647">
        <f>_xlfn.RANK.EQ(Students_marks[[#This Row],[Total]],Students_marks[Total],0)</f>
        <v>443</v>
      </c>
    </row>
    <row r="648" spans="1:14" x14ac:dyDescent="0.35">
      <c r="A648">
        <v>647</v>
      </c>
      <c r="B648" s="1" t="s">
        <v>658</v>
      </c>
      <c r="C648" s="1" t="s">
        <v>5</v>
      </c>
      <c r="D648" s="1" t="s">
        <v>10</v>
      </c>
      <c r="E648" s="2">
        <v>89.58</v>
      </c>
      <c r="F648" s="2">
        <v>43.19</v>
      </c>
      <c r="G648" s="2">
        <v>94.68</v>
      </c>
      <c r="H648" s="2">
        <v>13.06</v>
      </c>
      <c r="I648" s="2">
        <v>90.78</v>
      </c>
      <c r="J648" s="2">
        <f>SUM(Students_marks[[#This Row],[Math]:[English]])</f>
        <v>331.28999999999996</v>
      </c>
      <c r="K648" s="2">
        <f>Students_marks[[#This Row],[Total]]/5</f>
        <v>66.257999999999996</v>
      </c>
      <c r="L648" t="str">
        <f>IF(MIN(Students_marks[[#This Row],[Math]:[English]]) &lt; 35, "Fail","Pass")</f>
        <v>Fail</v>
      </c>
      <c r="M648" t="str">
        <f>VLOOKUP(Students_marks[[#This Row],[Percentage]],Table2[],2,TRUE)</f>
        <v>B2</v>
      </c>
      <c r="N648">
        <f>_xlfn.RANK.EQ(Students_marks[[#This Row],[Total]],Students_marks[Total],0)</f>
        <v>128</v>
      </c>
    </row>
    <row r="649" spans="1:14" x14ac:dyDescent="0.35">
      <c r="A649">
        <v>648</v>
      </c>
      <c r="B649" s="1" t="s">
        <v>659</v>
      </c>
      <c r="C649" s="1" t="s">
        <v>8</v>
      </c>
      <c r="D649" s="1" t="s">
        <v>14</v>
      </c>
      <c r="E649" s="2">
        <v>99.26</v>
      </c>
      <c r="F649" s="2">
        <v>61.38</v>
      </c>
      <c r="G649" s="2">
        <v>72.27</v>
      </c>
      <c r="H649" s="2">
        <v>65.03</v>
      </c>
      <c r="I649" s="2">
        <v>80.94</v>
      </c>
      <c r="J649" s="2">
        <f>SUM(Students_marks[[#This Row],[Math]:[English]])</f>
        <v>378.88000000000005</v>
      </c>
      <c r="K649" s="2">
        <f>Students_marks[[#This Row],[Total]]/5</f>
        <v>75.77600000000001</v>
      </c>
      <c r="L649" t="str">
        <f>IF(MIN(Students_marks[[#This Row],[Math]:[English]]) &lt; 35, "Fail","Pass")</f>
        <v>Pass</v>
      </c>
      <c r="M649" t="str">
        <f>VLOOKUP(Students_marks[[#This Row],[Percentage]],Table2[],2,TRUE)</f>
        <v>B1</v>
      </c>
      <c r="N649">
        <f>_xlfn.RANK.EQ(Students_marks[[#This Row],[Total]],Students_marks[Total],0)</f>
        <v>18</v>
      </c>
    </row>
    <row r="650" spans="1:14" x14ac:dyDescent="0.35">
      <c r="A650">
        <v>649</v>
      </c>
      <c r="B650" s="1" t="s">
        <v>660</v>
      </c>
      <c r="C650" s="1" t="s">
        <v>7</v>
      </c>
      <c r="D650" s="1" t="s">
        <v>14</v>
      </c>
      <c r="E650" s="2">
        <v>14.85</v>
      </c>
      <c r="F650" s="2">
        <v>15.8</v>
      </c>
      <c r="G650" s="2">
        <v>54.2</v>
      </c>
      <c r="H650" s="2">
        <v>69.72</v>
      </c>
      <c r="I650" s="2">
        <v>90.97</v>
      </c>
      <c r="J650" s="2">
        <f>SUM(Students_marks[[#This Row],[Math]:[English]])</f>
        <v>245.54</v>
      </c>
      <c r="K650" s="2">
        <f>Students_marks[[#This Row],[Total]]/5</f>
        <v>49.107999999999997</v>
      </c>
      <c r="L650" t="str">
        <f>IF(MIN(Students_marks[[#This Row],[Math]:[English]]) &lt; 35, "Fail","Pass")</f>
        <v>Fail</v>
      </c>
      <c r="M650" t="str">
        <f>VLOOKUP(Students_marks[[#This Row],[Percentage]],Table2[],2,TRUE)</f>
        <v>D</v>
      </c>
      <c r="N650">
        <f>_xlfn.RANK.EQ(Students_marks[[#This Row],[Total]],Students_marks[Total],0)</f>
        <v>554</v>
      </c>
    </row>
    <row r="651" spans="1:14" x14ac:dyDescent="0.35">
      <c r="A651">
        <v>650</v>
      </c>
      <c r="B651" s="1" t="s">
        <v>661</v>
      </c>
      <c r="C651" s="1" t="s">
        <v>4</v>
      </c>
      <c r="D651" s="1" t="s">
        <v>14</v>
      </c>
      <c r="E651" s="2">
        <v>22.18</v>
      </c>
      <c r="F651" s="2">
        <v>60.98</v>
      </c>
      <c r="G651" s="2">
        <v>12.59</v>
      </c>
      <c r="H651" s="2">
        <v>23.15</v>
      </c>
      <c r="I651" s="2">
        <v>72.89</v>
      </c>
      <c r="J651" s="2">
        <f>SUM(Students_marks[[#This Row],[Math]:[English]])</f>
        <v>191.79000000000002</v>
      </c>
      <c r="K651" s="2">
        <f>Students_marks[[#This Row],[Total]]/5</f>
        <v>38.358000000000004</v>
      </c>
      <c r="L651" t="str">
        <f>IF(MIN(Students_marks[[#This Row],[Math]:[English]]) &lt; 35, "Fail","Pass")</f>
        <v>Fail</v>
      </c>
      <c r="M651" t="str">
        <f>VLOOKUP(Students_marks[[#This Row],[Percentage]],Table2[],2,TRUE)</f>
        <v>D</v>
      </c>
      <c r="N651">
        <f>_xlfn.RANK.EQ(Students_marks[[#This Row],[Total]],Students_marks[Total],0)</f>
        <v>827</v>
      </c>
    </row>
    <row r="652" spans="1:14" x14ac:dyDescent="0.35">
      <c r="A652">
        <v>651</v>
      </c>
      <c r="B652" s="1" t="s">
        <v>662</v>
      </c>
      <c r="C652" s="1" t="s">
        <v>6</v>
      </c>
      <c r="D652" s="1" t="s">
        <v>10</v>
      </c>
      <c r="E652" s="2">
        <v>78.87</v>
      </c>
      <c r="F652" s="2">
        <v>4.34</v>
      </c>
      <c r="G652" s="2">
        <v>71.69</v>
      </c>
      <c r="H652" s="2">
        <v>52.43</v>
      </c>
      <c r="I652" s="2">
        <v>71.489999999999995</v>
      </c>
      <c r="J652" s="2">
        <f>SUM(Students_marks[[#This Row],[Math]:[English]])</f>
        <v>278.82</v>
      </c>
      <c r="K652" s="2">
        <f>Students_marks[[#This Row],[Total]]/5</f>
        <v>55.763999999999996</v>
      </c>
      <c r="L652" t="str">
        <f>IF(MIN(Students_marks[[#This Row],[Math]:[English]]) &lt; 35, "Fail","Pass")</f>
        <v>Fail</v>
      </c>
      <c r="M652" t="str">
        <f>VLOOKUP(Students_marks[[#This Row],[Percentage]],Table2[],2,TRUE)</f>
        <v>C</v>
      </c>
      <c r="N652">
        <f>_xlfn.RANK.EQ(Students_marks[[#This Row],[Total]],Students_marks[Total],0)</f>
        <v>357</v>
      </c>
    </row>
    <row r="653" spans="1:14" x14ac:dyDescent="0.35">
      <c r="A653">
        <v>652</v>
      </c>
      <c r="B653" s="1" t="s">
        <v>663</v>
      </c>
      <c r="C653" s="1" t="s">
        <v>7</v>
      </c>
      <c r="D653" s="1" t="s">
        <v>10</v>
      </c>
      <c r="E653" s="2">
        <v>69.19</v>
      </c>
      <c r="F653" s="2">
        <v>88.29</v>
      </c>
      <c r="G653" s="2">
        <v>2.66</v>
      </c>
      <c r="H653" s="2">
        <v>86.81</v>
      </c>
      <c r="I653" s="2">
        <v>24.99</v>
      </c>
      <c r="J653" s="2">
        <f>SUM(Students_marks[[#This Row],[Math]:[English]])</f>
        <v>271.94</v>
      </c>
      <c r="K653" s="2">
        <f>Students_marks[[#This Row],[Total]]/5</f>
        <v>54.387999999999998</v>
      </c>
      <c r="L653" t="str">
        <f>IF(MIN(Students_marks[[#This Row],[Math]:[English]]) &lt; 35, "Fail","Pass")</f>
        <v>Fail</v>
      </c>
      <c r="M653" t="str">
        <f>VLOOKUP(Students_marks[[#This Row],[Percentage]],Table2[],2,TRUE)</f>
        <v>C</v>
      </c>
      <c r="N653">
        <f>_xlfn.RANK.EQ(Students_marks[[#This Row],[Total]],Students_marks[Total],0)</f>
        <v>406</v>
      </c>
    </row>
    <row r="654" spans="1:14" x14ac:dyDescent="0.35">
      <c r="A654">
        <v>653</v>
      </c>
      <c r="B654" s="1" t="s">
        <v>664</v>
      </c>
      <c r="C654" s="1" t="s">
        <v>8</v>
      </c>
      <c r="D654" s="1" t="s">
        <v>14</v>
      </c>
      <c r="E654" s="2">
        <v>57.31</v>
      </c>
      <c r="F654" s="2">
        <v>84.61</v>
      </c>
      <c r="G654" s="2">
        <v>94.11</v>
      </c>
      <c r="H654" s="2">
        <v>9.06</v>
      </c>
      <c r="I654" s="2">
        <v>93.61</v>
      </c>
      <c r="J654" s="2">
        <f>SUM(Students_marks[[#This Row],[Math]:[English]])</f>
        <v>338.70000000000005</v>
      </c>
      <c r="K654" s="2">
        <f>Students_marks[[#This Row],[Total]]/5</f>
        <v>67.740000000000009</v>
      </c>
      <c r="L654" t="str">
        <f>IF(MIN(Students_marks[[#This Row],[Math]:[English]]) &lt; 35, "Fail","Pass")</f>
        <v>Fail</v>
      </c>
      <c r="M654" t="str">
        <f>VLOOKUP(Students_marks[[#This Row],[Percentage]],Table2[],2,TRUE)</f>
        <v>B2</v>
      </c>
      <c r="N654">
        <f>_xlfn.RANK.EQ(Students_marks[[#This Row],[Total]],Students_marks[Total],0)</f>
        <v>97</v>
      </c>
    </row>
    <row r="655" spans="1:14" x14ac:dyDescent="0.35">
      <c r="A655">
        <v>654</v>
      </c>
      <c r="B655" s="1" t="s">
        <v>665</v>
      </c>
      <c r="C655" s="1" t="s">
        <v>6</v>
      </c>
      <c r="D655" s="1" t="s">
        <v>12</v>
      </c>
      <c r="E655" s="2">
        <v>21.23</v>
      </c>
      <c r="F655" s="2">
        <v>81.47</v>
      </c>
      <c r="G655" s="2">
        <v>48.52</v>
      </c>
      <c r="H655" s="2">
        <v>1.1499999999999999</v>
      </c>
      <c r="I655" s="2">
        <v>18.63</v>
      </c>
      <c r="J655" s="2">
        <f>SUM(Students_marks[[#This Row],[Math]:[English]])</f>
        <v>171</v>
      </c>
      <c r="K655" s="2">
        <f>Students_marks[[#This Row],[Total]]/5</f>
        <v>34.200000000000003</v>
      </c>
      <c r="L655" t="str">
        <f>IF(MIN(Students_marks[[#This Row],[Math]:[English]]) &lt; 35, "Fail","Pass")</f>
        <v>Fail</v>
      </c>
      <c r="M655" t="str">
        <f>VLOOKUP(Students_marks[[#This Row],[Percentage]],Table2[],2,TRUE)</f>
        <v>F</v>
      </c>
      <c r="N655">
        <f>_xlfn.RANK.EQ(Students_marks[[#This Row],[Total]],Students_marks[Total],0)</f>
        <v>900</v>
      </c>
    </row>
    <row r="656" spans="1:14" x14ac:dyDescent="0.35">
      <c r="A656">
        <v>655</v>
      </c>
      <c r="B656" s="1" t="s">
        <v>666</v>
      </c>
      <c r="C656" s="1" t="s">
        <v>8</v>
      </c>
      <c r="D656" s="1" t="s">
        <v>12</v>
      </c>
      <c r="E656" s="2">
        <v>26.22</v>
      </c>
      <c r="F656" s="2">
        <v>50.52</v>
      </c>
      <c r="G656" s="2">
        <v>53.27</v>
      </c>
      <c r="H656" s="2">
        <v>72.22</v>
      </c>
      <c r="I656" s="2">
        <v>86.73</v>
      </c>
      <c r="J656" s="2">
        <f>SUM(Students_marks[[#This Row],[Math]:[English]])</f>
        <v>288.96000000000004</v>
      </c>
      <c r="K656" s="2">
        <f>Students_marks[[#This Row],[Total]]/5</f>
        <v>57.792000000000009</v>
      </c>
      <c r="L656" t="str">
        <f>IF(MIN(Students_marks[[#This Row],[Math]:[English]]) &lt; 35, "Fail","Pass")</f>
        <v>Fail</v>
      </c>
      <c r="M656" t="str">
        <f>VLOOKUP(Students_marks[[#This Row],[Percentage]],Table2[],2,TRUE)</f>
        <v>C</v>
      </c>
      <c r="N656">
        <f>_xlfn.RANK.EQ(Students_marks[[#This Row],[Total]],Students_marks[Total],0)</f>
        <v>302</v>
      </c>
    </row>
    <row r="657" spans="1:14" x14ac:dyDescent="0.35">
      <c r="A657">
        <v>656</v>
      </c>
      <c r="B657" s="1" t="s">
        <v>667</v>
      </c>
      <c r="C657" s="1" t="s">
        <v>6</v>
      </c>
      <c r="D657" s="1" t="s">
        <v>10</v>
      </c>
      <c r="E657" s="2">
        <v>26.93</v>
      </c>
      <c r="F657" s="2">
        <v>59.09</v>
      </c>
      <c r="G657" s="2">
        <v>66.28</v>
      </c>
      <c r="H657" s="2">
        <v>46.09</v>
      </c>
      <c r="I657" s="2">
        <v>20.329999999999998</v>
      </c>
      <c r="J657" s="2">
        <f>SUM(Students_marks[[#This Row],[Math]:[English]])</f>
        <v>218.72000000000003</v>
      </c>
      <c r="K657" s="2">
        <f>Students_marks[[#This Row],[Total]]/5</f>
        <v>43.744000000000007</v>
      </c>
      <c r="L657" t="str">
        <f>IF(MIN(Students_marks[[#This Row],[Math]:[English]]) &lt; 35, "Fail","Pass")</f>
        <v>Fail</v>
      </c>
      <c r="M657" t="str">
        <f>VLOOKUP(Students_marks[[#This Row],[Percentage]],Table2[],2,TRUE)</f>
        <v>D</v>
      </c>
      <c r="N657">
        <f>_xlfn.RANK.EQ(Students_marks[[#This Row],[Total]],Students_marks[Total],0)</f>
        <v>700</v>
      </c>
    </row>
    <row r="658" spans="1:14" x14ac:dyDescent="0.35">
      <c r="A658">
        <v>657</v>
      </c>
      <c r="B658" s="1" t="s">
        <v>668</v>
      </c>
      <c r="C658" s="1" t="s">
        <v>8</v>
      </c>
      <c r="D658" s="1" t="s">
        <v>12</v>
      </c>
      <c r="E658" s="2">
        <v>48.67</v>
      </c>
      <c r="F658" s="2">
        <v>77.040000000000006</v>
      </c>
      <c r="G658" s="2">
        <v>3.85</v>
      </c>
      <c r="H658" s="2">
        <v>92.07</v>
      </c>
      <c r="I658" s="2">
        <v>6.07</v>
      </c>
      <c r="J658" s="2">
        <f>SUM(Students_marks[[#This Row],[Math]:[English]])</f>
        <v>227.7</v>
      </c>
      <c r="K658" s="2">
        <f>Students_marks[[#This Row],[Total]]/5</f>
        <v>45.54</v>
      </c>
      <c r="L658" t="str">
        <f>IF(MIN(Students_marks[[#This Row],[Math]:[English]]) &lt; 35, "Fail","Pass")</f>
        <v>Fail</v>
      </c>
      <c r="M658" t="str">
        <f>VLOOKUP(Students_marks[[#This Row],[Percentage]],Table2[],2,TRUE)</f>
        <v>D</v>
      </c>
      <c r="N658">
        <f>_xlfn.RANK.EQ(Students_marks[[#This Row],[Total]],Students_marks[Total],0)</f>
        <v>655</v>
      </c>
    </row>
    <row r="659" spans="1:14" x14ac:dyDescent="0.35">
      <c r="A659">
        <v>658</v>
      </c>
      <c r="B659" s="1" t="s">
        <v>669</v>
      </c>
      <c r="C659" s="1" t="s">
        <v>8</v>
      </c>
      <c r="D659" s="1" t="s">
        <v>10</v>
      </c>
      <c r="E659" s="2">
        <v>3.66</v>
      </c>
      <c r="F659" s="2">
        <v>20.61</v>
      </c>
      <c r="G659" s="2">
        <v>25.01</v>
      </c>
      <c r="H659" s="2">
        <v>58.06</v>
      </c>
      <c r="I659" s="2">
        <v>42.78</v>
      </c>
      <c r="J659" s="2">
        <f>SUM(Students_marks[[#This Row],[Math]:[English]])</f>
        <v>150.12</v>
      </c>
      <c r="K659" s="2">
        <f>Students_marks[[#This Row],[Total]]/5</f>
        <v>30.024000000000001</v>
      </c>
      <c r="L659" t="str">
        <f>IF(MIN(Students_marks[[#This Row],[Math]:[English]]) &lt; 35, "Fail","Pass")</f>
        <v>Fail</v>
      </c>
      <c r="M659" t="str">
        <f>VLOOKUP(Students_marks[[#This Row],[Percentage]],Table2[],2,TRUE)</f>
        <v>F</v>
      </c>
      <c r="N659">
        <f>_xlfn.RANK.EQ(Students_marks[[#This Row],[Total]],Students_marks[Total],0)</f>
        <v>945</v>
      </c>
    </row>
    <row r="660" spans="1:14" x14ac:dyDescent="0.35">
      <c r="A660">
        <v>659</v>
      </c>
      <c r="B660" s="1" t="s">
        <v>670</v>
      </c>
      <c r="C660" s="1" t="s">
        <v>8</v>
      </c>
      <c r="D660" s="1" t="s">
        <v>10</v>
      </c>
      <c r="E660" s="2">
        <v>62.14</v>
      </c>
      <c r="F660" s="2">
        <v>7.82</v>
      </c>
      <c r="G660" s="2">
        <v>23.71</v>
      </c>
      <c r="H660" s="2">
        <v>71.45</v>
      </c>
      <c r="I660" s="2">
        <v>85.63</v>
      </c>
      <c r="J660" s="2">
        <f>SUM(Students_marks[[#This Row],[Math]:[English]])</f>
        <v>250.75</v>
      </c>
      <c r="K660" s="2">
        <f>Students_marks[[#This Row],[Total]]/5</f>
        <v>50.15</v>
      </c>
      <c r="L660" t="str">
        <f>IF(MIN(Students_marks[[#This Row],[Math]:[English]]) &lt; 35, "Fail","Pass")</f>
        <v>Fail</v>
      </c>
      <c r="M660" t="str">
        <f>VLOOKUP(Students_marks[[#This Row],[Percentage]],Table2[],2,TRUE)</f>
        <v>C</v>
      </c>
      <c r="N660">
        <f>_xlfn.RANK.EQ(Students_marks[[#This Row],[Total]],Students_marks[Total],0)</f>
        <v>528</v>
      </c>
    </row>
    <row r="661" spans="1:14" x14ac:dyDescent="0.35">
      <c r="A661">
        <v>660</v>
      </c>
      <c r="B661" s="1" t="s">
        <v>671</v>
      </c>
      <c r="C661" s="1" t="s">
        <v>7</v>
      </c>
      <c r="D661" s="1" t="s">
        <v>14</v>
      </c>
      <c r="E661" s="2">
        <v>26.23</v>
      </c>
      <c r="F661" s="2">
        <v>42.98</v>
      </c>
      <c r="G661" s="2">
        <v>47.97</v>
      </c>
      <c r="H661" s="2">
        <v>83.27</v>
      </c>
      <c r="I661" s="2">
        <v>74.98</v>
      </c>
      <c r="J661" s="2">
        <f>SUM(Students_marks[[#This Row],[Math]:[English]])</f>
        <v>275.43</v>
      </c>
      <c r="K661" s="2">
        <f>Students_marks[[#This Row],[Total]]/5</f>
        <v>55.085999999999999</v>
      </c>
      <c r="L661" t="str">
        <f>IF(MIN(Students_marks[[#This Row],[Math]:[English]]) &lt; 35, "Fail","Pass")</f>
        <v>Fail</v>
      </c>
      <c r="M661" t="str">
        <f>VLOOKUP(Students_marks[[#This Row],[Percentage]],Table2[],2,TRUE)</f>
        <v>C</v>
      </c>
      <c r="N661">
        <f>_xlfn.RANK.EQ(Students_marks[[#This Row],[Total]],Students_marks[Total],0)</f>
        <v>381</v>
      </c>
    </row>
    <row r="662" spans="1:14" x14ac:dyDescent="0.35">
      <c r="A662">
        <v>661</v>
      </c>
      <c r="B662" s="1" t="s">
        <v>672</v>
      </c>
      <c r="C662" s="1" t="s">
        <v>4</v>
      </c>
      <c r="D662" s="1" t="s">
        <v>12</v>
      </c>
      <c r="E662" s="2">
        <v>3.89</v>
      </c>
      <c r="F662" s="2">
        <v>86.11</v>
      </c>
      <c r="G662" s="2">
        <v>17.61</v>
      </c>
      <c r="H662" s="2">
        <v>35.76</v>
      </c>
      <c r="I662" s="2">
        <v>79.83</v>
      </c>
      <c r="J662" s="2">
        <f>SUM(Students_marks[[#This Row],[Math]:[English]])</f>
        <v>223.2</v>
      </c>
      <c r="K662" s="2">
        <f>Students_marks[[#This Row],[Total]]/5</f>
        <v>44.64</v>
      </c>
      <c r="L662" t="str">
        <f>IF(MIN(Students_marks[[#This Row],[Math]:[English]]) &lt; 35, "Fail","Pass")</f>
        <v>Fail</v>
      </c>
      <c r="M662" t="str">
        <f>VLOOKUP(Students_marks[[#This Row],[Percentage]],Table2[],2,TRUE)</f>
        <v>D</v>
      </c>
      <c r="N662">
        <f>_xlfn.RANK.EQ(Students_marks[[#This Row],[Total]],Students_marks[Total],0)</f>
        <v>678</v>
      </c>
    </row>
    <row r="663" spans="1:14" x14ac:dyDescent="0.35">
      <c r="A663">
        <v>662</v>
      </c>
      <c r="B663" s="1" t="s">
        <v>673</v>
      </c>
      <c r="C663" s="1" t="s">
        <v>6</v>
      </c>
      <c r="D663" s="1" t="s">
        <v>12</v>
      </c>
      <c r="E663" s="2">
        <v>56.54</v>
      </c>
      <c r="F663" s="2">
        <v>28.12</v>
      </c>
      <c r="G663" s="2">
        <v>94.85</v>
      </c>
      <c r="H663" s="2">
        <v>35.909999999999997</v>
      </c>
      <c r="I663" s="2">
        <v>62.56</v>
      </c>
      <c r="J663" s="2">
        <f>SUM(Students_marks[[#This Row],[Math]:[English]])</f>
        <v>277.98</v>
      </c>
      <c r="K663" s="2">
        <f>Students_marks[[#This Row],[Total]]/5</f>
        <v>55.596000000000004</v>
      </c>
      <c r="L663" t="str">
        <f>IF(MIN(Students_marks[[#This Row],[Math]:[English]]) &lt; 35, "Fail","Pass")</f>
        <v>Fail</v>
      </c>
      <c r="M663" t="str">
        <f>VLOOKUP(Students_marks[[#This Row],[Percentage]],Table2[],2,TRUE)</f>
        <v>C</v>
      </c>
      <c r="N663">
        <f>_xlfn.RANK.EQ(Students_marks[[#This Row],[Total]],Students_marks[Total],0)</f>
        <v>363</v>
      </c>
    </row>
    <row r="664" spans="1:14" x14ac:dyDescent="0.35">
      <c r="A664">
        <v>663</v>
      </c>
      <c r="B664" s="1" t="s">
        <v>674</v>
      </c>
      <c r="C664" s="1" t="s">
        <v>6</v>
      </c>
      <c r="D664" s="1" t="s">
        <v>10</v>
      </c>
      <c r="E664" s="2">
        <v>98.51</v>
      </c>
      <c r="F664" s="2">
        <v>29.86</v>
      </c>
      <c r="G664" s="2">
        <v>12.09</v>
      </c>
      <c r="H664" s="2">
        <v>1.48</v>
      </c>
      <c r="I664" s="2">
        <v>47.02</v>
      </c>
      <c r="J664" s="2">
        <f>SUM(Students_marks[[#This Row],[Math]:[English]])</f>
        <v>188.96</v>
      </c>
      <c r="K664" s="2">
        <f>Students_marks[[#This Row],[Total]]/5</f>
        <v>37.792000000000002</v>
      </c>
      <c r="L664" t="str">
        <f>IF(MIN(Students_marks[[#This Row],[Math]:[English]]) &lt; 35, "Fail","Pass")</f>
        <v>Fail</v>
      </c>
      <c r="M664" t="str">
        <f>VLOOKUP(Students_marks[[#This Row],[Percentage]],Table2[],2,TRUE)</f>
        <v>D</v>
      </c>
      <c r="N664">
        <f>_xlfn.RANK.EQ(Students_marks[[#This Row],[Total]],Students_marks[Total],0)</f>
        <v>834</v>
      </c>
    </row>
    <row r="665" spans="1:14" x14ac:dyDescent="0.35">
      <c r="A665">
        <v>664</v>
      </c>
      <c r="B665" s="1" t="s">
        <v>675</v>
      </c>
      <c r="C665" s="1" t="s">
        <v>8</v>
      </c>
      <c r="D665" s="1" t="s">
        <v>12</v>
      </c>
      <c r="E665" s="2">
        <v>91.74</v>
      </c>
      <c r="F665" s="2">
        <v>52.82</v>
      </c>
      <c r="G665" s="2">
        <v>44.91</v>
      </c>
      <c r="H665" s="2">
        <v>43.81</v>
      </c>
      <c r="I665" s="2">
        <v>92.56</v>
      </c>
      <c r="J665" s="2">
        <f>SUM(Students_marks[[#This Row],[Math]:[English]])</f>
        <v>325.84000000000003</v>
      </c>
      <c r="K665" s="2">
        <f>Students_marks[[#This Row],[Total]]/5</f>
        <v>65.168000000000006</v>
      </c>
      <c r="L665" t="str">
        <f>IF(MIN(Students_marks[[#This Row],[Math]:[English]]) &lt; 35, "Fail","Pass")</f>
        <v>Pass</v>
      </c>
      <c r="M665" t="str">
        <f>VLOOKUP(Students_marks[[#This Row],[Percentage]],Table2[],2,TRUE)</f>
        <v>B2</v>
      </c>
      <c r="N665">
        <f>_xlfn.RANK.EQ(Students_marks[[#This Row],[Total]],Students_marks[Total],0)</f>
        <v>148</v>
      </c>
    </row>
    <row r="666" spans="1:14" x14ac:dyDescent="0.35">
      <c r="A666">
        <v>665</v>
      </c>
      <c r="B666" s="1" t="s">
        <v>676</v>
      </c>
      <c r="C666" s="1" t="s">
        <v>5</v>
      </c>
      <c r="D666" s="1" t="s">
        <v>10</v>
      </c>
      <c r="E666" s="2">
        <v>52.12</v>
      </c>
      <c r="F666" s="2">
        <v>94.05</v>
      </c>
      <c r="G666" s="2">
        <v>0.88</v>
      </c>
      <c r="H666" s="2">
        <v>38.909999999999997</v>
      </c>
      <c r="I666" s="2">
        <v>31.57</v>
      </c>
      <c r="J666" s="2">
        <f>SUM(Students_marks[[#This Row],[Math]:[English]])</f>
        <v>217.52999999999997</v>
      </c>
      <c r="K666" s="2">
        <f>Students_marks[[#This Row],[Total]]/5</f>
        <v>43.505999999999993</v>
      </c>
      <c r="L666" t="str">
        <f>IF(MIN(Students_marks[[#This Row],[Math]:[English]]) &lt; 35, "Fail","Pass")</f>
        <v>Fail</v>
      </c>
      <c r="M666" t="str">
        <f>VLOOKUP(Students_marks[[#This Row],[Percentage]],Table2[],2,TRUE)</f>
        <v>D</v>
      </c>
      <c r="N666">
        <f>_xlfn.RANK.EQ(Students_marks[[#This Row],[Total]],Students_marks[Total],0)</f>
        <v>707</v>
      </c>
    </row>
    <row r="667" spans="1:14" x14ac:dyDescent="0.35">
      <c r="A667">
        <v>666</v>
      </c>
      <c r="B667" s="1" t="s">
        <v>677</v>
      </c>
      <c r="C667" s="1" t="s">
        <v>6</v>
      </c>
      <c r="D667" s="1" t="s">
        <v>12</v>
      </c>
      <c r="E667" s="2">
        <v>30.98</v>
      </c>
      <c r="F667" s="2">
        <v>92.24</v>
      </c>
      <c r="G667" s="2">
        <v>80.23</v>
      </c>
      <c r="H667" s="2">
        <v>86.74</v>
      </c>
      <c r="I667" s="2">
        <v>57.16</v>
      </c>
      <c r="J667" s="2">
        <f>SUM(Students_marks[[#This Row],[Math]:[English]])</f>
        <v>347.35</v>
      </c>
      <c r="K667" s="2">
        <f>Students_marks[[#This Row],[Total]]/5</f>
        <v>69.47</v>
      </c>
      <c r="L667" t="str">
        <f>IF(MIN(Students_marks[[#This Row],[Math]:[English]]) &lt; 35, "Fail","Pass")</f>
        <v>Fail</v>
      </c>
      <c r="M667" t="str">
        <f>VLOOKUP(Students_marks[[#This Row],[Percentage]],Table2[],2,TRUE)</f>
        <v>B2</v>
      </c>
      <c r="N667">
        <f>_xlfn.RANK.EQ(Students_marks[[#This Row],[Total]],Students_marks[Total],0)</f>
        <v>74</v>
      </c>
    </row>
    <row r="668" spans="1:14" x14ac:dyDescent="0.35">
      <c r="A668">
        <v>667</v>
      </c>
      <c r="B668" s="1" t="s">
        <v>678</v>
      </c>
      <c r="C668" s="1" t="s">
        <v>8</v>
      </c>
      <c r="D668" s="1" t="s">
        <v>12</v>
      </c>
      <c r="E668" s="2">
        <v>7.14</v>
      </c>
      <c r="F668" s="2">
        <v>90.89</v>
      </c>
      <c r="G668" s="2">
        <v>50.47</v>
      </c>
      <c r="H668" s="2">
        <v>75.959999999999994</v>
      </c>
      <c r="I668" s="2">
        <v>18.350000000000001</v>
      </c>
      <c r="J668" s="2">
        <f>SUM(Students_marks[[#This Row],[Math]:[English]])</f>
        <v>242.80999999999997</v>
      </c>
      <c r="K668" s="2">
        <f>Students_marks[[#This Row],[Total]]/5</f>
        <v>48.561999999999998</v>
      </c>
      <c r="L668" t="str">
        <f>IF(MIN(Students_marks[[#This Row],[Math]:[English]]) &lt; 35, "Fail","Pass")</f>
        <v>Fail</v>
      </c>
      <c r="M668" t="str">
        <f>VLOOKUP(Students_marks[[#This Row],[Percentage]],Table2[],2,TRUE)</f>
        <v>D</v>
      </c>
      <c r="N668">
        <f>_xlfn.RANK.EQ(Students_marks[[#This Row],[Total]],Students_marks[Total],0)</f>
        <v>573</v>
      </c>
    </row>
    <row r="669" spans="1:14" x14ac:dyDescent="0.35">
      <c r="A669">
        <v>668</v>
      </c>
      <c r="B669" s="1" t="s">
        <v>679</v>
      </c>
      <c r="C669" s="1" t="s">
        <v>8</v>
      </c>
      <c r="D669" s="1" t="s">
        <v>12</v>
      </c>
      <c r="E669" s="2">
        <v>21.8</v>
      </c>
      <c r="F669" s="2">
        <v>38.72</v>
      </c>
      <c r="G669" s="2">
        <v>57.03</v>
      </c>
      <c r="H669" s="2">
        <v>87.34</v>
      </c>
      <c r="I669" s="2">
        <v>3.21</v>
      </c>
      <c r="J669" s="2">
        <f>SUM(Students_marks[[#This Row],[Math]:[English]])</f>
        <v>208.1</v>
      </c>
      <c r="K669" s="2">
        <f>Students_marks[[#This Row],[Total]]/5</f>
        <v>41.62</v>
      </c>
      <c r="L669" t="str">
        <f>IF(MIN(Students_marks[[#This Row],[Math]:[English]]) &lt; 35, "Fail","Pass")</f>
        <v>Fail</v>
      </c>
      <c r="M669" t="str">
        <f>VLOOKUP(Students_marks[[#This Row],[Percentage]],Table2[],2,TRUE)</f>
        <v>D</v>
      </c>
      <c r="N669">
        <f>_xlfn.RANK.EQ(Students_marks[[#This Row],[Total]],Students_marks[Total],0)</f>
        <v>762</v>
      </c>
    </row>
    <row r="670" spans="1:14" x14ac:dyDescent="0.35">
      <c r="A670">
        <v>669</v>
      </c>
      <c r="B670" s="1" t="s">
        <v>680</v>
      </c>
      <c r="C670" s="1" t="s">
        <v>4</v>
      </c>
      <c r="D670" s="1" t="s">
        <v>12</v>
      </c>
      <c r="E670" s="2">
        <v>41.96</v>
      </c>
      <c r="F670" s="2">
        <v>9.73</v>
      </c>
      <c r="G670" s="2">
        <v>93.88</v>
      </c>
      <c r="H670" s="2">
        <v>56.13</v>
      </c>
      <c r="I670" s="2">
        <v>8.09</v>
      </c>
      <c r="J670" s="2">
        <f>SUM(Students_marks[[#This Row],[Math]:[English]])</f>
        <v>209.79</v>
      </c>
      <c r="K670" s="2">
        <f>Students_marks[[#This Row],[Total]]/5</f>
        <v>41.957999999999998</v>
      </c>
      <c r="L670" t="str">
        <f>IF(MIN(Students_marks[[#This Row],[Math]:[English]]) &lt; 35, "Fail","Pass")</f>
        <v>Fail</v>
      </c>
      <c r="M670" t="str">
        <f>VLOOKUP(Students_marks[[#This Row],[Percentage]],Table2[],2,TRUE)</f>
        <v>D</v>
      </c>
      <c r="N670">
        <f>_xlfn.RANK.EQ(Students_marks[[#This Row],[Total]],Students_marks[Total],0)</f>
        <v>752</v>
      </c>
    </row>
    <row r="671" spans="1:14" x14ac:dyDescent="0.35">
      <c r="A671">
        <v>670</v>
      </c>
      <c r="B671" s="1" t="s">
        <v>681</v>
      </c>
      <c r="C671" s="1" t="s">
        <v>7</v>
      </c>
      <c r="D671" s="1" t="s">
        <v>12</v>
      </c>
      <c r="E671" s="2">
        <v>70.86</v>
      </c>
      <c r="F671" s="2">
        <v>28.15</v>
      </c>
      <c r="G671" s="2">
        <v>40.58</v>
      </c>
      <c r="H671" s="2">
        <v>96.75</v>
      </c>
      <c r="I671" s="2">
        <v>55.15</v>
      </c>
      <c r="J671" s="2">
        <f>SUM(Students_marks[[#This Row],[Math]:[English]])</f>
        <v>291.48999999999995</v>
      </c>
      <c r="K671" s="2">
        <f>Students_marks[[#This Row],[Total]]/5</f>
        <v>58.297999999999988</v>
      </c>
      <c r="L671" t="str">
        <f>IF(MIN(Students_marks[[#This Row],[Math]:[English]]) &lt; 35, "Fail","Pass")</f>
        <v>Fail</v>
      </c>
      <c r="M671" t="str">
        <f>VLOOKUP(Students_marks[[#This Row],[Percentage]],Table2[],2,TRUE)</f>
        <v>C</v>
      </c>
      <c r="N671">
        <f>_xlfn.RANK.EQ(Students_marks[[#This Row],[Total]],Students_marks[Total],0)</f>
        <v>286</v>
      </c>
    </row>
    <row r="672" spans="1:14" x14ac:dyDescent="0.35">
      <c r="A672">
        <v>671</v>
      </c>
      <c r="B672" s="1" t="s">
        <v>682</v>
      </c>
      <c r="C672" s="1" t="s">
        <v>7</v>
      </c>
      <c r="D672" s="1" t="s">
        <v>14</v>
      </c>
      <c r="E672" s="2">
        <v>2.04</v>
      </c>
      <c r="F672" s="2">
        <v>3.36</v>
      </c>
      <c r="G672" s="2">
        <v>43.94</v>
      </c>
      <c r="H672" s="2">
        <v>15.02</v>
      </c>
      <c r="I672" s="2">
        <v>17.34</v>
      </c>
      <c r="J672" s="2">
        <f>SUM(Students_marks[[#This Row],[Math]:[English]])</f>
        <v>81.7</v>
      </c>
      <c r="K672" s="2">
        <f>Students_marks[[#This Row],[Total]]/5</f>
        <v>16.34</v>
      </c>
      <c r="L672" t="str">
        <f>IF(MIN(Students_marks[[#This Row],[Math]:[English]]) &lt; 35, "Fail","Pass")</f>
        <v>Fail</v>
      </c>
      <c r="M672" t="str">
        <f>VLOOKUP(Students_marks[[#This Row],[Percentage]],Table2[],2,TRUE)</f>
        <v>F</v>
      </c>
      <c r="N672">
        <f>_xlfn.RANK.EQ(Students_marks[[#This Row],[Total]],Students_marks[Total],0)</f>
        <v>997</v>
      </c>
    </row>
    <row r="673" spans="1:14" x14ac:dyDescent="0.35">
      <c r="A673">
        <v>672</v>
      </c>
      <c r="B673" s="1" t="s">
        <v>683</v>
      </c>
      <c r="C673" s="1" t="s">
        <v>7</v>
      </c>
      <c r="D673" s="1" t="s">
        <v>14</v>
      </c>
      <c r="E673" s="2">
        <v>54.68</v>
      </c>
      <c r="F673" s="2">
        <v>9.36</v>
      </c>
      <c r="G673" s="2">
        <v>51.56</v>
      </c>
      <c r="H673" s="2">
        <v>57.31</v>
      </c>
      <c r="I673" s="2">
        <v>8.5299999999999994</v>
      </c>
      <c r="J673" s="2">
        <f>SUM(Students_marks[[#This Row],[Math]:[English]])</f>
        <v>181.44</v>
      </c>
      <c r="K673" s="2">
        <f>Students_marks[[#This Row],[Total]]/5</f>
        <v>36.287999999999997</v>
      </c>
      <c r="L673" t="str">
        <f>IF(MIN(Students_marks[[#This Row],[Math]:[English]]) &lt; 35, "Fail","Pass")</f>
        <v>Fail</v>
      </c>
      <c r="M673" t="str">
        <f>VLOOKUP(Students_marks[[#This Row],[Percentage]],Table2[],2,TRUE)</f>
        <v>D</v>
      </c>
      <c r="N673">
        <f>_xlfn.RANK.EQ(Students_marks[[#This Row],[Total]],Students_marks[Total],0)</f>
        <v>862</v>
      </c>
    </row>
    <row r="674" spans="1:14" x14ac:dyDescent="0.35">
      <c r="A674">
        <v>673</v>
      </c>
      <c r="B674" s="1" t="s">
        <v>684</v>
      </c>
      <c r="C674" s="1" t="s">
        <v>6</v>
      </c>
      <c r="D674" s="1" t="s">
        <v>12</v>
      </c>
      <c r="E674" s="2">
        <v>24.04</v>
      </c>
      <c r="F674" s="2">
        <v>2.69</v>
      </c>
      <c r="G674" s="2">
        <v>76.040000000000006</v>
      </c>
      <c r="H674" s="2">
        <v>66.92</v>
      </c>
      <c r="I674" s="2">
        <v>73.400000000000006</v>
      </c>
      <c r="J674" s="2">
        <f>SUM(Students_marks[[#This Row],[Math]:[English]])</f>
        <v>243.09</v>
      </c>
      <c r="K674" s="2">
        <f>Students_marks[[#This Row],[Total]]/5</f>
        <v>48.618000000000002</v>
      </c>
      <c r="L674" t="str">
        <f>IF(MIN(Students_marks[[#This Row],[Math]:[English]]) &lt; 35, "Fail","Pass")</f>
        <v>Fail</v>
      </c>
      <c r="M674" t="str">
        <f>VLOOKUP(Students_marks[[#This Row],[Percentage]],Table2[],2,TRUE)</f>
        <v>D</v>
      </c>
      <c r="N674">
        <f>_xlfn.RANK.EQ(Students_marks[[#This Row],[Total]],Students_marks[Total],0)</f>
        <v>568</v>
      </c>
    </row>
    <row r="675" spans="1:14" x14ac:dyDescent="0.35">
      <c r="A675">
        <v>674</v>
      </c>
      <c r="B675" s="1" t="s">
        <v>685</v>
      </c>
      <c r="C675" s="1" t="s">
        <v>8</v>
      </c>
      <c r="D675" s="1" t="s">
        <v>14</v>
      </c>
      <c r="E675" s="2">
        <v>0.5</v>
      </c>
      <c r="F675" s="2">
        <v>37.9</v>
      </c>
      <c r="G675" s="2">
        <v>24.67</v>
      </c>
      <c r="H675" s="2">
        <v>34.22</v>
      </c>
      <c r="I675" s="2">
        <v>47.86</v>
      </c>
      <c r="J675" s="2">
        <f>SUM(Students_marks[[#This Row],[Math]:[English]])</f>
        <v>145.14999999999998</v>
      </c>
      <c r="K675" s="2">
        <f>Students_marks[[#This Row],[Total]]/5</f>
        <v>29.029999999999994</v>
      </c>
      <c r="L675" t="str">
        <f>IF(MIN(Students_marks[[#This Row],[Math]:[English]]) &lt; 35, "Fail","Pass")</f>
        <v>Fail</v>
      </c>
      <c r="M675" t="str">
        <f>VLOOKUP(Students_marks[[#This Row],[Percentage]],Table2[],2,TRUE)</f>
        <v>F</v>
      </c>
      <c r="N675">
        <f>_xlfn.RANK.EQ(Students_marks[[#This Row],[Total]],Students_marks[Total],0)</f>
        <v>951</v>
      </c>
    </row>
    <row r="676" spans="1:14" x14ac:dyDescent="0.35">
      <c r="A676">
        <v>675</v>
      </c>
      <c r="B676" s="1" t="s">
        <v>686</v>
      </c>
      <c r="C676" s="1" t="s">
        <v>8</v>
      </c>
      <c r="D676" s="1" t="s">
        <v>14</v>
      </c>
      <c r="E676" s="2">
        <v>64.3</v>
      </c>
      <c r="F676" s="2">
        <v>14.93</v>
      </c>
      <c r="G676" s="2">
        <v>27.13</v>
      </c>
      <c r="H676" s="2">
        <v>22.55</v>
      </c>
      <c r="I676" s="2">
        <v>83.55</v>
      </c>
      <c r="J676" s="2">
        <f>SUM(Students_marks[[#This Row],[Math]:[English]])</f>
        <v>212.45999999999998</v>
      </c>
      <c r="K676" s="2">
        <f>Students_marks[[#This Row],[Total]]/5</f>
        <v>42.491999999999997</v>
      </c>
      <c r="L676" t="str">
        <f>IF(MIN(Students_marks[[#This Row],[Math]:[English]]) &lt; 35, "Fail","Pass")</f>
        <v>Fail</v>
      </c>
      <c r="M676" t="str">
        <f>VLOOKUP(Students_marks[[#This Row],[Percentage]],Table2[],2,TRUE)</f>
        <v>D</v>
      </c>
      <c r="N676">
        <f>_xlfn.RANK.EQ(Students_marks[[#This Row],[Total]],Students_marks[Total],0)</f>
        <v>736</v>
      </c>
    </row>
    <row r="677" spans="1:14" x14ac:dyDescent="0.35">
      <c r="A677">
        <v>676</v>
      </c>
      <c r="B677" s="1" t="s">
        <v>687</v>
      </c>
      <c r="C677" s="1" t="s">
        <v>7</v>
      </c>
      <c r="D677" s="1" t="s">
        <v>14</v>
      </c>
      <c r="E677" s="2">
        <v>84.95</v>
      </c>
      <c r="F677" s="2">
        <v>0.44</v>
      </c>
      <c r="G677" s="2">
        <v>86.31</v>
      </c>
      <c r="H677" s="2">
        <v>4.46</v>
      </c>
      <c r="I677" s="2">
        <v>28.14</v>
      </c>
      <c r="J677" s="2">
        <f>SUM(Students_marks[[#This Row],[Math]:[English]])</f>
        <v>204.3</v>
      </c>
      <c r="K677" s="2">
        <f>Students_marks[[#This Row],[Total]]/5</f>
        <v>40.86</v>
      </c>
      <c r="L677" t="str">
        <f>IF(MIN(Students_marks[[#This Row],[Math]:[English]]) &lt; 35, "Fail","Pass")</f>
        <v>Fail</v>
      </c>
      <c r="M677" t="str">
        <f>VLOOKUP(Students_marks[[#This Row],[Percentage]],Table2[],2,TRUE)</f>
        <v>D</v>
      </c>
      <c r="N677">
        <f>_xlfn.RANK.EQ(Students_marks[[#This Row],[Total]],Students_marks[Total],0)</f>
        <v>788</v>
      </c>
    </row>
    <row r="678" spans="1:14" x14ac:dyDescent="0.35">
      <c r="A678">
        <v>677</v>
      </c>
      <c r="B678" s="1" t="s">
        <v>688</v>
      </c>
      <c r="C678" s="1" t="s">
        <v>5</v>
      </c>
      <c r="D678" s="1" t="s">
        <v>12</v>
      </c>
      <c r="E678" s="2">
        <v>29.77</v>
      </c>
      <c r="F678" s="2">
        <v>70.91</v>
      </c>
      <c r="G678" s="2">
        <v>24.51</v>
      </c>
      <c r="H678" s="2">
        <v>87.36</v>
      </c>
      <c r="I678" s="2">
        <v>87.89</v>
      </c>
      <c r="J678" s="2">
        <f>SUM(Students_marks[[#This Row],[Math]:[English]])</f>
        <v>300.44</v>
      </c>
      <c r="K678" s="2">
        <f>Students_marks[[#This Row],[Total]]/5</f>
        <v>60.088000000000001</v>
      </c>
      <c r="L678" t="str">
        <f>IF(MIN(Students_marks[[#This Row],[Math]:[English]]) &lt; 35, "Fail","Pass")</f>
        <v>Fail</v>
      </c>
      <c r="M678" t="str">
        <f>VLOOKUP(Students_marks[[#This Row],[Percentage]],Table2[],2,TRUE)</f>
        <v>B2</v>
      </c>
      <c r="N678">
        <f>_xlfn.RANK.EQ(Students_marks[[#This Row],[Total]],Students_marks[Total],0)</f>
        <v>245</v>
      </c>
    </row>
    <row r="679" spans="1:14" x14ac:dyDescent="0.35">
      <c r="A679">
        <v>678</v>
      </c>
      <c r="B679" s="1" t="s">
        <v>689</v>
      </c>
      <c r="C679" s="1" t="s">
        <v>5</v>
      </c>
      <c r="D679" s="1" t="s">
        <v>14</v>
      </c>
      <c r="E679" s="2">
        <v>37.049999999999997</v>
      </c>
      <c r="F679" s="2">
        <v>14.16</v>
      </c>
      <c r="G679" s="2">
        <v>1.49</v>
      </c>
      <c r="H679" s="2">
        <v>46.88</v>
      </c>
      <c r="I679" s="2">
        <v>71.819999999999993</v>
      </c>
      <c r="J679" s="2">
        <f>SUM(Students_marks[[#This Row],[Math]:[English]])</f>
        <v>171.39999999999998</v>
      </c>
      <c r="K679" s="2">
        <f>Students_marks[[#This Row],[Total]]/5</f>
        <v>34.279999999999994</v>
      </c>
      <c r="L679" t="str">
        <f>IF(MIN(Students_marks[[#This Row],[Math]:[English]]) &lt; 35, "Fail","Pass")</f>
        <v>Fail</v>
      </c>
      <c r="M679" t="str">
        <f>VLOOKUP(Students_marks[[#This Row],[Percentage]],Table2[],2,TRUE)</f>
        <v>F</v>
      </c>
      <c r="N679">
        <f>_xlfn.RANK.EQ(Students_marks[[#This Row],[Total]],Students_marks[Total],0)</f>
        <v>899</v>
      </c>
    </row>
    <row r="680" spans="1:14" x14ac:dyDescent="0.35">
      <c r="A680">
        <v>679</v>
      </c>
      <c r="B680" s="1" t="s">
        <v>690</v>
      </c>
      <c r="C680" s="1" t="s">
        <v>4</v>
      </c>
      <c r="D680" s="1" t="s">
        <v>12</v>
      </c>
      <c r="E680" s="2">
        <v>39.619999999999997</v>
      </c>
      <c r="F680" s="2">
        <v>63.16</v>
      </c>
      <c r="G680" s="2">
        <v>3.74</v>
      </c>
      <c r="H680" s="2">
        <v>0.48</v>
      </c>
      <c r="I680" s="2">
        <v>12.62</v>
      </c>
      <c r="J680" s="2">
        <f>SUM(Students_marks[[#This Row],[Math]:[English]])</f>
        <v>119.62</v>
      </c>
      <c r="K680" s="2">
        <f>Students_marks[[#This Row],[Total]]/5</f>
        <v>23.923999999999999</v>
      </c>
      <c r="L680" t="str">
        <f>IF(MIN(Students_marks[[#This Row],[Math]:[English]]) &lt; 35, "Fail","Pass")</f>
        <v>Fail</v>
      </c>
      <c r="M680" t="str">
        <f>VLOOKUP(Students_marks[[#This Row],[Percentage]],Table2[],2,TRUE)</f>
        <v>F</v>
      </c>
      <c r="N680">
        <f>_xlfn.RANK.EQ(Students_marks[[#This Row],[Total]],Students_marks[Total],0)</f>
        <v>982</v>
      </c>
    </row>
    <row r="681" spans="1:14" x14ac:dyDescent="0.35">
      <c r="A681">
        <v>680</v>
      </c>
      <c r="B681" s="1" t="s">
        <v>691</v>
      </c>
      <c r="C681" s="1" t="s">
        <v>5</v>
      </c>
      <c r="D681" s="1" t="s">
        <v>10</v>
      </c>
      <c r="E681" s="2">
        <v>19.45</v>
      </c>
      <c r="F681" s="2">
        <v>29.51</v>
      </c>
      <c r="G681" s="2">
        <v>10.97</v>
      </c>
      <c r="H681" s="2">
        <v>73.010000000000005</v>
      </c>
      <c r="I681" s="2">
        <v>99.17</v>
      </c>
      <c r="J681" s="2">
        <f>SUM(Students_marks[[#This Row],[Math]:[English]])</f>
        <v>232.11</v>
      </c>
      <c r="K681" s="2">
        <f>Students_marks[[#This Row],[Total]]/5</f>
        <v>46.422000000000004</v>
      </c>
      <c r="L681" t="str">
        <f>IF(MIN(Students_marks[[#This Row],[Math]:[English]]) &lt; 35, "Fail","Pass")</f>
        <v>Fail</v>
      </c>
      <c r="M681" t="str">
        <f>VLOOKUP(Students_marks[[#This Row],[Percentage]],Table2[],2,TRUE)</f>
        <v>D</v>
      </c>
      <c r="N681">
        <f>_xlfn.RANK.EQ(Students_marks[[#This Row],[Total]],Students_marks[Total],0)</f>
        <v>630</v>
      </c>
    </row>
    <row r="682" spans="1:14" x14ac:dyDescent="0.35">
      <c r="A682">
        <v>681</v>
      </c>
      <c r="B682" s="1" t="s">
        <v>692</v>
      </c>
      <c r="C682" s="1" t="s">
        <v>7</v>
      </c>
      <c r="D682" s="1" t="s">
        <v>12</v>
      </c>
      <c r="E682" s="2">
        <v>69.760000000000005</v>
      </c>
      <c r="F682" s="2">
        <v>49.31</v>
      </c>
      <c r="G682" s="2">
        <v>69.209999999999994</v>
      </c>
      <c r="H682" s="2">
        <v>96.65</v>
      </c>
      <c r="I682" s="2">
        <v>67.7</v>
      </c>
      <c r="J682" s="2">
        <f>SUM(Students_marks[[#This Row],[Math]:[English]])</f>
        <v>352.63</v>
      </c>
      <c r="K682" s="2">
        <f>Students_marks[[#This Row],[Total]]/5</f>
        <v>70.525999999999996</v>
      </c>
      <c r="L682" t="str">
        <f>IF(MIN(Students_marks[[#This Row],[Math]:[English]]) &lt; 35, "Fail","Pass")</f>
        <v>Pass</v>
      </c>
      <c r="M682" t="str">
        <f>VLOOKUP(Students_marks[[#This Row],[Percentage]],Table2[],2,TRUE)</f>
        <v>B1</v>
      </c>
      <c r="N682">
        <f>_xlfn.RANK.EQ(Students_marks[[#This Row],[Total]],Students_marks[Total],0)</f>
        <v>63</v>
      </c>
    </row>
    <row r="683" spans="1:14" x14ac:dyDescent="0.35">
      <c r="A683">
        <v>682</v>
      </c>
      <c r="B683" s="1" t="s">
        <v>693</v>
      </c>
      <c r="C683" s="1" t="s">
        <v>7</v>
      </c>
      <c r="D683" s="1" t="s">
        <v>12</v>
      </c>
      <c r="E683" s="2">
        <v>93.03</v>
      </c>
      <c r="F683" s="2">
        <v>36.68</v>
      </c>
      <c r="G683" s="2">
        <v>59.51</v>
      </c>
      <c r="H683" s="2">
        <v>18.329999999999998</v>
      </c>
      <c r="I683" s="2">
        <v>46.91</v>
      </c>
      <c r="J683" s="2">
        <f>SUM(Students_marks[[#This Row],[Math]:[English]])</f>
        <v>254.46</v>
      </c>
      <c r="K683" s="2">
        <f>Students_marks[[#This Row],[Total]]/5</f>
        <v>50.892000000000003</v>
      </c>
      <c r="L683" t="str">
        <f>IF(MIN(Students_marks[[#This Row],[Math]:[English]]) &lt; 35, "Fail","Pass")</f>
        <v>Fail</v>
      </c>
      <c r="M683" t="str">
        <f>VLOOKUP(Students_marks[[#This Row],[Percentage]],Table2[],2,TRUE)</f>
        <v>C</v>
      </c>
      <c r="N683">
        <f>_xlfn.RANK.EQ(Students_marks[[#This Row],[Total]],Students_marks[Total],0)</f>
        <v>505</v>
      </c>
    </row>
    <row r="684" spans="1:14" x14ac:dyDescent="0.35">
      <c r="A684">
        <v>683</v>
      </c>
      <c r="B684" s="1" t="s">
        <v>694</v>
      </c>
      <c r="C684" s="1" t="s">
        <v>6</v>
      </c>
      <c r="D684" s="1" t="s">
        <v>14</v>
      </c>
      <c r="E684" s="2">
        <v>26.65</v>
      </c>
      <c r="F684" s="2">
        <v>62.97</v>
      </c>
      <c r="G684" s="2">
        <v>23.23</v>
      </c>
      <c r="H684" s="2">
        <v>40.96</v>
      </c>
      <c r="I684" s="2">
        <v>58.86</v>
      </c>
      <c r="J684" s="2">
        <f>SUM(Students_marks[[#This Row],[Math]:[English]])</f>
        <v>212.67000000000002</v>
      </c>
      <c r="K684" s="2">
        <f>Students_marks[[#This Row],[Total]]/5</f>
        <v>42.534000000000006</v>
      </c>
      <c r="L684" t="str">
        <f>IF(MIN(Students_marks[[#This Row],[Math]:[English]]) &lt; 35, "Fail","Pass")</f>
        <v>Fail</v>
      </c>
      <c r="M684" t="str">
        <f>VLOOKUP(Students_marks[[#This Row],[Percentage]],Table2[],2,TRUE)</f>
        <v>D</v>
      </c>
      <c r="N684">
        <f>_xlfn.RANK.EQ(Students_marks[[#This Row],[Total]],Students_marks[Total],0)</f>
        <v>735</v>
      </c>
    </row>
    <row r="685" spans="1:14" x14ac:dyDescent="0.35">
      <c r="A685">
        <v>684</v>
      </c>
      <c r="B685" s="1" t="s">
        <v>695</v>
      </c>
      <c r="C685" s="1" t="s">
        <v>6</v>
      </c>
      <c r="D685" s="1" t="s">
        <v>12</v>
      </c>
      <c r="E685" s="2">
        <v>85.87</v>
      </c>
      <c r="F685" s="2">
        <v>48.23</v>
      </c>
      <c r="G685" s="2">
        <v>67.510000000000005</v>
      </c>
      <c r="H685" s="2">
        <v>85.58</v>
      </c>
      <c r="I685" s="2">
        <v>76.37</v>
      </c>
      <c r="J685" s="2">
        <f>SUM(Students_marks[[#This Row],[Math]:[English]])</f>
        <v>363.56</v>
      </c>
      <c r="K685" s="2">
        <f>Students_marks[[#This Row],[Total]]/5</f>
        <v>72.712000000000003</v>
      </c>
      <c r="L685" t="str">
        <f>IF(MIN(Students_marks[[#This Row],[Math]:[English]]) &lt; 35, "Fail","Pass")</f>
        <v>Pass</v>
      </c>
      <c r="M685" t="str">
        <f>VLOOKUP(Students_marks[[#This Row],[Percentage]],Table2[],2,TRUE)</f>
        <v>B1</v>
      </c>
      <c r="N685">
        <f>_xlfn.RANK.EQ(Students_marks[[#This Row],[Total]],Students_marks[Total],0)</f>
        <v>40</v>
      </c>
    </row>
    <row r="686" spans="1:14" x14ac:dyDescent="0.35">
      <c r="A686">
        <v>685</v>
      </c>
      <c r="B686" s="1" t="s">
        <v>696</v>
      </c>
      <c r="C686" s="1" t="s">
        <v>4</v>
      </c>
      <c r="D686" s="1" t="s">
        <v>12</v>
      </c>
      <c r="E686" s="2">
        <v>98.36</v>
      </c>
      <c r="F686" s="2">
        <v>7.34</v>
      </c>
      <c r="G686" s="2">
        <v>50.41</v>
      </c>
      <c r="H686" s="2">
        <v>66.86</v>
      </c>
      <c r="I686" s="2">
        <v>70.569999999999993</v>
      </c>
      <c r="J686" s="2">
        <f>SUM(Students_marks[[#This Row],[Math]:[English]])</f>
        <v>293.54000000000002</v>
      </c>
      <c r="K686" s="2">
        <f>Students_marks[[#This Row],[Total]]/5</f>
        <v>58.708000000000006</v>
      </c>
      <c r="L686" t="str">
        <f>IF(MIN(Students_marks[[#This Row],[Math]:[English]]) &lt; 35, "Fail","Pass")</f>
        <v>Fail</v>
      </c>
      <c r="M686" t="str">
        <f>VLOOKUP(Students_marks[[#This Row],[Percentage]],Table2[],2,TRUE)</f>
        <v>C</v>
      </c>
      <c r="N686">
        <f>_xlfn.RANK.EQ(Students_marks[[#This Row],[Total]],Students_marks[Total],0)</f>
        <v>276</v>
      </c>
    </row>
    <row r="687" spans="1:14" x14ac:dyDescent="0.35">
      <c r="A687">
        <v>686</v>
      </c>
      <c r="B687" s="1" t="s">
        <v>697</v>
      </c>
      <c r="C687" s="1" t="s">
        <v>6</v>
      </c>
      <c r="D687" s="1" t="s">
        <v>12</v>
      </c>
      <c r="E687" s="2">
        <v>9.61</v>
      </c>
      <c r="F687" s="2">
        <v>81.23</v>
      </c>
      <c r="G687" s="2">
        <v>57.19</v>
      </c>
      <c r="H687" s="2">
        <v>85.34</v>
      </c>
      <c r="I687" s="2">
        <v>59.77</v>
      </c>
      <c r="J687" s="2">
        <f>SUM(Students_marks[[#This Row],[Math]:[English]])</f>
        <v>293.14</v>
      </c>
      <c r="K687" s="2">
        <f>Students_marks[[#This Row],[Total]]/5</f>
        <v>58.628</v>
      </c>
      <c r="L687" t="str">
        <f>IF(MIN(Students_marks[[#This Row],[Math]:[English]]) &lt; 35, "Fail","Pass")</f>
        <v>Fail</v>
      </c>
      <c r="M687" t="str">
        <f>VLOOKUP(Students_marks[[#This Row],[Percentage]],Table2[],2,TRUE)</f>
        <v>C</v>
      </c>
      <c r="N687">
        <f>_xlfn.RANK.EQ(Students_marks[[#This Row],[Total]],Students_marks[Total],0)</f>
        <v>278</v>
      </c>
    </row>
    <row r="688" spans="1:14" x14ac:dyDescent="0.35">
      <c r="A688">
        <v>687</v>
      </c>
      <c r="B688" s="1" t="s">
        <v>698</v>
      </c>
      <c r="C688" s="1" t="s">
        <v>4</v>
      </c>
      <c r="D688" s="1" t="s">
        <v>10</v>
      </c>
      <c r="E688" s="2">
        <v>55.97</v>
      </c>
      <c r="F688" s="2">
        <v>85.74</v>
      </c>
      <c r="G688" s="2">
        <v>69.459999999999994</v>
      </c>
      <c r="H688" s="2">
        <v>24.41</v>
      </c>
      <c r="I688" s="2">
        <v>29.77</v>
      </c>
      <c r="J688" s="2">
        <f>SUM(Students_marks[[#This Row],[Math]:[English]])</f>
        <v>265.34999999999997</v>
      </c>
      <c r="K688" s="2">
        <f>Students_marks[[#This Row],[Total]]/5</f>
        <v>53.069999999999993</v>
      </c>
      <c r="L688" t="str">
        <f>IF(MIN(Students_marks[[#This Row],[Math]:[English]]) &lt; 35, "Fail","Pass")</f>
        <v>Fail</v>
      </c>
      <c r="M688" t="str">
        <f>VLOOKUP(Students_marks[[#This Row],[Percentage]],Table2[],2,TRUE)</f>
        <v>C</v>
      </c>
      <c r="N688">
        <f>_xlfn.RANK.EQ(Students_marks[[#This Row],[Total]],Students_marks[Total],0)</f>
        <v>439</v>
      </c>
    </row>
    <row r="689" spans="1:14" x14ac:dyDescent="0.35">
      <c r="A689">
        <v>688</v>
      </c>
      <c r="B689" s="1" t="s">
        <v>699</v>
      </c>
      <c r="C689" s="1" t="s">
        <v>6</v>
      </c>
      <c r="D689" s="1" t="s">
        <v>12</v>
      </c>
      <c r="E689" s="2">
        <v>40.49</v>
      </c>
      <c r="F689" s="2">
        <v>14.02</v>
      </c>
      <c r="G689" s="2">
        <v>78</v>
      </c>
      <c r="H689" s="2">
        <v>59.34</v>
      </c>
      <c r="I689" s="2">
        <v>31.76</v>
      </c>
      <c r="J689" s="2">
        <f>SUM(Students_marks[[#This Row],[Math]:[English]])</f>
        <v>223.60999999999999</v>
      </c>
      <c r="K689" s="2">
        <f>Students_marks[[#This Row],[Total]]/5</f>
        <v>44.721999999999994</v>
      </c>
      <c r="L689" t="str">
        <f>IF(MIN(Students_marks[[#This Row],[Math]:[English]]) &lt; 35, "Fail","Pass")</f>
        <v>Fail</v>
      </c>
      <c r="M689" t="str">
        <f>VLOOKUP(Students_marks[[#This Row],[Percentage]],Table2[],2,TRUE)</f>
        <v>D</v>
      </c>
      <c r="N689">
        <f>_xlfn.RANK.EQ(Students_marks[[#This Row],[Total]],Students_marks[Total],0)</f>
        <v>677</v>
      </c>
    </row>
    <row r="690" spans="1:14" x14ac:dyDescent="0.35">
      <c r="A690">
        <v>689</v>
      </c>
      <c r="B690" s="1" t="s">
        <v>700</v>
      </c>
      <c r="C690" s="1" t="s">
        <v>8</v>
      </c>
      <c r="D690" s="1" t="s">
        <v>14</v>
      </c>
      <c r="E690" s="2">
        <v>13.78</v>
      </c>
      <c r="F690" s="2">
        <v>7.12</v>
      </c>
      <c r="G690" s="2">
        <v>54.61</v>
      </c>
      <c r="H690" s="2">
        <v>80.44</v>
      </c>
      <c r="I690" s="2">
        <v>24.74</v>
      </c>
      <c r="J690" s="2">
        <f>SUM(Students_marks[[#This Row],[Math]:[English]])</f>
        <v>180.69</v>
      </c>
      <c r="K690" s="2">
        <f>Students_marks[[#This Row],[Total]]/5</f>
        <v>36.137999999999998</v>
      </c>
      <c r="L690" t="str">
        <f>IF(MIN(Students_marks[[#This Row],[Math]:[English]]) &lt; 35, "Fail","Pass")</f>
        <v>Fail</v>
      </c>
      <c r="M690" t="str">
        <f>VLOOKUP(Students_marks[[#This Row],[Percentage]],Table2[],2,TRUE)</f>
        <v>D</v>
      </c>
      <c r="N690">
        <f>_xlfn.RANK.EQ(Students_marks[[#This Row],[Total]],Students_marks[Total],0)</f>
        <v>864</v>
      </c>
    </row>
    <row r="691" spans="1:14" x14ac:dyDescent="0.35">
      <c r="A691">
        <v>690</v>
      </c>
      <c r="B691" s="1" t="s">
        <v>701</v>
      </c>
      <c r="C691" s="1" t="s">
        <v>7</v>
      </c>
      <c r="D691" s="1" t="s">
        <v>10</v>
      </c>
      <c r="E691" s="2">
        <v>3.39</v>
      </c>
      <c r="F691" s="2">
        <v>92.3</v>
      </c>
      <c r="G691" s="2">
        <v>22.41</v>
      </c>
      <c r="H691" s="2">
        <v>98.03</v>
      </c>
      <c r="I691" s="2">
        <v>47.31</v>
      </c>
      <c r="J691" s="2">
        <f>SUM(Students_marks[[#This Row],[Math]:[English]])</f>
        <v>263.44</v>
      </c>
      <c r="K691" s="2">
        <f>Students_marks[[#This Row],[Total]]/5</f>
        <v>52.688000000000002</v>
      </c>
      <c r="L691" t="str">
        <f>IF(MIN(Students_marks[[#This Row],[Math]:[English]]) &lt; 35, "Fail","Pass")</f>
        <v>Fail</v>
      </c>
      <c r="M691" t="str">
        <f>VLOOKUP(Students_marks[[#This Row],[Percentage]],Table2[],2,TRUE)</f>
        <v>C</v>
      </c>
      <c r="N691">
        <f>_xlfn.RANK.EQ(Students_marks[[#This Row],[Total]],Students_marks[Total],0)</f>
        <v>454</v>
      </c>
    </row>
    <row r="692" spans="1:14" x14ac:dyDescent="0.35">
      <c r="A692">
        <v>691</v>
      </c>
      <c r="B692" s="1" t="s">
        <v>702</v>
      </c>
      <c r="C692" s="1" t="s">
        <v>4</v>
      </c>
      <c r="D692" s="1" t="s">
        <v>10</v>
      </c>
      <c r="E692" s="2">
        <v>62.56</v>
      </c>
      <c r="F692" s="2">
        <v>90.34</v>
      </c>
      <c r="G692" s="2">
        <v>20.010000000000002</v>
      </c>
      <c r="H692" s="2">
        <v>99.43</v>
      </c>
      <c r="I692" s="2">
        <v>38.61</v>
      </c>
      <c r="J692" s="2">
        <f>SUM(Students_marks[[#This Row],[Math]:[English]])</f>
        <v>310.95000000000005</v>
      </c>
      <c r="K692" s="2">
        <f>Students_marks[[#This Row],[Total]]/5</f>
        <v>62.190000000000012</v>
      </c>
      <c r="L692" t="str">
        <f>IF(MIN(Students_marks[[#This Row],[Math]:[English]]) &lt; 35, "Fail","Pass")</f>
        <v>Fail</v>
      </c>
      <c r="M692" t="str">
        <f>VLOOKUP(Students_marks[[#This Row],[Percentage]],Table2[],2,TRUE)</f>
        <v>B2</v>
      </c>
      <c r="N692">
        <f>_xlfn.RANK.EQ(Students_marks[[#This Row],[Total]],Students_marks[Total],0)</f>
        <v>205</v>
      </c>
    </row>
    <row r="693" spans="1:14" x14ac:dyDescent="0.35">
      <c r="A693">
        <v>692</v>
      </c>
      <c r="B693" s="1" t="s">
        <v>703</v>
      </c>
      <c r="C693" s="1" t="s">
        <v>4</v>
      </c>
      <c r="D693" s="1" t="s">
        <v>14</v>
      </c>
      <c r="E693" s="2">
        <v>76.67</v>
      </c>
      <c r="F693" s="2">
        <v>94.65</v>
      </c>
      <c r="G693" s="2">
        <v>34.97</v>
      </c>
      <c r="H693" s="2">
        <v>54.53</v>
      </c>
      <c r="I693" s="2">
        <v>60.32</v>
      </c>
      <c r="J693" s="2">
        <f>SUM(Students_marks[[#This Row],[Math]:[English]])</f>
        <v>321.14</v>
      </c>
      <c r="K693" s="2">
        <f>Students_marks[[#This Row],[Total]]/5</f>
        <v>64.227999999999994</v>
      </c>
      <c r="L693" t="str">
        <f>IF(MIN(Students_marks[[#This Row],[Math]:[English]]) &lt; 35, "Fail","Pass")</f>
        <v>Fail</v>
      </c>
      <c r="M693" t="str">
        <f>VLOOKUP(Students_marks[[#This Row],[Percentage]],Table2[],2,TRUE)</f>
        <v>B2</v>
      </c>
      <c r="N693">
        <f>_xlfn.RANK.EQ(Students_marks[[#This Row],[Total]],Students_marks[Total],0)</f>
        <v>163</v>
      </c>
    </row>
    <row r="694" spans="1:14" x14ac:dyDescent="0.35">
      <c r="A694">
        <v>693</v>
      </c>
      <c r="B694" s="1" t="s">
        <v>704</v>
      </c>
      <c r="C694" s="1" t="s">
        <v>4</v>
      </c>
      <c r="D694" s="1" t="s">
        <v>14</v>
      </c>
      <c r="E694" s="2">
        <v>62.5</v>
      </c>
      <c r="F694" s="2">
        <v>19.55</v>
      </c>
      <c r="G694" s="2">
        <v>6.95</v>
      </c>
      <c r="H694" s="2">
        <v>56.83</v>
      </c>
      <c r="I694" s="2">
        <v>20.43</v>
      </c>
      <c r="J694" s="2">
        <f>SUM(Students_marks[[#This Row],[Math]:[English]])</f>
        <v>166.26</v>
      </c>
      <c r="K694" s="2">
        <f>Students_marks[[#This Row],[Total]]/5</f>
        <v>33.251999999999995</v>
      </c>
      <c r="L694" t="str">
        <f>IF(MIN(Students_marks[[#This Row],[Math]:[English]]) &lt; 35, "Fail","Pass")</f>
        <v>Fail</v>
      </c>
      <c r="M694" t="str">
        <f>VLOOKUP(Students_marks[[#This Row],[Percentage]],Table2[],2,TRUE)</f>
        <v>F</v>
      </c>
      <c r="N694">
        <f>_xlfn.RANK.EQ(Students_marks[[#This Row],[Total]],Students_marks[Total],0)</f>
        <v>909</v>
      </c>
    </row>
    <row r="695" spans="1:14" x14ac:dyDescent="0.35">
      <c r="A695">
        <v>694</v>
      </c>
      <c r="B695" s="1" t="s">
        <v>705</v>
      </c>
      <c r="C695" s="1" t="s">
        <v>8</v>
      </c>
      <c r="D695" s="1" t="s">
        <v>10</v>
      </c>
      <c r="E695" s="2">
        <v>32.590000000000003</v>
      </c>
      <c r="F695" s="2">
        <v>80.14</v>
      </c>
      <c r="G695" s="2">
        <v>88.24</v>
      </c>
      <c r="H695" s="2">
        <v>14.33</v>
      </c>
      <c r="I695" s="2">
        <v>98.43</v>
      </c>
      <c r="J695" s="2">
        <f>SUM(Students_marks[[#This Row],[Math]:[English]])</f>
        <v>313.73</v>
      </c>
      <c r="K695" s="2">
        <f>Students_marks[[#This Row],[Total]]/5</f>
        <v>62.746000000000002</v>
      </c>
      <c r="L695" t="str">
        <f>IF(MIN(Students_marks[[#This Row],[Math]:[English]]) &lt; 35, "Fail","Pass")</f>
        <v>Fail</v>
      </c>
      <c r="M695" t="str">
        <f>VLOOKUP(Students_marks[[#This Row],[Percentage]],Table2[],2,TRUE)</f>
        <v>B2</v>
      </c>
      <c r="N695">
        <f>_xlfn.RANK.EQ(Students_marks[[#This Row],[Total]],Students_marks[Total],0)</f>
        <v>194</v>
      </c>
    </row>
    <row r="696" spans="1:14" x14ac:dyDescent="0.35">
      <c r="A696">
        <v>695</v>
      </c>
      <c r="B696" s="1" t="s">
        <v>706</v>
      </c>
      <c r="C696" s="1" t="s">
        <v>4</v>
      </c>
      <c r="D696" s="1" t="s">
        <v>10</v>
      </c>
      <c r="E696" s="2">
        <v>5.66</v>
      </c>
      <c r="F696" s="2">
        <v>82.58</v>
      </c>
      <c r="G696" s="2">
        <v>47.6</v>
      </c>
      <c r="H696" s="2">
        <v>78.41</v>
      </c>
      <c r="I696" s="2">
        <v>10.73</v>
      </c>
      <c r="J696" s="2">
        <f>SUM(Students_marks[[#This Row],[Math]:[English]])</f>
        <v>224.98</v>
      </c>
      <c r="K696" s="2">
        <f>Students_marks[[#This Row],[Total]]/5</f>
        <v>44.995999999999995</v>
      </c>
      <c r="L696" t="str">
        <f>IF(MIN(Students_marks[[#This Row],[Math]:[English]]) &lt; 35, "Fail","Pass")</f>
        <v>Fail</v>
      </c>
      <c r="M696" t="str">
        <f>VLOOKUP(Students_marks[[#This Row],[Percentage]],Table2[],2,TRUE)</f>
        <v>D</v>
      </c>
      <c r="N696">
        <f>_xlfn.RANK.EQ(Students_marks[[#This Row],[Total]],Students_marks[Total],0)</f>
        <v>672</v>
      </c>
    </row>
    <row r="697" spans="1:14" x14ac:dyDescent="0.35">
      <c r="A697">
        <v>696</v>
      </c>
      <c r="B697" s="1" t="s">
        <v>707</v>
      </c>
      <c r="C697" s="1" t="s">
        <v>5</v>
      </c>
      <c r="D697" s="1" t="s">
        <v>14</v>
      </c>
      <c r="E697" s="2">
        <v>21.26</v>
      </c>
      <c r="F697" s="2">
        <v>87.74</v>
      </c>
      <c r="G697" s="2">
        <v>39.020000000000003</v>
      </c>
      <c r="H697" s="2">
        <v>44.17</v>
      </c>
      <c r="I697" s="2">
        <v>39.46</v>
      </c>
      <c r="J697" s="2">
        <f>SUM(Students_marks[[#This Row],[Math]:[English]])</f>
        <v>231.65</v>
      </c>
      <c r="K697" s="2">
        <f>Students_marks[[#This Row],[Total]]/5</f>
        <v>46.33</v>
      </c>
      <c r="L697" t="str">
        <f>IF(MIN(Students_marks[[#This Row],[Math]:[English]]) &lt; 35, "Fail","Pass")</f>
        <v>Fail</v>
      </c>
      <c r="M697" t="str">
        <f>VLOOKUP(Students_marks[[#This Row],[Percentage]],Table2[],2,TRUE)</f>
        <v>D</v>
      </c>
      <c r="N697">
        <f>_xlfn.RANK.EQ(Students_marks[[#This Row],[Total]],Students_marks[Total],0)</f>
        <v>635</v>
      </c>
    </row>
    <row r="698" spans="1:14" x14ac:dyDescent="0.35">
      <c r="A698">
        <v>697</v>
      </c>
      <c r="B698" s="1" t="s">
        <v>708</v>
      </c>
      <c r="C698" s="1" t="s">
        <v>7</v>
      </c>
      <c r="D698" s="1" t="s">
        <v>14</v>
      </c>
      <c r="E698" s="2">
        <v>21.99</v>
      </c>
      <c r="F698" s="2">
        <v>5.7</v>
      </c>
      <c r="G698" s="2">
        <v>48.04</v>
      </c>
      <c r="H698" s="2">
        <v>39.94</v>
      </c>
      <c r="I698" s="2">
        <v>22.04</v>
      </c>
      <c r="J698" s="2">
        <f>SUM(Students_marks[[#This Row],[Math]:[English]])</f>
        <v>137.70999999999998</v>
      </c>
      <c r="K698" s="2">
        <f>Students_marks[[#This Row],[Total]]/5</f>
        <v>27.541999999999994</v>
      </c>
      <c r="L698" t="str">
        <f>IF(MIN(Students_marks[[#This Row],[Math]:[English]]) &lt; 35, "Fail","Pass")</f>
        <v>Fail</v>
      </c>
      <c r="M698" t="str">
        <f>VLOOKUP(Students_marks[[#This Row],[Percentage]],Table2[],2,TRUE)</f>
        <v>F</v>
      </c>
      <c r="N698">
        <f>_xlfn.RANK.EQ(Students_marks[[#This Row],[Total]],Students_marks[Total],0)</f>
        <v>968</v>
      </c>
    </row>
    <row r="699" spans="1:14" x14ac:dyDescent="0.35">
      <c r="A699">
        <v>698</v>
      </c>
      <c r="B699" s="1" t="s">
        <v>709</v>
      </c>
      <c r="C699" s="1" t="s">
        <v>7</v>
      </c>
      <c r="D699" s="1" t="s">
        <v>14</v>
      </c>
      <c r="E699" s="2">
        <v>40.840000000000003</v>
      </c>
      <c r="F699" s="2">
        <v>50.49</v>
      </c>
      <c r="G699" s="2">
        <v>98.3</v>
      </c>
      <c r="H699" s="2">
        <v>65.94</v>
      </c>
      <c r="I699" s="2">
        <v>92.84</v>
      </c>
      <c r="J699" s="2">
        <f>SUM(Students_marks[[#This Row],[Math]:[English]])</f>
        <v>348.40999999999997</v>
      </c>
      <c r="K699" s="2">
        <f>Students_marks[[#This Row],[Total]]/5</f>
        <v>69.681999999999988</v>
      </c>
      <c r="L699" t="str">
        <f>IF(MIN(Students_marks[[#This Row],[Math]:[English]]) &lt; 35, "Fail","Pass")</f>
        <v>Pass</v>
      </c>
      <c r="M699" t="str">
        <f>VLOOKUP(Students_marks[[#This Row],[Percentage]],Table2[],2,TRUE)</f>
        <v>B2</v>
      </c>
      <c r="N699">
        <f>_xlfn.RANK.EQ(Students_marks[[#This Row],[Total]],Students_marks[Total],0)</f>
        <v>72</v>
      </c>
    </row>
    <row r="700" spans="1:14" x14ac:dyDescent="0.35">
      <c r="A700">
        <v>699</v>
      </c>
      <c r="B700" s="1" t="s">
        <v>710</v>
      </c>
      <c r="C700" s="1" t="s">
        <v>4</v>
      </c>
      <c r="D700" s="1" t="s">
        <v>14</v>
      </c>
      <c r="E700" s="2">
        <v>5.97</v>
      </c>
      <c r="F700" s="2">
        <v>33.020000000000003</v>
      </c>
      <c r="G700" s="2">
        <v>15.16</v>
      </c>
      <c r="H700" s="2">
        <v>84.52</v>
      </c>
      <c r="I700" s="2">
        <v>83.88</v>
      </c>
      <c r="J700" s="2">
        <f>SUM(Students_marks[[#This Row],[Math]:[English]])</f>
        <v>222.55</v>
      </c>
      <c r="K700" s="2">
        <f>Students_marks[[#This Row],[Total]]/5</f>
        <v>44.510000000000005</v>
      </c>
      <c r="L700" t="str">
        <f>IF(MIN(Students_marks[[#This Row],[Math]:[English]]) &lt; 35, "Fail","Pass")</f>
        <v>Fail</v>
      </c>
      <c r="M700" t="str">
        <f>VLOOKUP(Students_marks[[#This Row],[Percentage]],Table2[],2,TRUE)</f>
        <v>D</v>
      </c>
      <c r="N700">
        <f>_xlfn.RANK.EQ(Students_marks[[#This Row],[Total]],Students_marks[Total],0)</f>
        <v>681</v>
      </c>
    </row>
    <row r="701" spans="1:14" x14ac:dyDescent="0.35">
      <c r="A701">
        <v>700</v>
      </c>
      <c r="B701" s="1" t="s">
        <v>711</v>
      </c>
      <c r="C701" s="1" t="s">
        <v>7</v>
      </c>
      <c r="D701" s="1" t="s">
        <v>12</v>
      </c>
      <c r="E701" s="2">
        <v>94.21</v>
      </c>
      <c r="F701" s="2">
        <v>40.94</v>
      </c>
      <c r="G701" s="2">
        <v>49.05</v>
      </c>
      <c r="H701" s="2">
        <v>79.44</v>
      </c>
      <c r="I701" s="2">
        <v>76.180000000000007</v>
      </c>
      <c r="J701" s="2">
        <f>SUM(Students_marks[[#This Row],[Math]:[English]])</f>
        <v>339.82</v>
      </c>
      <c r="K701" s="2">
        <f>Students_marks[[#This Row],[Total]]/5</f>
        <v>67.963999999999999</v>
      </c>
      <c r="L701" t="str">
        <f>IF(MIN(Students_marks[[#This Row],[Math]:[English]]) &lt; 35, "Fail","Pass")</f>
        <v>Pass</v>
      </c>
      <c r="M701" t="str">
        <f>VLOOKUP(Students_marks[[#This Row],[Percentage]],Table2[],2,TRUE)</f>
        <v>B2</v>
      </c>
      <c r="N701">
        <f>_xlfn.RANK.EQ(Students_marks[[#This Row],[Total]],Students_marks[Total],0)</f>
        <v>92</v>
      </c>
    </row>
    <row r="702" spans="1:14" x14ac:dyDescent="0.35">
      <c r="A702">
        <v>701</v>
      </c>
      <c r="B702" s="1" t="s">
        <v>712</v>
      </c>
      <c r="C702" s="1" t="s">
        <v>5</v>
      </c>
      <c r="D702" s="1" t="s">
        <v>12</v>
      </c>
      <c r="E702" s="2">
        <v>0.31</v>
      </c>
      <c r="F702" s="2">
        <v>96.26</v>
      </c>
      <c r="G702" s="2">
        <v>49.65</v>
      </c>
      <c r="H702" s="2">
        <v>4.2699999999999996</v>
      </c>
      <c r="I702" s="2">
        <v>14.49</v>
      </c>
      <c r="J702" s="2">
        <f>SUM(Students_marks[[#This Row],[Math]:[English]])</f>
        <v>164.98000000000002</v>
      </c>
      <c r="K702" s="2">
        <f>Students_marks[[#This Row],[Total]]/5</f>
        <v>32.996000000000002</v>
      </c>
      <c r="L702" t="str">
        <f>IF(MIN(Students_marks[[#This Row],[Math]:[English]]) &lt; 35, "Fail","Pass")</f>
        <v>Fail</v>
      </c>
      <c r="M702" t="str">
        <f>VLOOKUP(Students_marks[[#This Row],[Percentage]],Table2[],2,TRUE)</f>
        <v>F</v>
      </c>
      <c r="N702">
        <f>_xlfn.RANK.EQ(Students_marks[[#This Row],[Total]],Students_marks[Total],0)</f>
        <v>915</v>
      </c>
    </row>
    <row r="703" spans="1:14" x14ac:dyDescent="0.35">
      <c r="A703">
        <v>702</v>
      </c>
      <c r="B703" s="1" t="s">
        <v>713</v>
      </c>
      <c r="C703" s="1" t="s">
        <v>5</v>
      </c>
      <c r="D703" s="1" t="s">
        <v>10</v>
      </c>
      <c r="E703" s="2">
        <v>13.87</v>
      </c>
      <c r="F703" s="2">
        <v>48.04</v>
      </c>
      <c r="G703" s="2">
        <v>57.06</v>
      </c>
      <c r="H703" s="2">
        <v>75.2</v>
      </c>
      <c r="I703" s="2">
        <v>31.6</v>
      </c>
      <c r="J703" s="2">
        <f>SUM(Students_marks[[#This Row],[Math]:[English]])</f>
        <v>225.77</v>
      </c>
      <c r="K703" s="2">
        <f>Students_marks[[#This Row],[Total]]/5</f>
        <v>45.154000000000003</v>
      </c>
      <c r="L703" t="str">
        <f>IF(MIN(Students_marks[[#This Row],[Math]:[English]]) &lt; 35, "Fail","Pass")</f>
        <v>Fail</v>
      </c>
      <c r="M703" t="str">
        <f>VLOOKUP(Students_marks[[#This Row],[Percentage]],Table2[],2,TRUE)</f>
        <v>D</v>
      </c>
      <c r="N703">
        <f>_xlfn.RANK.EQ(Students_marks[[#This Row],[Total]],Students_marks[Total],0)</f>
        <v>664</v>
      </c>
    </row>
    <row r="704" spans="1:14" x14ac:dyDescent="0.35">
      <c r="A704">
        <v>703</v>
      </c>
      <c r="B704" s="1" t="s">
        <v>714</v>
      </c>
      <c r="C704" s="1" t="s">
        <v>7</v>
      </c>
      <c r="D704" s="1" t="s">
        <v>10</v>
      </c>
      <c r="E704" s="2">
        <v>28.7</v>
      </c>
      <c r="F704" s="2">
        <v>69.06</v>
      </c>
      <c r="G704" s="2">
        <v>82.45</v>
      </c>
      <c r="H704" s="2">
        <v>0.13</v>
      </c>
      <c r="I704" s="2">
        <v>77.19</v>
      </c>
      <c r="J704" s="2">
        <f>SUM(Students_marks[[#This Row],[Math]:[English]])</f>
        <v>257.52999999999997</v>
      </c>
      <c r="K704" s="2">
        <f>Students_marks[[#This Row],[Total]]/5</f>
        <v>51.505999999999993</v>
      </c>
      <c r="L704" t="str">
        <f>IF(MIN(Students_marks[[#This Row],[Math]:[English]]) &lt; 35, "Fail","Pass")</f>
        <v>Fail</v>
      </c>
      <c r="M704" t="str">
        <f>VLOOKUP(Students_marks[[#This Row],[Percentage]],Table2[],2,TRUE)</f>
        <v>C</v>
      </c>
      <c r="N704">
        <f>_xlfn.RANK.EQ(Students_marks[[#This Row],[Total]],Students_marks[Total],0)</f>
        <v>488</v>
      </c>
    </row>
    <row r="705" spans="1:14" x14ac:dyDescent="0.35">
      <c r="A705">
        <v>704</v>
      </c>
      <c r="B705" s="1" t="s">
        <v>715</v>
      </c>
      <c r="C705" s="1" t="s">
        <v>5</v>
      </c>
      <c r="D705" s="1" t="s">
        <v>14</v>
      </c>
      <c r="E705" s="2">
        <v>27.78</v>
      </c>
      <c r="F705" s="2">
        <v>90.99</v>
      </c>
      <c r="G705" s="2">
        <v>96.19</v>
      </c>
      <c r="H705" s="2">
        <v>97.97</v>
      </c>
      <c r="I705" s="2">
        <v>24.61</v>
      </c>
      <c r="J705" s="2">
        <f>SUM(Students_marks[[#This Row],[Math]:[English]])</f>
        <v>337.53999999999996</v>
      </c>
      <c r="K705" s="2">
        <f>Students_marks[[#This Row],[Total]]/5</f>
        <v>67.507999999999996</v>
      </c>
      <c r="L705" t="str">
        <f>IF(MIN(Students_marks[[#This Row],[Math]:[English]]) &lt; 35, "Fail","Pass")</f>
        <v>Fail</v>
      </c>
      <c r="M705" t="str">
        <f>VLOOKUP(Students_marks[[#This Row],[Percentage]],Table2[],2,TRUE)</f>
        <v>B2</v>
      </c>
      <c r="N705">
        <f>_xlfn.RANK.EQ(Students_marks[[#This Row],[Total]],Students_marks[Total],0)</f>
        <v>102</v>
      </c>
    </row>
    <row r="706" spans="1:14" x14ac:dyDescent="0.35">
      <c r="A706">
        <v>705</v>
      </c>
      <c r="B706" s="1" t="s">
        <v>716</v>
      </c>
      <c r="C706" s="1" t="s">
        <v>7</v>
      </c>
      <c r="D706" s="1" t="s">
        <v>12</v>
      </c>
      <c r="E706" s="2">
        <v>55.01</v>
      </c>
      <c r="F706" s="2">
        <v>64.150000000000006</v>
      </c>
      <c r="G706" s="2">
        <v>62.69</v>
      </c>
      <c r="H706" s="2">
        <v>58.64</v>
      </c>
      <c r="I706" s="2">
        <v>15.88</v>
      </c>
      <c r="J706" s="2">
        <f>SUM(Students_marks[[#This Row],[Math]:[English]])</f>
        <v>256.37</v>
      </c>
      <c r="K706" s="2">
        <f>Students_marks[[#This Row],[Total]]/5</f>
        <v>51.274000000000001</v>
      </c>
      <c r="L706" t="str">
        <f>IF(MIN(Students_marks[[#This Row],[Math]:[English]]) &lt; 35, "Fail","Pass")</f>
        <v>Fail</v>
      </c>
      <c r="M706" t="str">
        <f>VLOOKUP(Students_marks[[#This Row],[Percentage]],Table2[],2,TRUE)</f>
        <v>C</v>
      </c>
      <c r="N706">
        <f>_xlfn.RANK.EQ(Students_marks[[#This Row],[Total]],Students_marks[Total],0)</f>
        <v>493</v>
      </c>
    </row>
    <row r="707" spans="1:14" x14ac:dyDescent="0.35">
      <c r="A707">
        <v>706</v>
      </c>
      <c r="B707" s="1" t="s">
        <v>717</v>
      </c>
      <c r="C707" s="1" t="s">
        <v>8</v>
      </c>
      <c r="D707" s="1" t="s">
        <v>14</v>
      </c>
      <c r="E707" s="2">
        <v>19.010000000000002</v>
      </c>
      <c r="F707" s="2">
        <v>75.069999999999993</v>
      </c>
      <c r="G707" s="2">
        <v>74.510000000000005</v>
      </c>
      <c r="H707" s="2">
        <v>77.33</v>
      </c>
      <c r="I707" s="2">
        <v>75.09</v>
      </c>
      <c r="J707" s="2">
        <f>SUM(Students_marks[[#This Row],[Math]:[English]])</f>
        <v>321.01</v>
      </c>
      <c r="K707" s="2">
        <f>Students_marks[[#This Row],[Total]]/5</f>
        <v>64.201999999999998</v>
      </c>
      <c r="L707" t="str">
        <f>IF(MIN(Students_marks[[#This Row],[Math]:[English]]) &lt; 35, "Fail","Pass")</f>
        <v>Fail</v>
      </c>
      <c r="M707" t="str">
        <f>VLOOKUP(Students_marks[[#This Row],[Percentage]],Table2[],2,TRUE)</f>
        <v>B2</v>
      </c>
      <c r="N707">
        <f>_xlfn.RANK.EQ(Students_marks[[#This Row],[Total]],Students_marks[Total],0)</f>
        <v>164</v>
      </c>
    </row>
    <row r="708" spans="1:14" x14ac:dyDescent="0.35">
      <c r="A708">
        <v>707</v>
      </c>
      <c r="B708" s="1" t="s">
        <v>718</v>
      </c>
      <c r="C708" s="1" t="s">
        <v>6</v>
      </c>
      <c r="D708" s="1" t="s">
        <v>12</v>
      </c>
      <c r="E708" s="2">
        <v>84.14</v>
      </c>
      <c r="F708" s="2">
        <v>59.58</v>
      </c>
      <c r="G708" s="2">
        <v>46.73</v>
      </c>
      <c r="H708" s="2">
        <v>48.14</v>
      </c>
      <c r="I708" s="2">
        <v>60.35</v>
      </c>
      <c r="J708" s="2">
        <f>SUM(Students_marks[[#This Row],[Math]:[English]])</f>
        <v>298.94</v>
      </c>
      <c r="K708" s="2">
        <f>Students_marks[[#This Row],[Total]]/5</f>
        <v>59.787999999999997</v>
      </c>
      <c r="L708" t="str">
        <f>IF(MIN(Students_marks[[#This Row],[Math]:[English]]) &lt; 35, "Fail","Pass")</f>
        <v>Pass</v>
      </c>
      <c r="M708" t="str">
        <f>VLOOKUP(Students_marks[[#This Row],[Percentage]],Table2[],2,TRUE)</f>
        <v>C</v>
      </c>
      <c r="N708">
        <f>_xlfn.RANK.EQ(Students_marks[[#This Row],[Total]],Students_marks[Total],0)</f>
        <v>251</v>
      </c>
    </row>
    <row r="709" spans="1:14" x14ac:dyDescent="0.35">
      <c r="A709">
        <v>708</v>
      </c>
      <c r="B709" s="1" t="s">
        <v>719</v>
      </c>
      <c r="C709" s="1" t="s">
        <v>5</v>
      </c>
      <c r="D709" s="1" t="s">
        <v>12</v>
      </c>
      <c r="E709" s="2">
        <v>44.9</v>
      </c>
      <c r="F709" s="2">
        <v>64.400000000000006</v>
      </c>
      <c r="G709" s="2">
        <v>58.87</v>
      </c>
      <c r="H709" s="2">
        <v>64.27</v>
      </c>
      <c r="I709" s="2">
        <v>31.6</v>
      </c>
      <c r="J709" s="2">
        <f>SUM(Students_marks[[#This Row],[Math]:[English]])</f>
        <v>264.04000000000002</v>
      </c>
      <c r="K709" s="2">
        <f>Students_marks[[#This Row],[Total]]/5</f>
        <v>52.808000000000007</v>
      </c>
      <c r="L709" t="str">
        <f>IF(MIN(Students_marks[[#This Row],[Math]:[English]]) &lt; 35, "Fail","Pass")</f>
        <v>Fail</v>
      </c>
      <c r="M709" t="str">
        <f>VLOOKUP(Students_marks[[#This Row],[Percentage]],Table2[],2,TRUE)</f>
        <v>C</v>
      </c>
      <c r="N709">
        <f>_xlfn.RANK.EQ(Students_marks[[#This Row],[Total]],Students_marks[Total],0)</f>
        <v>448</v>
      </c>
    </row>
    <row r="710" spans="1:14" x14ac:dyDescent="0.35">
      <c r="A710">
        <v>709</v>
      </c>
      <c r="B710" s="1" t="s">
        <v>720</v>
      </c>
      <c r="C710" s="1" t="s">
        <v>8</v>
      </c>
      <c r="D710" s="1" t="s">
        <v>10</v>
      </c>
      <c r="E710" s="2">
        <v>17.86</v>
      </c>
      <c r="F710" s="2">
        <v>29.03</v>
      </c>
      <c r="G710" s="2">
        <v>93.15</v>
      </c>
      <c r="H710" s="2">
        <v>53.33</v>
      </c>
      <c r="I710" s="2">
        <v>5.71</v>
      </c>
      <c r="J710" s="2">
        <f>SUM(Students_marks[[#This Row],[Math]:[English]])</f>
        <v>199.08</v>
      </c>
      <c r="K710" s="2">
        <f>Students_marks[[#This Row],[Total]]/5</f>
        <v>39.816000000000003</v>
      </c>
      <c r="L710" t="str">
        <f>IF(MIN(Students_marks[[#This Row],[Math]:[English]]) &lt; 35, "Fail","Pass")</f>
        <v>Fail</v>
      </c>
      <c r="M710" t="str">
        <f>VLOOKUP(Students_marks[[#This Row],[Percentage]],Table2[],2,TRUE)</f>
        <v>D</v>
      </c>
      <c r="N710">
        <f>_xlfn.RANK.EQ(Students_marks[[#This Row],[Total]],Students_marks[Total],0)</f>
        <v>803</v>
      </c>
    </row>
    <row r="711" spans="1:14" x14ac:dyDescent="0.35">
      <c r="A711">
        <v>710</v>
      </c>
      <c r="B711" s="1" t="s">
        <v>721</v>
      </c>
      <c r="C711" s="1" t="s">
        <v>7</v>
      </c>
      <c r="D711" s="1" t="s">
        <v>12</v>
      </c>
      <c r="E711" s="2">
        <v>90.03</v>
      </c>
      <c r="F711" s="2">
        <v>44.76</v>
      </c>
      <c r="G711" s="2">
        <v>1.71</v>
      </c>
      <c r="H711" s="2">
        <v>70.62</v>
      </c>
      <c r="I711" s="2">
        <v>5.68</v>
      </c>
      <c r="J711" s="2">
        <f>SUM(Students_marks[[#This Row],[Math]:[English]])</f>
        <v>212.8</v>
      </c>
      <c r="K711" s="2">
        <f>Students_marks[[#This Row],[Total]]/5</f>
        <v>42.56</v>
      </c>
      <c r="L711" t="str">
        <f>IF(MIN(Students_marks[[#This Row],[Math]:[English]]) &lt; 35, "Fail","Pass")</f>
        <v>Fail</v>
      </c>
      <c r="M711" t="str">
        <f>VLOOKUP(Students_marks[[#This Row],[Percentage]],Table2[],2,TRUE)</f>
        <v>D</v>
      </c>
      <c r="N711">
        <f>_xlfn.RANK.EQ(Students_marks[[#This Row],[Total]],Students_marks[Total],0)</f>
        <v>732</v>
      </c>
    </row>
    <row r="712" spans="1:14" x14ac:dyDescent="0.35">
      <c r="A712">
        <v>711</v>
      </c>
      <c r="B712" s="1" t="s">
        <v>722</v>
      </c>
      <c r="C712" s="1" t="s">
        <v>6</v>
      </c>
      <c r="D712" s="1" t="s">
        <v>10</v>
      </c>
      <c r="E712" s="2">
        <v>89.2</v>
      </c>
      <c r="F712" s="2">
        <v>55.78</v>
      </c>
      <c r="G712" s="2">
        <v>59.64</v>
      </c>
      <c r="H712" s="2">
        <v>32.07</v>
      </c>
      <c r="I712" s="2">
        <v>26.95</v>
      </c>
      <c r="J712" s="2">
        <f>SUM(Students_marks[[#This Row],[Math]:[English]])</f>
        <v>263.64</v>
      </c>
      <c r="K712" s="2">
        <f>Students_marks[[#This Row],[Total]]/5</f>
        <v>52.727999999999994</v>
      </c>
      <c r="L712" t="str">
        <f>IF(MIN(Students_marks[[#This Row],[Math]:[English]]) &lt; 35, "Fail","Pass")</f>
        <v>Fail</v>
      </c>
      <c r="M712" t="str">
        <f>VLOOKUP(Students_marks[[#This Row],[Percentage]],Table2[],2,TRUE)</f>
        <v>C</v>
      </c>
      <c r="N712">
        <f>_xlfn.RANK.EQ(Students_marks[[#This Row],[Total]],Students_marks[Total],0)</f>
        <v>453</v>
      </c>
    </row>
    <row r="713" spans="1:14" x14ac:dyDescent="0.35">
      <c r="A713">
        <v>712</v>
      </c>
      <c r="B713" s="1" t="s">
        <v>723</v>
      </c>
      <c r="C713" s="1" t="s">
        <v>5</v>
      </c>
      <c r="D713" s="1" t="s">
        <v>12</v>
      </c>
      <c r="E713" s="2">
        <v>85.05</v>
      </c>
      <c r="F713" s="2">
        <v>18.64</v>
      </c>
      <c r="G713" s="2">
        <v>14.79</v>
      </c>
      <c r="H713" s="2">
        <v>11.33</v>
      </c>
      <c r="I713" s="2">
        <v>57.85</v>
      </c>
      <c r="J713" s="2">
        <f>SUM(Students_marks[[#This Row],[Math]:[English]])</f>
        <v>187.66</v>
      </c>
      <c r="K713" s="2">
        <f>Students_marks[[#This Row],[Total]]/5</f>
        <v>37.531999999999996</v>
      </c>
      <c r="L713" t="str">
        <f>IF(MIN(Students_marks[[#This Row],[Math]:[English]]) &lt; 35, "Fail","Pass")</f>
        <v>Fail</v>
      </c>
      <c r="M713" t="str">
        <f>VLOOKUP(Students_marks[[#This Row],[Percentage]],Table2[],2,TRUE)</f>
        <v>D</v>
      </c>
      <c r="N713">
        <f>_xlfn.RANK.EQ(Students_marks[[#This Row],[Total]],Students_marks[Total],0)</f>
        <v>838</v>
      </c>
    </row>
    <row r="714" spans="1:14" x14ac:dyDescent="0.35">
      <c r="A714">
        <v>713</v>
      </c>
      <c r="B714" s="1" t="s">
        <v>724</v>
      </c>
      <c r="C714" s="1" t="s">
        <v>8</v>
      </c>
      <c r="D714" s="1" t="s">
        <v>10</v>
      </c>
      <c r="E714" s="2">
        <v>41.19</v>
      </c>
      <c r="F714" s="2">
        <v>92.5</v>
      </c>
      <c r="G714" s="2">
        <v>64.77</v>
      </c>
      <c r="H714" s="2">
        <v>54.15</v>
      </c>
      <c r="I714" s="2">
        <v>5.98</v>
      </c>
      <c r="J714" s="2">
        <f>SUM(Students_marks[[#This Row],[Math]:[English]])</f>
        <v>258.58999999999997</v>
      </c>
      <c r="K714" s="2">
        <f>Students_marks[[#This Row],[Total]]/5</f>
        <v>51.717999999999996</v>
      </c>
      <c r="L714" t="str">
        <f>IF(MIN(Students_marks[[#This Row],[Math]:[English]]) &lt; 35, "Fail","Pass")</f>
        <v>Fail</v>
      </c>
      <c r="M714" t="str">
        <f>VLOOKUP(Students_marks[[#This Row],[Percentage]],Table2[],2,TRUE)</f>
        <v>C</v>
      </c>
      <c r="N714">
        <f>_xlfn.RANK.EQ(Students_marks[[#This Row],[Total]],Students_marks[Total],0)</f>
        <v>482</v>
      </c>
    </row>
    <row r="715" spans="1:14" x14ac:dyDescent="0.35">
      <c r="A715">
        <v>714</v>
      </c>
      <c r="B715" s="1" t="s">
        <v>725</v>
      </c>
      <c r="C715" s="1" t="s">
        <v>7</v>
      </c>
      <c r="D715" s="1" t="s">
        <v>10</v>
      </c>
      <c r="E715" s="2">
        <v>10.07</v>
      </c>
      <c r="F715" s="2">
        <v>10.68</v>
      </c>
      <c r="G715" s="2">
        <v>11.75</v>
      </c>
      <c r="H715" s="2">
        <v>51.48</v>
      </c>
      <c r="I715" s="2">
        <v>75.97</v>
      </c>
      <c r="J715" s="2">
        <f>SUM(Students_marks[[#This Row],[Math]:[English]])</f>
        <v>159.94999999999999</v>
      </c>
      <c r="K715" s="2">
        <f>Students_marks[[#This Row],[Total]]/5</f>
        <v>31.99</v>
      </c>
      <c r="L715" t="str">
        <f>IF(MIN(Students_marks[[#This Row],[Math]:[English]]) &lt; 35, "Fail","Pass")</f>
        <v>Fail</v>
      </c>
      <c r="M715" t="str">
        <f>VLOOKUP(Students_marks[[#This Row],[Percentage]],Table2[],2,TRUE)</f>
        <v>F</v>
      </c>
      <c r="N715">
        <f>_xlfn.RANK.EQ(Students_marks[[#This Row],[Total]],Students_marks[Total],0)</f>
        <v>927</v>
      </c>
    </row>
    <row r="716" spans="1:14" x14ac:dyDescent="0.35">
      <c r="A716">
        <v>715</v>
      </c>
      <c r="B716" s="1" t="s">
        <v>726</v>
      </c>
      <c r="C716" s="1" t="s">
        <v>8</v>
      </c>
      <c r="D716" s="1" t="s">
        <v>12</v>
      </c>
      <c r="E716" s="2">
        <v>96.16</v>
      </c>
      <c r="F716" s="2">
        <v>18.71</v>
      </c>
      <c r="G716" s="2">
        <v>49.73</v>
      </c>
      <c r="H716" s="2">
        <v>52.71</v>
      </c>
      <c r="I716" s="2">
        <v>16.22</v>
      </c>
      <c r="J716" s="2">
        <f>SUM(Students_marks[[#This Row],[Math]:[English]])</f>
        <v>233.53</v>
      </c>
      <c r="K716" s="2">
        <f>Students_marks[[#This Row],[Total]]/5</f>
        <v>46.706000000000003</v>
      </c>
      <c r="L716" t="str">
        <f>IF(MIN(Students_marks[[#This Row],[Math]:[English]]) &lt; 35, "Fail","Pass")</f>
        <v>Fail</v>
      </c>
      <c r="M716" t="str">
        <f>VLOOKUP(Students_marks[[#This Row],[Percentage]],Table2[],2,TRUE)</f>
        <v>D</v>
      </c>
      <c r="N716">
        <f>_xlfn.RANK.EQ(Students_marks[[#This Row],[Total]],Students_marks[Total],0)</f>
        <v>623</v>
      </c>
    </row>
    <row r="717" spans="1:14" x14ac:dyDescent="0.35">
      <c r="A717">
        <v>716</v>
      </c>
      <c r="B717" s="1" t="s">
        <v>727</v>
      </c>
      <c r="C717" s="1" t="s">
        <v>7</v>
      </c>
      <c r="D717" s="1" t="s">
        <v>14</v>
      </c>
      <c r="E717" s="2">
        <v>18.72</v>
      </c>
      <c r="F717" s="2">
        <v>10.83</v>
      </c>
      <c r="G717" s="2">
        <v>11.45</v>
      </c>
      <c r="H717" s="2">
        <v>45.24</v>
      </c>
      <c r="I717" s="2">
        <v>41.66</v>
      </c>
      <c r="J717" s="2">
        <f>SUM(Students_marks[[#This Row],[Math]:[English]])</f>
        <v>127.9</v>
      </c>
      <c r="K717" s="2">
        <f>Students_marks[[#This Row],[Total]]/5</f>
        <v>25.580000000000002</v>
      </c>
      <c r="L717" t="str">
        <f>IF(MIN(Students_marks[[#This Row],[Math]:[English]]) &lt; 35, "Fail","Pass")</f>
        <v>Fail</v>
      </c>
      <c r="M717" t="str">
        <f>VLOOKUP(Students_marks[[#This Row],[Percentage]],Table2[],2,TRUE)</f>
        <v>F</v>
      </c>
      <c r="N717">
        <f>_xlfn.RANK.EQ(Students_marks[[#This Row],[Total]],Students_marks[Total],0)</f>
        <v>975</v>
      </c>
    </row>
    <row r="718" spans="1:14" x14ac:dyDescent="0.35">
      <c r="A718">
        <v>717</v>
      </c>
      <c r="B718" s="1" t="s">
        <v>728</v>
      </c>
      <c r="C718" s="1" t="s">
        <v>7</v>
      </c>
      <c r="D718" s="1" t="s">
        <v>12</v>
      </c>
      <c r="E718" s="2">
        <v>43.15</v>
      </c>
      <c r="F718" s="2">
        <v>40.200000000000003</v>
      </c>
      <c r="G718" s="2">
        <v>66.55</v>
      </c>
      <c r="H718" s="2">
        <v>17.97</v>
      </c>
      <c r="I718" s="2">
        <v>62.47</v>
      </c>
      <c r="J718" s="2">
        <f>SUM(Students_marks[[#This Row],[Math]:[English]])</f>
        <v>230.33999999999997</v>
      </c>
      <c r="K718" s="2">
        <f>Students_marks[[#This Row],[Total]]/5</f>
        <v>46.067999999999998</v>
      </c>
      <c r="L718" t="str">
        <f>IF(MIN(Students_marks[[#This Row],[Math]:[English]]) &lt; 35, "Fail","Pass")</f>
        <v>Fail</v>
      </c>
      <c r="M718" t="str">
        <f>VLOOKUP(Students_marks[[#This Row],[Percentage]],Table2[],2,TRUE)</f>
        <v>D</v>
      </c>
      <c r="N718">
        <f>_xlfn.RANK.EQ(Students_marks[[#This Row],[Total]],Students_marks[Total],0)</f>
        <v>642</v>
      </c>
    </row>
    <row r="719" spans="1:14" x14ac:dyDescent="0.35">
      <c r="A719">
        <v>718</v>
      </c>
      <c r="B719" s="1" t="s">
        <v>729</v>
      </c>
      <c r="C719" s="1" t="s">
        <v>7</v>
      </c>
      <c r="D719" s="1" t="s">
        <v>14</v>
      </c>
      <c r="E719" s="2">
        <v>60.12</v>
      </c>
      <c r="F719" s="2">
        <v>90.23</v>
      </c>
      <c r="G719" s="2">
        <v>29.7</v>
      </c>
      <c r="H719" s="2">
        <v>77.58</v>
      </c>
      <c r="I719" s="2">
        <v>25.81</v>
      </c>
      <c r="J719" s="2">
        <f>SUM(Students_marks[[#This Row],[Math]:[English]])</f>
        <v>283.44</v>
      </c>
      <c r="K719" s="2">
        <f>Students_marks[[#This Row],[Total]]/5</f>
        <v>56.688000000000002</v>
      </c>
      <c r="L719" t="str">
        <f>IF(MIN(Students_marks[[#This Row],[Math]:[English]]) &lt; 35, "Fail","Pass")</f>
        <v>Fail</v>
      </c>
      <c r="M719" t="str">
        <f>VLOOKUP(Students_marks[[#This Row],[Percentage]],Table2[],2,TRUE)</f>
        <v>C</v>
      </c>
      <c r="N719">
        <f>_xlfn.RANK.EQ(Students_marks[[#This Row],[Total]],Students_marks[Total],0)</f>
        <v>327</v>
      </c>
    </row>
    <row r="720" spans="1:14" x14ac:dyDescent="0.35">
      <c r="A720">
        <v>719</v>
      </c>
      <c r="B720" s="1" t="s">
        <v>730</v>
      </c>
      <c r="C720" s="1" t="s">
        <v>6</v>
      </c>
      <c r="D720" s="1" t="s">
        <v>14</v>
      </c>
      <c r="E720" s="2">
        <v>2.99</v>
      </c>
      <c r="F720" s="2">
        <v>91.34</v>
      </c>
      <c r="G720" s="2">
        <v>68.58</v>
      </c>
      <c r="H720" s="2">
        <v>56.97</v>
      </c>
      <c r="I720" s="2">
        <v>41.56</v>
      </c>
      <c r="J720" s="2">
        <f>SUM(Students_marks[[#This Row],[Math]:[English]])</f>
        <v>261.44</v>
      </c>
      <c r="K720" s="2">
        <f>Students_marks[[#This Row],[Total]]/5</f>
        <v>52.287999999999997</v>
      </c>
      <c r="L720" t="str">
        <f>IF(MIN(Students_marks[[#This Row],[Math]:[English]]) &lt; 35, "Fail","Pass")</f>
        <v>Fail</v>
      </c>
      <c r="M720" t="str">
        <f>VLOOKUP(Students_marks[[#This Row],[Percentage]],Table2[],2,TRUE)</f>
        <v>C</v>
      </c>
      <c r="N720">
        <f>_xlfn.RANK.EQ(Students_marks[[#This Row],[Total]],Students_marks[Total],0)</f>
        <v>462</v>
      </c>
    </row>
    <row r="721" spans="1:14" x14ac:dyDescent="0.35">
      <c r="A721">
        <v>720</v>
      </c>
      <c r="B721" s="1" t="s">
        <v>731</v>
      </c>
      <c r="C721" s="1" t="s">
        <v>6</v>
      </c>
      <c r="D721" s="1" t="s">
        <v>12</v>
      </c>
      <c r="E721" s="2">
        <v>24.31</v>
      </c>
      <c r="F721" s="2">
        <v>57.38</v>
      </c>
      <c r="G721" s="2">
        <v>17.059999999999999</v>
      </c>
      <c r="H721" s="2">
        <v>57.99</v>
      </c>
      <c r="I721" s="2">
        <v>4.57</v>
      </c>
      <c r="J721" s="2">
        <f>SUM(Students_marks[[#This Row],[Math]:[English]])</f>
        <v>161.31</v>
      </c>
      <c r="K721" s="2">
        <f>Students_marks[[#This Row],[Total]]/5</f>
        <v>32.262</v>
      </c>
      <c r="L721" t="str">
        <f>IF(MIN(Students_marks[[#This Row],[Math]:[English]]) &lt; 35, "Fail","Pass")</f>
        <v>Fail</v>
      </c>
      <c r="M721" t="str">
        <f>VLOOKUP(Students_marks[[#This Row],[Percentage]],Table2[],2,TRUE)</f>
        <v>F</v>
      </c>
      <c r="N721">
        <f>_xlfn.RANK.EQ(Students_marks[[#This Row],[Total]],Students_marks[Total],0)</f>
        <v>923</v>
      </c>
    </row>
    <row r="722" spans="1:14" x14ac:dyDescent="0.35">
      <c r="A722">
        <v>721</v>
      </c>
      <c r="B722" s="1" t="s">
        <v>732</v>
      </c>
      <c r="C722" s="1" t="s">
        <v>6</v>
      </c>
      <c r="D722" s="1" t="s">
        <v>14</v>
      </c>
      <c r="E722" s="2">
        <v>16.05</v>
      </c>
      <c r="F722" s="2">
        <v>8.67</v>
      </c>
      <c r="G722" s="2">
        <v>12.41</v>
      </c>
      <c r="H722" s="2">
        <v>80.75</v>
      </c>
      <c r="I722" s="2">
        <v>71.58</v>
      </c>
      <c r="J722" s="2">
        <f>SUM(Students_marks[[#This Row],[Math]:[English]])</f>
        <v>189.45999999999998</v>
      </c>
      <c r="K722" s="2">
        <f>Students_marks[[#This Row],[Total]]/5</f>
        <v>37.891999999999996</v>
      </c>
      <c r="L722" t="str">
        <f>IF(MIN(Students_marks[[#This Row],[Math]:[English]]) &lt; 35, "Fail","Pass")</f>
        <v>Fail</v>
      </c>
      <c r="M722" t="str">
        <f>VLOOKUP(Students_marks[[#This Row],[Percentage]],Table2[],2,TRUE)</f>
        <v>D</v>
      </c>
      <c r="N722">
        <f>_xlfn.RANK.EQ(Students_marks[[#This Row],[Total]],Students_marks[Total],0)</f>
        <v>832</v>
      </c>
    </row>
    <row r="723" spans="1:14" x14ac:dyDescent="0.35">
      <c r="A723">
        <v>722</v>
      </c>
      <c r="B723" s="1" t="s">
        <v>733</v>
      </c>
      <c r="C723" s="1" t="s">
        <v>6</v>
      </c>
      <c r="D723" s="1" t="s">
        <v>10</v>
      </c>
      <c r="E723" s="2">
        <v>13.54</v>
      </c>
      <c r="F723" s="2">
        <v>85.22</v>
      </c>
      <c r="G723" s="2">
        <v>45.68</v>
      </c>
      <c r="H723" s="2">
        <v>41.22</v>
      </c>
      <c r="I723" s="2">
        <v>19.88</v>
      </c>
      <c r="J723" s="2">
        <f>SUM(Students_marks[[#This Row],[Math]:[English]])</f>
        <v>205.54</v>
      </c>
      <c r="K723" s="2">
        <f>Students_marks[[#This Row],[Total]]/5</f>
        <v>41.107999999999997</v>
      </c>
      <c r="L723" t="str">
        <f>IF(MIN(Students_marks[[#This Row],[Math]:[English]]) &lt; 35, "Fail","Pass")</f>
        <v>Fail</v>
      </c>
      <c r="M723" t="str">
        <f>VLOOKUP(Students_marks[[#This Row],[Percentage]],Table2[],2,TRUE)</f>
        <v>D</v>
      </c>
      <c r="N723">
        <f>_xlfn.RANK.EQ(Students_marks[[#This Row],[Total]],Students_marks[Total],0)</f>
        <v>775</v>
      </c>
    </row>
    <row r="724" spans="1:14" x14ac:dyDescent="0.35">
      <c r="A724">
        <v>723</v>
      </c>
      <c r="B724" s="1" t="s">
        <v>734</v>
      </c>
      <c r="C724" s="1" t="s">
        <v>6</v>
      </c>
      <c r="D724" s="1" t="s">
        <v>12</v>
      </c>
      <c r="E724" s="2">
        <v>73.959999999999994</v>
      </c>
      <c r="F724" s="2">
        <v>54.89</v>
      </c>
      <c r="G724" s="2">
        <v>74.23</v>
      </c>
      <c r="H724" s="2">
        <v>1.83</v>
      </c>
      <c r="I724" s="2">
        <v>72.930000000000007</v>
      </c>
      <c r="J724" s="2">
        <f>SUM(Students_marks[[#This Row],[Math]:[English]])</f>
        <v>277.84000000000003</v>
      </c>
      <c r="K724" s="2">
        <f>Students_marks[[#This Row],[Total]]/5</f>
        <v>55.568000000000005</v>
      </c>
      <c r="L724" t="str">
        <f>IF(MIN(Students_marks[[#This Row],[Math]:[English]]) &lt; 35, "Fail","Pass")</f>
        <v>Fail</v>
      </c>
      <c r="M724" t="str">
        <f>VLOOKUP(Students_marks[[#This Row],[Percentage]],Table2[],2,TRUE)</f>
        <v>C</v>
      </c>
      <c r="N724">
        <f>_xlfn.RANK.EQ(Students_marks[[#This Row],[Total]],Students_marks[Total],0)</f>
        <v>364</v>
      </c>
    </row>
    <row r="725" spans="1:14" x14ac:dyDescent="0.35">
      <c r="A725">
        <v>724</v>
      </c>
      <c r="B725" s="1" t="s">
        <v>735</v>
      </c>
      <c r="C725" s="1" t="s">
        <v>8</v>
      </c>
      <c r="D725" s="1" t="s">
        <v>12</v>
      </c>
      <c r="E725" s="2">
        <v>24.01</v>
      </c>
      <c r="F725" s="2">
        <v>30.59</v>
      </c>
      <c r="G725" s="2">
        <v>40.520000000000003</v>
      </c>
      <c r="H725" s="2">
        <v>57.76</v>
      </c>
      <c r="I725" s="2">
        <v>93.91</v>
      </c>
      <c r="J725" s="2">
        <f>SUM(Students_marks[[#This Row],[Math]:[English]])</f>
        <v>246.79</v>
      </c>
      <c r="K725" s="2">
        <f>Students_marks[[#This Row],[Total]]/5</f>
        <v>49.357999999999997</v>
      </c>
      <c r="L725" t="str">
        <f>IF(MIN(Students_marks[[#This Row],[Math]:[English]]) &lt; 35, "Fail","Pass")</f>
        <v>Fail</v>
      </c>
      <c r="M725" t="str">
        <f>VLOOKUP(Students_marks[[#This Row],[Percentage]],Table2[],2,TRUE)</f>
        <v>D</v>
      </c>
      <c r="N725">
        <f>_xlfn.RANK.EQ(Students_marks[[#This Row],[Total]],Students_marks[Total],0)</f>
        <v>550</v>
      </c>
    </row>
    <row r="726" spans="1:14" x14ac:dyDescent="0.35">
      <c r="A726">
        <v>725</v>
      </c>
      <c r="B726" s="1" t="s">
        <v>736</v>
      </c>
      <c r="C726" s="1" t="s">
        <v>7</v>
      </c>
      <c r="D726" s="1" t="s">
        <v>12</v>
      </c>
      <c r="E726" s="2">
        <v>11.29</v>
      </c>
      <c r="F726" s="2">
        <v>5.34</v>
      </c>
      <c r="G726" s="2">
        <v>82.36</v>
      </c>
      <c r="H726" s="2">
        <v>8.84</v>
      </c>
      <c r="I726" s="2">
        <v>50.93</v>
      </c>
      <c r="J726" s="2">
        <f>SUM(Students_marks[[#This Row],[Math]:[English]])</f>
        <v>158.76</v>
      </c>
      <c r="K726" s="2">
        <f>Students_marks[[#This Row],[Total]]/5</f>
        <v>31.751999999999999</v>
      </c>
      <c r="L726" t="str">
        <f>IF(MIN(Students_marks[[#This Row],[Math]:[English]]) &lt; 35, "Fail","Pass")</f>
        <v>Fail</v>
      </c>
      <c r="M726" t="str">
        <f>VLOOKUP(Students_marks[[#This Row],[Percentage]],Table2[],2,TRUE)</f>
        <v>F</v>
      </c>
      <c r="N726">
        <f>_xlfn.RANK.EQ(Students_marks[[#This Row],[Total]],Students_marks[Total],0)</f>
        <v>928</v>
      </c>
    </row>
    <row r="727" spans="1:14" x14ac:dyDescent="0.35">
      <c r="A727">
        <v>726</v>
      </c>
      <c r="B727" s="1" t="s">
        <v>737</v>
      </c>
      <c r="C727" s="1" t="s">
        <v>6</v>
      </c>
      <c r="D727" s="1" t="s">
        <v>12</v>
      </c>
      <c r="E727" s="2">
        <v>25.67</v>
      </c>
      <c r="F727" s="2">
        <v>44.83</v>
      </c>
      <c r="G727" s="2">
        <v>61.46</v>
      </c>
      <c r="H727" s="2">
        <v>42.81</v>
      </c>
      <c r="I727" s="2">
        <v>90.19</v>
      </c>
      <c r="J727" s="2">
        <f>SUM(Students_marks[[#This Row],[Math]:[English]])</f>
        <v>264.96000000000004</v>
      </c>
      <c r="K727" s="2">
        <f>Students_marks[[#This Row],[Total]]/5</f>
        <v>52.992000000000004</v>
      </c>
      <c r="L727" t="str">
        <f>IF(MIN(Students_marks[[#This Row],[Math]:[English]]) &lt; 35, "Fail","Pass")</f>
        <v>Fail</v>
      </c>
      <c r="M727" t="str">
        <f>VLOOKUP(Students_marks[[#This Row],[Percentage]],Table2[],2,TRUE)</f>
        <v>C</v>
      </c>
      <c r="N727">
        <f>_xlfn.RANK.EQ(Students_marks[[#This Row],[Total]],Students_marks[Total],0)</f>
        <v>442</v>
      </c>
    </row>
    <row r="728" spans="1:14" x14ac:dyDescent="0.35">
      <c r="A728">
        <v>727</v>
      </c>
      <c r="B728" s="1" t="s">
        <v>738</v>
      </c>
      <c r="C728" s="1" t="s">
        <v>5</v>
      </c>
      <c r="D728" s="1" t="s">
        <v>14</v>
      </c>
      <c r="E728" s="2">
        <v>22.92</v>
      </c>
      <c r="F728" s="2">
        <v>88.29</v>
      </c>
      <c r="G728" s="2">
        <v>1.85</v>
      </c>
      <c r="H728" s="2">
        <v>63.72</v>
      </c>
      <c r="I728" s="2">
        <v>89.64</v>
      </c>
      <c r="J728" s="2">
        <f>SUM(Students_marks[[#This Row],[Math]:[English]])</f>
        <v>266.42</v>
      </c>
      <c r="K728" s="2">
        <f>Students_marks[[#This Row],[Total]]/5</f>
        <v>53.284000000000006</v>
      </c>
      <c r="L728" t="str">
        <f>IF(MIN(Students_marks[[#This Row],[Math]:[English]]) &lt; 35, "Fail","Pass")</f>
        <v>Fail</v>
      </c>
      <c r="M728" t="str">
        <f>VLOOKUP(Students_marks[[#This Row],[Percentage]],Table2[],2,TRUE)</f>
        <v>C</v>
      </c>
      <c r="N728">
        <f>_xlfn.RANK.EQ(Students_marks[[#This Row],[Total]],Students_marks[Total],0)</f>
        <v>430</v>
      </c>
    </row>
    <row r="729" spans="1:14" x14ac:dyDescent="0.35">
      <c r="A729">
        <v>728</v>
      </c>
      <c r="B729" s="1" t="s">
        <v>739</v>
      </c>
      <c r="C729" s="1" t="s">
        <v>8</v>
      </c>
      <c r="D729" s="1" t="s">
        <v>12</v>
      </c>
      <c r="E729" s="2">
        <v>30.57</v>
      </c>
      <c r="F729" s="2">
        <v>92.53</v>
      </c>
      <c r="G729" s="2">
        <v>59.78</v>
      </c>
      <c r="H729" s="2">
        <v>77.98</v>
      </c>
      <c r="I729" s="2">
        <v>5.12</v>
      </c>
      <c r="J729" s="2">
        <f>SUM(Students_marks[[#This Row],[Math]:[English]])</f>
        <v>265.98</v>
      </c>
      <c r="K729" s="2">
        <f>Students_marks[[#This Row],[Total]]/5</f>
        <v>53.196000000000005</v>
      </c>
      <c r="L729" t="str">
        <f>IF(MIN(Students_marks[[#This Row],[Math]:[English]]) &lt; 35, "Fail","Pass")</f>
        <v>Fail</v>
      </c>
      <c r="M729" t="str">
        <f>VLOOKUP(Students_marks[[#This Row],[Percentage]],Table2[],2,TRUE)</f>
        <v>C</v>
      </c>
      <c r="N729">
        <f>_xlfn.RANK.EQ(Students_marks[[#This Row],[Total]],Students_marks[Total],0)</f>
        <v>431</v>
      </c>
    </row>
    <row r="730" spans="1:14" x14ac:dyDescent="0.35">
      <c r="A730">
        <v>729</v>
      </c>
      <c r="B730" s="1" t="s">
        <v>740</v>
      </c>
      <c r="C730" s="1" t="s">
        <v>4</v>
      </c>
      <c r="D730" s="1" t="s">
        <v>12</v>
      </c>
      <c r="E730" s="2">
        <v>53.78</v>
      </c>
      <c r="F730" s="2">
        <v>29.76</v>
      </c>
      <c r="G730" s="2">
        <v>88.5</v>
      </c>
      <c r="H730" s="2">
        <v>34.46</v>
      </c>
      <c r="I730" s="2">
        <v>2.73</v>
      </c>
      <c r="J730" s="2">
        <f>SUM(Students_marks[[#This Row],[Math]:[English]])</f>
        <v>209.23000000000002</v>
      </c>
      <c r="K730" s="2">
        <f>Students_marks[[#This Row],[Total]]/5</f>
        <v>41.846000000000004</v>
      </c>
      <c r="L730" t="str">
        <f>IF(MIN(Students_marks[[#This Row],[Math]:[English]]) &lt; 35, "Fail","Pass")</f>
        <v>Fail</v>
      </c>
      <c r="M730" t="str">
        <f>VLOOKUP(Students_marks[[#This Row],[Percentage]],Table2[],2,TRUE)</f>
        <v>D</v>
      </c>
      <c r="N730">
        <f>_xlfn.RANK.EQ(Students_marks[[#This Row],[Total]],Students_marks[Total],0)</f>
        <v>754</v>
      </c>
    </row>
    <row r="731" spans="1:14" x14ac:dyDescent="0.35">
      <c r="A731">
        <v>730</v>
      </c>
      <c r="B731" s="1" t="s">
        <v>741</v>
      </c>
      <c r="C731" s="1" t="s">
        <v>7</v>
      </c>
      <c r="D731" s="1" t="s">
        <v>10</v>
      </c>
      <c r="E731" s="2">
        <v>92.33</v>
      </c>
      <c r="F731" s="2">
        <v>7.49</v>
      </c>
      <c r="G731" s="2">
        <v>26.92</v>
      </c>
      <c r="H731" s="2">
        <v>0.9</v>
      </c>
      <c r="I731" s="2">
        <v>76.86</v>
      </c>
      <c r="J731" s="2">
        <f>SUM(Students_marks[[#This Row],[Math]:[English]])</f>
        <v>204.5</v>
      </c>
      <c r="K731" s="2">
        <f>Students_marks[[#This Row],[Total]]/5</f>
        <v>40.9</v>
      </c>
      <c r="L731" t="str">
        <f>IF(MIN(Students_marks[[#This Row],[Math]:[English]]) &lt; 35, "Fail","Pass")</f>
        <v>Fail</v>
      </c>
      <c r="M731" t="str">
        <f>VLOOKUP(Students_marks[[#This Row],[Percentage]],Table2[],2,TRUE)</f>
        <v>D</v>
      </c>
      <c r="N731">
        <f>_xlfn.RANK.EQ(Students_marks[[#This Row],[Total]],Students_marks[Total],0)</f>
        <v>785</v>
      </c>
    </row>
    <row r="732" spans="1:14" x14ac:dyDescent="0.35">
      <c r="A732">
        <v>731</v>
      </c>
      <c r="B732" s="1" t="s">
        <v>742</v>
      </c>
      <c r="C732" s="1" t="s">
        <v>6</v>
      </c>
      <c r="D732" s="1" t="s">
        <v>10</v>
      </c>
      <c r="E732" s="2">
        <v>95.06</v>
      </c>
      <c r="F732" s="2">
        <v>89.42</v>
      </c>
      <c r="G732" s="2">
        <v>39.22</v>
      </c>
      <c r="H732" s="2">
        <v>82.63</v>
      </c>
      <c r="I732" s="2">
        <v>64.09</v>
      </c>
      <c r="J732" s="2">
        <f>SUM(Students_marks[[#This Row],[Math]:[English]])</f>
        <v>370.42000000000007</v>
      </c>
      <c r="K732" s="2">
        <f>Students_marks[[#This Row],[Total]]/5</f>
        <v>74.084000000000017</v>
      </c>
      <c r="L732" t="str">
        <f>IF(MIN(Students_marks[[#This Row],[Math]:[English]]) &lt; 35, "Fail","Pass")</f>
        <v>Pass</v>
      </c>
      <c r="M732" t="str">
        <f>VLOOKUP(Students_marks[[#This Row],[Percentage]],Table2[],2,TRUE)</f>
        <v>B1</v>
      </c>
      <c r="N732">
        <f>_xlfn.RANK.EQ(Students_marks[[#This Row],[Total]],Students_marks[Total],0)</f>
        <v>29</v>
      </c>
    </row>
    <row r="733" spans="1:14" x14ac:dyDescent="0.35">
      <c r="A733">
        <v>732</v>
      </c>
      <c r="B733" s="1" t="s">
        <v>743</v>
      </c>
      <c r="C733" s="1" t="s">
        <v>4</v>
      </c>
      <c r="D733" s="1" t="s">
        <v>10</v>
      </c>
      <c r="E733" s="2">
        <v>19.21</v>
      </c>
      <c r="F733" s="2">
        <v>53.53</v>
      </c>
      <c r="G733" s="2">
        <v>86.85</v>
      </c>
      <c r="H733" s="2">
        <v>53.52</v>
      </c>
      <c r="I733" s="2">
        <v>38.04</v>
      </c>
      <c r="J733" s="2">
        <f>SUM(Students_marks[[#This Row],[Math]:[English]])</f>
        <v>251.15</v>
      </c>
      <c r="K733" s="2">
        <f>Students_marks[[#This Row],[Total]]/5</f>
        <v>50.230000000000004</v>
      </c>
      <c r="L733" t="str">
        <f>IF(MIN(Students_marks[[#This Row],[Math]:[English]]) &lt; 35, "Fail","Pass")</f>
        <v>Fail</v>
      </c>
      <c r="M733" t="str">
        <f>VLOOKUP(Students_marks[[#This Row],[Percentage]],Table2[],2,TRUE)</f>
        <v>C</v>
      </c>
      <c r="N733">
        <f>_xlfn.RANK.EQ(Students_marks[[#This Row],[Total]],Students_marks[Total],0)</f>
        <v>525</v>
      </c>
    </row>
    <row r="734" spans="1:14" x14ac:dyDescent="0.35">
      <c r="A734">
        <v>733</v>
      </c>
      <c r="B734" s="1" t="s">
        <v>744</v>
      </c>
      <c r="C734" s="1" t="s">
        <v>4</v>
      </c>
      <c r="D734" s="1" t="s">
        <v>14</v>
      </c>
      <c r="E734" s="2">
        <v>69.47</v>
      </c>
      <c r="F734" s="2">
        <v>97.35</v>
      </c>
      <c r="G734" s="2">
        <v>75.510000000000005</v>
      </c>
      <c r="H734" s="2">
        <v>99.69</v>
      </c>
      <c r="I734" s="2">
        <v>45.63</v>
      </c>
      <c r="J734" s="2">
        <f>SUM(Students_marks[[#This Row],[Math]:[English]])</f>
        <v>387.65</v>
      </c>
      <c r="K734" s="2">
        <f>Students_marks[[#This Row],[Total]]/5</f>
        <v>77.53</v>
      </c>
      <c r="L734" t="str">
        <f>IF(MIN(Students_marks[[#This Row],[Math]:[English]]) &lt; 35, "Fail","Pass")</f>
        <v>Pass</v>
      </c>
      <c r="M734" t="str">
        <f>VLOOKUP(Students_marks[[#This Row],[Percentage]],Table2[],2,TRUE)</f>
        <v>B1</v>
      </c>
      <c r="N734">
        <f>_xlfn.RANK.EQ(Students_marks[[#This Row],[Total]],Students_marks[Total],0)</f>
        <v>12</v>
      </c>
    </row>
    <row r="735" spans="1:14" x14ac:dyDescent="0.35">
      <c r="A735">
        <v>734</v>
      </c>
      <c r="B735" s="1" t="s">
        <v>745</v>
      </c>
      <c r="C735" s="1" t="s">
        <v>7</v>
      </c>
      <c r="D735" s="1" t="s">
        <v>10</v>
      </c>
      <c r="E735" s="2">
        <v>7.02</v>
      </c>
      <c r="F735" s="2">
        <v>36.840000000000003</v>
      </c>
      <c r="G735" s="2">
        <v>54.65</v>
      </c>
      <c r="H735" s="2">
        <v>4.37</v>
      </c>
      <c r="I735" s="2">
        <v>23.39</v>
      </c>
      <c r="J735" s="2">
        <f>SUM(Students_marks[[#This Row],[Math]:[English]])</f>
        <v>126.27</v>
      </c>
      <c r="K735" s="2">
        <f>Students_marks[[#This Row],[Total]]/5</f>
        <v>25.253999999999998</v>
      </c>
      <c r="L735" t="str">
        <f>IF(MIN(Students_marks[[#This Row],[Math]:[English]]) &lt; 35, "Fail","Pass")</f>
        <v>Fail</v>
      </c>
      <c r="M735" t="str">
        <f>VLOOKUP(Students_marks[[#This Row],[Percentage]],Table2[],2,TRUE)</f>
        <v>F</v>
      </c>
      <c r="N735">
        <f>_xlfn.RANK.EQ(Students_marks[[#This Row],[Total]],Students_marks[Total],0)</f>
        <v>977</v>
      </c>
    </row>
    <row r="736" spans="1:14" x14ac:dyDescent="0.35">
      <c r="A736">
        <v>735</v>
      </c>
      <c r="B736" s="1" t="s">
        <v>746</v>
      </c>
      <c r="C736" s="1" t="s">
        <v>5</v>
      </c>
      <c r="D736" s="1" t="s">
        <v>12</v>
      </c>
      <c r="E736" s="2">
        <v>64.19</v>
      </c>
      <c r="F736" s="2">
        <v>58.32</v>
      </c>
      <c r="G736" s="2">
        <v>54.29</v>
      </c>
      <c r="H736" s="2">
        <v>89.94</v>
      </c>
      <c r="I736" s="2">
        <v>33.46</v>
      </c>
      <c r="J736" s="2">
        <f>SUM(Students_marks[[#This Row],[Math]:[English]])</f>
        <v>300.2</v>
      </c>
      <c r="K736" s="2">
        <f>Students_marks[[#This Row],[Total]]/5</f>
        <v>60.04</v>
      </c>
      <c r="L736" t="str">
        <f>IF(MIN(Students_marks[[#This Row],[Math]:[English]]) &lt; 35, "Fail","Pass")</f>
        <v>Fail</v>
      </c>
      <c r="M736" t="str">
        <f>VLOOKUP(Students_marks[[#This Row],[Percentage]],Table2[],2,TRUE)</f>
        <v>B2</v>
      </c>
      <c r="N736">
        <f>_xlfn.RANK.EQ(Students_marks[[#This Row],[Total]],Students_marks[Total],0)</f>
        <v>247</v>
      </c>
    </row>
    <row r="737" spans="1:14" x14ac:dyDescent="0.35">
      <c r="A737">
        <v>736</v>
      </c>
      <c r="B737" s="1" t="s">
        <v>747</v>
      </c>
      <c r="C737" s="1" t="s">
        <v>6</v>
      </c>
      <c r="D737" s="1" t="s">
        <v>14</v>
      </c>
      <c r="E737" s="2">
        <v>52.41</v>
      </c>
      <c r="F737" s="2">
        <v>25.02</v>
      </c>
      <c r="G737" s="2">
        <v>6.08</v>
      </c>
      <c r="H737" s="2">
        <v>98.1</v>
      </c>
      <c r="I737" s="2">
        <v>98.98</v>
      </c>
      <c r="J737" s="2">
        <f>SUM(Students_marks[[#This Row],[Math]:[English]])</f>
        <v>280.58999999999997</v>
      </c>
      <c r="K737" s="2">
        <f>Students_marks[[#This Row],[Total]]/5</f>
        <v>56.117999999999995</v>
      </c>
      <c r="L737" t="str">
        <f>IF(MIN(Students_marks[[#This Row],[Math]:[English]]) &lt; 35, "Fail","Pass")</f>
        <v>Fail</v>
      </c>
      <c r="M737" t="str">
        <f>VLOOKUP(Students_marks[[#This Row],[Percentage]],Table2[],2,TRUE)</f>
        <v>C</v>
      </c>
      <c r="N737">
        <f>_xlfn.RANK.EQ(Students_marks[[#This Row],[Total]],Students_marks[Total],0)</f>
        <v>343</v>
      </c>
    </row>
    <row r="738" spans="1:14" x14ac:dyDescent="0.35">
      <c r="A738">
        <v>737</v>
      </c>
      <c r="B738" s="1" t="s">
        <v>748</v>
      </c>
      <c r="C738" s="1" t="s">
        <v>8</v>
      </c>
      <c r="D738" s="1" t="s">
        <v>12</v>
      </c>
      <c r="E738" s="2">
        <v>27.99</v>
      </c>
      <c r="F738" s="2">
        <v>98.36</v>
      </c>
      <c r="G738" s="2">
        <v>44.32</v>
      </c>
      <c r="H738" s="2">
        <v>21.16</v>
      </c>
      <c r="I738" s="2">
        <v>84.13</v>
      </c>
      <c r="J738" s="2">
        <f>SUM(Students_marks[[#This Row],[Math]:[English]])</f>
        <v>275.95999999999998</v>
      </c>
      <c r="K738" s="2">
        <f>Students_marks[[#This Row],[Total]]/5</f>
        <v>55.191999999999993</v>
      </c>
      <c r="L738" t="str">
        <f>IF(MIN(Students_marks[[#This Row],[Math]:[English]]) &lt; 35, "Fail","Pass")</f>
        <v>Fail</v>
      </c>
      <c r="M738" t="str">
        <f>VLOOKUP(Students_marks[[#This Row],[Percentage]],Table2[],2,TRUE)</f>
        <v>C</v>
      </c>
      <c r="N738">
        <f>_xlfn.RANK.EQ(Students_marks[[#This Row],[Total]],Students_marks[Total],0)</f>
        <v>376</v>
      </c>
    </row>
    <row r="739" spans="1:14" x14ac:dyDescent="0.35">
      <c r="A739">
        <v>738</v>
      </c>
      <c r="B739" s="1" t="s">
        <v>749</v>
      </c>
      <c r="C739" s="1" t="s">
        <v>7</v>
      </c>
      <c r="D739" s="1" t="s">
        <v>14</v>
      </c>
      <c r="E739" s="2">
        <v>74.17</v>
      </c>
      <c r="F739" s="2">
        <v>56.33</v>
      </c>
      <c r="G739" s="2">
        <v>54.81</v>
      </c>
      <c r="H739" s="2">
        <v>76.05</v>
      </c>
      <c r="I739" s="2">
        <v>74.25</v>
      </c>
      <c r="J739" s="2">
        <f>SUM(Students_marks[[#This Row],[Math]:[English]])</f>
        <v>335.61</v>
      </c>
      <c r="K739" s="2">
        <f>Students_marks[[#This Row],[Total]]/5</f>
        <v>67.122</v>
      </c>
      <c r="L739" t="str">
        <f>IF(MIN(Students_marks[[#This Row],[Math]:[English]]) &lt; 35, "Fail","Pass")</f>
        <v>Pass</v>
      </c>
      <c r="M739" t="str">
        <f>VLOOKUP(Students_marks[[#This Row],[Percentage]],Table2[],2,TRUE)</f>
        <v>B2</v>
      </c>
      <c r="N739">
        <f>_xlfn.RANK.EQ(Students_marks[[#This Row],[Total]],Students_marks[Total],0)</f>
        <v>107</v>
      </c>
    </row>
    <row r="740" spans="1:14" x14ac:dyDescent="0.35">
      <c r="A740">
        <v>739</v>
      </c>
      <c r="B740" s="1" t="s">
        <v>750</v>
      </c>
      <c r="C740" s="1" t="s">
        <v>7</v>
      </c>
      <c r="D740" s="1" t="s">
        <v>14</v>
      </c>
      <c r="E740" s="2">
        <v>58.81</v>
      </c>
      <c r="F740" s="2">
        <v>78.849999999999994</v>
      </c>
      <c r="G740" s="2">
        <v>2.5299999999999998</v>
      </c>
      <c r="H740" s="2">
        <v>87.28</v>
      </c>
      <c r="I740" s="2">
        <v>86.37</v>
      </c>
      <c r="J740" s="2">
        <f>SUM(Students_marks[[#This Row],[Math]:[English]])</f>
        <v>313.84000000000003</v>
      </c>
      <c r="K740" s="2">
        <f>Students_marks[[#This Row],[Total]]/5</f>
        <v>62.768000000000008</v>
      </c>
      <c r="L740" t="str">
        <f>IF(MIN(Students_marks[[#This Row],[Math]:[English]]) &lt; 35, "Fail","Pass")</f>
        <v>Fail</v>
      </c>
      <c r="M740" t="str">
        <f>VLOOKUP(Students_marks[[#This Row],[Percentage]],Table2[],2,TRUE)</f>
        <v>B2</v>
      </c>
      <c r="N740">
        <f>_xlfn.RANK.EQ(Students_marks[[#This Row],[Total]],Students_marks[Total],0)</f>
        <v>193</v>
      </c>
    </row>
    <row r="741" spans="1:14" x14ac:dyDescent="0.35">
      <c r="A741">
        <v>740</v>
      </c>
      <c r="B741" s="1" t="s">
        <v>751</v>
      </c>
      <c r="C741" s="1" t="s">
        <v>7</v>
      </c>
      <c r="D741" s="1" t="s">
        <v>14</v>
      </c>
      <c r="E741" s="2">
        <v>72.430000000000007</v>
      </c>
      <c r="F741" s="2">
        <v>56.77</v>
      </c>
      <c r="G741" s="2">
        <v>76.34</v>
      </c>
      <c r="H741" s="2">
        <v>40.54</v>
      </c>
      <c r="I741" s="2">
        <v>99.84</v>
      </c>
      <c r="J741" s="2">
        <f>SUM(Students_marks[[#This Row],[Math]:[English]])</f>
        <v>345.92</v>
      </c>
      <c r="K741" s="2">
        <f>Students_marks[[#This Row],[Total]]/5</f>
        <v>69.183999999999997</v>
      </c>
      <c r="L741" t="str">
        <f>IF(MIN(Students_marks[[#This Row],[Math]:[English]]) &lt; 35, "Fail","Pass")</f>
        <v>Pass</v>
      </c>
      <c r="M741" t="str">
        <f>VLOOKUP(Students_marks[[#This Row],[Percentage]],Table2[],2,TRUE)</f>
        <v>B2</v>
      </c>
      <c r="N741">
        <f>_xlfn.RANK.EQ(Students_marks[[#This Row],[Total]],Students_marks[Total],0)</f>
        <v>81</v>
      </c>
    </row>
    <row r="742" spans="1:14" x14ac:dyDescent="0.35">
      <c r="A742">
        <v>741</v>
      </c>
      <c r="B742" s="1" t="s">
        <v>752</v>
      </c>
      <c r="C742" s="1" t="s">
        <v>4</v>
      </c>
      <c r="D742" s="1" t="s">
        <v>12</v>
      </c>
      <c r="E742" s="2">
        <v>3.51</v>
      </c>
      <c r="F742" s="2">
        <v>77.66</v>
      </c>
      <c r="G742" s="2">
        <v>46.67</v>
      </c>
      <c r="H742" s="2">
        <v>62.69</v>
      </c>
      <c r="I742" s="2">
        <v>5.41</v>
      </c>
      <c r="J742" s="2">
        <f>SUM(Students_marks[[#This Row],[Math]:[English]])</f>
        <v>195.94</v>
      </c>
      <c r="K742" s="2">
        <f>Students_marks[[#This Row],[Total]]/5</f>
        <v>39.188000000000002</v>
      </c>
      <c r="L742" t="str">
        <f>IF(MIN(Students_marks[[#This Row],[Math]:[English]]) &lt; 35, "Fail","Pass")</f>
        <v>Fail</v>
      </c>
      <c r="M742" t="str">
        <f>VLOOKUP(Students_marks[[#This Row],[Percentage]],Table2[],2,TRUE)</f>
        <v>D</v>
      </c>
      <c r="N742">
        <f>_xlfn.RANK.EQ(Students_marks[[#This Row],[Total]],Students_marks[Total],0)</f>
        <v>812</v>
      </c>
    </row>
    <row r="743" spans="1:14" x14ac:dyDescent="0.35">
      <c r="A743">
        <v>742</v>
      </c>
      <c r="B743" s="1" t="s">
        <v>753</v>
      </c>
      <c r="C743" s="1" t="s">
        <v>4</v>
      </c>
      <c r="D743" s="1" t="s">
        <v>10</v>
      </c>
      <c r="E743" s="2">
        <v>22.12</v>
      </c>
      <c r="F743" s="2">
        <v>19.649999999999999</v>
      </c>
      <c r="G743" s="2">
        <v>47.28</v>
      </c>
      <c r="H743" s="2">
        <v>60.39</v>
      </c>
      <c r="I743" s="2">
        <v>22.62</v>
      </c>
      <c r="J743" s="2">
        <f>SUM(Students_marks[[#This Row],[Math]:[English]])</f>
        <v>172.06</v>
      </c>
      <c r="K743" s="2">
        <f>Students_marks[[#This Row],[Total]]/5</f>
        <v>34.411999999999999</v>
      </c>
      <c r="L743" t="str">
        <f>IF(MIN(Students_marks[[#This Row],[Math]:[English]]) &lt; 35, "Fail","Pass")</f>
        <v>Fail</v>
      </c>
      <c r="M743" t="str">
        <f>VLOOKUP(Students_marks[[#This Row],[Percentage]],Table2[],2,TRUE)</f>
        <v>F</v>
      </c>
      <c r="N743">
        <f>_xlfn.RANK.EQ(Students_marks[[#This Row],[Total]],Students_marks[Total],0)</f>
        <v>894</v>
      </c>
    </row>
    <row r="744" spans="1:14" x14ac:dyDescent="0.35">
      <c r="A744">
        <v>743</v>
      </c>
      <c r="B744" s="1" t="s">
        <v>754</v>
      </c>
      <c r="C744" s="1" t="s">
        <v>5</v>
      </c>
      <c r="D744" s="1" t="s">
        <v>14</v>
      </c>
      <c r="E744" s="2">
        <v>51.09</v>
      </c>
      <c r="F744" s="2">
        <v>93.54</v>
      </c>
      <c r="G744" s="2">
        <v>49.98</v>
      </c>
      <c r="H744" s="2">
        <v>80.33</v>
      </c>
      <c r="I744" s="2">
        <v>82.25</v>
      </c>
      <c r="J744" s="2">
        <f>SUM(Students_marks[[#This Row],[Math]:[English]])</f>
        <v>357.19</v>
      </c>
      <c r="K744" s="2">
        <f>Students_marks[[#This Row],[Total]]/5</f>
        <v>71.438000000000002</v>
      </c>
      <c r="L744" t="str">
        <f>IF(MIN(Students_marks[[#This Row],[Math]:[English]]) &lt; 35, "Fail","Pass")</f>
        <v>Pass</v>
      </c>
      <c r="M744" t="str">
        <f>VLOOKUP(Students_marks[[#This Row],[Percentage]],Table2[],2,TRUE)</f>
        <v>B1</v>
      </c>
      <c r="N744">
        <f>_xlfn.RANK.EQ(Students_marks[[#This Row],[Total]],Students_marks[Total],0)</f>
        <v>55</v>
      </c>
    </row>
    <row r="745" spans="1:14" x14ac:dyDescent="0.35">
      <c r="A745">
        <v>744</v>
      </c>
      <c r="B745" s="1" t="s">
        <v>755</v>
      </c>
      <c r="C745" s="1" t="s">
        <v>6</v>
      </c>
      <c r="D745" s="1" t="s">
        <v>14</v>
      </c>
      <c r="E745" s="2">
        <v>39.75</v>
      </c>
      <c r="F745" s="2">
        <v>85.56</v>
      </c>
      <c r="G745" s="2">
        <v>72.52</v>
      </c>
      <c r="H745" s="2">
        <v>72.58</v>
      </c>
      <c r="I745" s="2">
        <v>59.29</v>
      </c>
      <c r="J745" s="2">
        <f>SUM(Students_marks[[#This Row],[Math]:[English]])</f>
        <v>329.7</v>
      </c>
      <c r="K745" s="2">
        <f>Students_marks[[#This Row],[Total]]/5</f>
        <v>65.94</v>
      </c>
      <c r="L745" t="str">
        <f>IF(MIN(Students_marks[[#This Row],[Math]:[English]]) &lt; 35, "Fail","Pass")</f>
        <v>Pass</v>
      </c>
      <c r="M745" t="str">
        <f>VLOOKUP(Students_marks[[#This Row],[Percentage]],Table2[],2,TRUE)</f>
        <v>B2</v>
      </c>
      <c r="N745">
        <f>_xlfn.RANK.EQ(Students_marks[[#This Row],[Total]],Students_marks[Total],0)</f>
        <v>133</v>
      </c>
    </row>
    <row r="746" spans="1:14" x14ac:dyDescent="0.35">
      <c r="A746">
        <v>745</v>
      </c>
      <c r="B746" s="1" t="s">
        <v>756</v>
      </c>
      <c r="C746" s="1" t="s">
        <v>4</v>
      </c>
      <c r="D746" s="1" t="s">
        <v>14</v>
      </c>
      <c r="E746" s="2">
        <v>71.56</v>
      </c>
      <c r="F746" s="2">
        <v>64.260000000000005</v>
      </c>
      <c r="G746" s="2">
        <v>90.07</v>
      </c>
      <c r="H746" s="2">
        <v>2.83</v>
      </c>
      <c r="I746" s="2">
        <v>95.88</v>
      </c>
      <c r="J746" s="2">
        <f>SUM(Students_marks[[#This Row],[Math]:[English]])</f>
        <v>324.60000000000002</v>
      </c>
      <c r="K746" s="2">
        <f>Students_marks[[#This Row],[Total]]/5</f>
        <v>64.92</v>
      </c>
      <c r="L746" t="str">
        <f>IF(MIN(Students_marks[[#This Row],[Math]:[English]]) &lt; 35, "Fail","Pass")</f>
        <v>Fail</v>
      </c>
      <c r="M746" t="str">
        <f>VLOOKUP(Students_marks[[#This Row],[Percentage]],Table2[],2,TRUE)</f>
        <v>B2</v>
      </c>
      <c r="N746">
        <f>_xlfn.RANK.EQ(Students_marks[[#This Row],[Total]],Students_marks[Total],0)</f>
        <v>152</v>
      </c>
    </row>
    <row r="747" spans="1:14" x14ac:dyDescent="0.35">
      <c r="A747">
        <v>746</v>
      </c>
      <c r="B747" s="1" t="s">
        <v>757</v>
      </c>
      <c r="C747" s="1" t="s">
        <v>6</v>
      </c>
      <c r="D747" s="1" t="s">
        <v>10</v>
      </c>
      <c r="E747" s="2">
        <v>0.93</v>
      </c>
      <c r="F747" s="2">
        <v>24.2</v>
      </c>
      <c r="G747" s="2">
        <v>65.17</v>
      </c>
      <c r="H747" s="2">
        <v>57.43</v>
      </c>
      <c r="I747" s="2">
        <v>24.71</v>
      </c>
      <c r="J747" s="2">
        <f>SUM(Students_marks[[#This Row],[Math]:[English]])</f>
        <v>172.44</v>
      </c>
      <c r="K747" s="2">
        <f>Students_marks[[#This Row],[Total]]/5</f>
        <v>34.488</v>
      </c>
      <c r="L747" t="str">
        <f>IF(MIN(Students_marks[[#This Row],[Math]:[English]]) &lt; 35, "Fail","Pass")</f>
        <v>Fail</v>
      </c>
      <c r="M747" t="str">
        <f>VLOOKUP(Students_marks[[#This Row],[Percentage]],Table2[],2,TRUE)</f>
        <v>F</v>
      </c>
      <c r="N747">
        <f>_xlfn.RANK.EQ(Students_marks[[#This Row],[Total]],Students_marks[Total],0)</f>
        <v>892</v>
      </c>
    </row>
    <row r="748" spans="1:14" x14ac:dyDescent="0.35">
      <c r="A748">
        <v>747</v>
      </c>
      <c r="B748" s="1" t="s">
        <v>758</v>
      </c>
      <c r="C748" s="1" t="s">
        <v>8</v>
      </c>
      <c r="D748" s="1" t="s">
        <v>10</v>
      </c>
      <c r="E748" s="2">
        <v>64.989999999999995</v>
      </c>
      <c r="F748" s="2">
        <v>41.81</v>
      </c>
      <c r="G748" s="2">
        <v>34.92</v>
      </c>
      <c r="H748" s="2">
        <v>5.14</v>
      </c>
      <c r="I748" s="2">
        <v>71.36</v>
      </c>
      <c r="J748" s="2">
        <f>SUM(Students_marks[[#This Row],[Math]:[English]])</f>
        <v>218.21999999999997</v>
      </c>
      <c r="K748" s="2">
        <f>Students_marks[[#This Row],[Total]]/5</f>
        <v>43.643999999999991</v>
      </c>
      <c r="L748" t="str">
        <f>IF(MIN(Students_marks[[#This Row],[Math]:[English]]) &lt; 35, "Fail","Pass")</f>
        <v>Fail</v>
      </c>
      <c r="M748" t="str">
        <f>VLOOKUP(Students_marks[[#This Row],[Percentage]],Table2[],2,TRUE)</f>
        <v>D</v>
      </c>
      <c r="N748">
        <f>_xlfn.RANK.EQ(Students_marks[[#This Row],[Total]],Students_marks[Total],0)</f>
        <v>702</v>
      </c>
    </row>
    <row r="749" spans="1:14" x14ac:dyDescent="0.35">
      <c r="A749">
        <v>748</v>
      </c>
      <c r="B749" s="1" t="s">
        <v>759</v>
      </c>
      <c r="C749" s="1" t="s">
        <v>8</v>
      </c>
      <c r="D749" s="1" t="s">
        <v>12</v>
      </c>
      <c r="E749" s="2">
        <v>12.52</v>
      </c>
      <c r="F749" s="2">
        <v>44.96</v>
      </c>
      <c r="G749" s="2">
        <v>20.16</v>
      </c>
      <c r="H749" s="2">
        <v>81.010000000000005</v>
      </c>
      <c r="I749" s="2">
        <v>16.41</v>
      </c>
      <c r="J749" s="2">
        <f>SUM(Students_marks[[#This Row],[Math]:[English]])</f>
        <v>175.06</v>
      </c>
      <c r="K749" s="2">
        <f>Students_marks[[#This Row],[Total]]/5</f>
        <v>35.012</v>
      </c>
      <c r="L749" t="str">
        <f>IF(MIN(Students_marks[[#This Row],[Math]:[English]]) &lt; 35, "Fail","Pass")</f>
        <v>Fail</v>
      </c>
      <c r="M749" t="str">
        <f>VLOOKUP(Students_marks[[#This Row],[Percentage]],Table2[],2,TRUE)</f>
        <v>D</v>
      </c>
      <c r="N749">
        <f>_xlfn.RANK.EQ(Students_marks[[#This Row],[Total]],Students_marks[Total],0)</f>
        <v>882</v>
      </c>
    </row>
    <row r="750" spans="1:14" x14ac:dyDescent="0.35">
      <c r="A750">
        <v>749</v>
      </c>
      <c r="B750" s="1" t="s">
        <v>760</v>
      </c>
      <c r="C750" s="1" t="s">
        <v>6</v>
      </c>
      <c r="D750" s="1" t="s">
        <v>10</v>
      </c>
      <c r="E750" s="2">
        <v>91.17</v>
      </c>
      <c r="F750" s="2">
        <v>37.6</v>
      </c>
      <c r="G750" s="2">
        <v>90.51</v>
      </c>
      <c r="H750" s="2">
        <v>60.57</v>
      </c>
      <c r="I750" s="2">
        <v>70.11</v>
      </c>
      <c r="J750" s="2">
        <f>SUM(Students_marks[[#This Row],[Math]:[English]])</f>
        <v>349.96000000000004</v>
      </c>
      <c r="K750" s="2">
        <f>Students_marks[[#This Row],[Total]]/5</f>
        <v>69.992000000000004</v>
      </c>
      <c r="L750" t="str">
        <f>IF(MIN(Students_marks[[#This Row],[Math]:[English]]) &lt; 35, "Fail","Pass")</f>
        <v>Pass</v>
      </c>
      <c r="M750" t="str">
        <f>VLOOKUP(Students_marks[[#This Row],[Percentage]],Table2[],2,TRUE)</f>
        <v>B2</v>
      </c>
      <c r="N750">
        <f>_xlfn.RANK.EQ(Students_marks[[#This Row],[Total]],Students_marks[Total],0)</f>
        <v>70</v>
      </c>
    </row>
    <row r="751" spans="1:14" x14ac:dyDescent="0.35">
      <c r="A751">
        <v>750</v>
      </c>
      <c r="B751" s="1" t="s">
        <v>761</v>
      </c>
      <c r="C751" s="1" t="s">
        <v>7</v>
      </c>
      <c r="D751" s="1" t="s">
        <v>14</v>
      </c>
      <c r="E751" s="2">
        <v>85</v>
      </c>
      <c r="F751" s="2">
        <v>91.67</v>
      </c>
      <c r="G751" s="2">
        <v>12.08</v>
      </c>
      <c r="H751" s="2">
        <v>52.14</v>
      </c>
      <c r="I751" s="2">
        <v>0.9</v>
      </c>
      <c r="J751" s="2">
        <f>SUM(Students_marks[[#This Row],[Math]:[English]])</f>
        <v>241.79000000000005</v>
      </c>
      <c r="K751" s="2">
        <f>Students_marks[[#This Row],[Total]]/5</f>
        <v>48.358000000000011</v>
      </c>
      <c r="L751" t="str">
        <f>IF(MIN(Students_marks[[#This Row],[Math]:[English]]) &lt; 35, "Fail","Pass")</f>
        <v>Fail</v>
      </c>
      <c r="M751" t="str">
        <f>VLOOKUP(Students_marks[[#This Row],[Percentage]],Table2[],2,TRUE)</f>
        <v>D</v>
      </c>
      <c r="N751">
        <f>_xlfn.RANK.EQ(Students_marks[[#This Row],[Total]],Students_marks[Total],0)</f>
        <v>578</v>
      </c>
    </row>
    <row r="752" spans="1:14" x14ac:dyDescent="0.35">
      <c r="A752">
        <v>751</v>
      </c>
      <c r="B752" s="1" t="s">
        <v>762</v>
      </c>
      <c r="C752" s="1" t="s">
        <v>7</v>
      </c>
      <c r="D752" s="1" t="s">
        <v>14</v>
      </c>
      <c r="E752" s="2">
        <v>21.85</v>
      </c>
      <c r="F752" s="2">
        <v>49.75</v>
      </c>
      <c r="G752" s="2">
        <v>11.06</v>
      </c>
      <c r="H752" s="2">
        <v>92.94</v>
      </c>
      <c r="I752" s="2">
        <v>84.92</v>
      </c>
      <c r="J752" s="2">
        <f>SUM(Students_marks[[#This Row],[Math]:[English]])</f>
        <v>260.52</v>
      </c>
      <c r="K752" s="2">
        <f>Students_marks[[#This Row],[Total]]/5</f>
        <v>52.103999999999999</v>
      </c>
      <c r="L752" t="str">
        <f>IF(MIN(Students_marks[[#This Row],[Math]:[English]]) &lt; 35, "Fail","Pass")</f>
        <v>Fail</v>
      </c>
      <c r="M752" t="str">
        <f>VLOOKUP(Students_marks[[#This Row],[Percentage]],Table2[],2,TRUE)</f>
        <v>C</v>
      </c>
      <c r="N752">
        <f>_xlfn.RANK.EQ(Students_marks[[#This Row],[Total]],Students_marks[Total],0)</f>
        <v>470</v>
      </c>
    </row>
    <row r="753" spans="1:14" x14ac:dyDescent="0.35">
      <c r="A753">
        <v>752</v>
      </c>
      <c r="B753" s="1" t="s">
        <v>763</v>
      </c>
      <c r="C753" s="1" t="s">
        <v>6</v>
      </c>
      <c r="D753" s="1" t="s">
        <v>10</v>
      </c>
      <c r="E753" s="2">
        <v>51.89</v>
      </c>
      <c r="F753" s="2">
        <v>52.41</v>
      </c>
      <c r="G753" s="2">
        <v>22.91</v>
      </c>
      <c r="H753" s="2">
        <v>2.5</v>
      </c>
      <c r="I753" s="2">
        <v>92.88</v>
      </c>
      <c r="J753" s="2">
        <f>SUM(Students_marks[[#This Row],[Math]:[English]])</f>
        <v>222.58999999999997</v>
      </c>
      <c r="K753" s="2">
        <f>Students_marks[[#This Row],[Total]]/5</f>
        <v>44.517999999999994</v>
      </c>
      <c r="L753" t="str">
        <f>IF(MIN(Students_marks[[#This Row],[Math]:[English]]) &lt; 35, "Fail","Pass")</f>
        <v>Fail</v>
      </c>
      <c r="M753" t="str">
        <f>VLOOKUP(Students_marks[[#This Row],[Percentage]],Table2[],2,TRUE)</f>
        <v>D</v>
      </c>
      <c r="N753">
        <f>_xlfn.RANK.EQ(Students_marks[[#This Row],[Total]],Students_marks[Total],0)</f>
        <v>680</v>
      </c>
    </row>
    <row r="754" spans="1:14" x14ac:dyDescent="0.35">
      <c r="A754">
        <v>753</v>
      </c>
      <c r="B754" s="1" t="s">
        <v>764</v>
      </c>
      <c r="C754" s="1" t="s">
        <v>8</v>
      </c>
      <c r="D754" s="1" t="s">
        <v>10</v>
      </c>
      <c r="E754" s="2">
        <v>49.57</v>
      </c>
      <c r="F754" s="2">
        <v>2.02</v>
      </c>
      <c r="G754" s="2">
        <v>60.42</v>
      </c>
      <c r="H754" s="2">
        <v>3.62</v>
      </c>
      <c r="I754" s="2">
        <v>72.040000000000006</v>
      </c>
      <c r="J754" s="2">
        <f>SUM(Students_marks[[#This Row],[Math]:[English]])</f>
        <v>187.67000000000002</v>
      </c>
      <c r="K754" s="2">
        <f>Students_marks[[#This Row],[Total]]/5</f>
        <v>37.534000000000006</v>
      </c>
      <c r="L754" t="str">
        <f>IF(MIN(Students_marks[[#This Row],[Math]:[English]]) &lt; 35, "Fail","Pass")</f>
        <v>Fail</v>
      </c>
      <c r="M754" t="str">
        <f>VLOOKUP(Students_marks[[#This Row],[Percentage]],Table2[],2,TRUE)</f>
        <v>D</v>
      </c>
      <c r="N754">
        <f>_xlfn.RANK.EQ(Students_marks[[#This Row],[Total]],Students_marks[Total],0)</f>
        <v>837</v>
      </c>
    </row>
    <row r="755" spans="1:14" x14ac:dyDescent="0.35">
      <c r="A755">
        <v>754</v>
      </c>
      <c r="B755" s="1" t="s">
        <v>765</v>
      </c>
      <c r="C755" s="1" t="s">
        <v>7</v>
      </c>
      <c r="D755" s="1" t="s">
        <v>12</v>
      </c>
      <c r="E755" s="2">
        <v>72.739999999999995</v>
      </c>
      <c r="F755" s="2">
        <v>68.61</v>
      </c>
      <c r="G755" s="2">
        <v>20.65</v>
      </c>
      <c r="H755" s="2">
        <v>92.46</v>
      </c>
      <c r="I755" s="2">
        <v>58.56</v>
      </c>
      <c r="J755" s="2">
        <f>SUM(Students_marks[[#This Row],[Math]:[English]])</f>
        <v>313.02</v>
      </c>
      <c r="K755" s="2">
        <f>Students_marks[[#This Row],[Total]]/5</f>
        <v>62.603999999999999</v>
      </c>
      <c r="L755" t="str">
        <f>IF(MIN(Students_marks[[#This Row],[Math]:[English]]) &lt; 35, "Fail","Pass")</f>
        <v>Fail</v>
      </c>
      <c r="M755" t="str">
        <f>VLOOKUP(Students_marks[[#This Row],[Percentage]],Table2[],2,TRUE)</f>
        <v>B2</v>
      </c>
      <c r="N755">
        <f>_xlfn.RANK.EQ(Students_marks[[#This Row],[Total]],Students_marks[Total],0)</f>
        <v>197</v>
      </c>
    </row>
    <row r="756" spans="1:14" x14ac:dyDescent="0.35">
      <c r="A756">
        <v>755</v>
      </c>
      <c r="B756" s="1" t="s">
        <v>766</v>
      </c>
      <c r="C756" s="1" t="s">
        <v>8</v>
      </c>
      <c r="D756" s="1" t="s">
        <v>14</v>
      </c>
      <c r="E756" s="2">
        <v>40.9</v>
      </c>
      <c r="F756" s="2">
        <v>59.23</v>
      </c>
      <c r="G756" s="2">
        <v>64.69</v>
      </c>
      <c r="H756" s="2">
        <v>13.28</v>
      </c>
      <c r="I756" s="2">
        <v>85.79</v>
      </c>
      <c r="J756" s="2">
        <f>SUM(Students_marks[[#This Row],[Math]:[English]])</f>
        <v>263.89</v>
      </c>
      <c r="K756" s="2">
        <f>Students_marks[[#This Row],[Total]]/5</f>
        <v>52.777999999999999</v>
      </c>
      <c r="L756" t="str">
        <f>IF(MIN(Students_marks[[#This Row],[Math]:[English]]) &lt; 35, "Fail","Pass")</f>
        <v>Fail</v>
      </c>
      <c r="M756" t="str">
        <f>VLOOKUP(Students_marks[[#This Row],[Percentage]],Table2[],2,TRUE)</f>
        <v>C</v>
      </c>
      <c r="N756">
        <f>_xlfn.RANK.EQ(Students_marks[[#This Row],[Total]],Students_marks[Total],0)</f>
        <v>450</v>
      </c>
    </row>
    <row r="757" spans="1:14" x14ac:dyDescent="0.35">
      <c r="A757">
        <v>756</v>
      </c>
      <c r="B757" s="1" t="s">
        <v>767</v>
      </c>
      <c r="C757" s="1" t="s">
        <v>5</v>
      </c>
      <c r="D757" s="1" t="s">
        <v>12</v>
      </c>
      <c r="E757" s="2">
        <v>28.41</v>
      </c>
      <c r="F757" s="2">
        <v>47.44</v>
      </c>
      <c r="G757" s="2">
        <v>87.9</v>
      </c>
      <c r="H757" s="2">
        <v>93.7</v>
      </c>
      <c r="I757" s="2">
        <v>3.52</v>
      </c>
      <c r="J757" s="2">
        <f>SUM(Students_marks[[#This Row],[Math]:[English]])</f>
        <v>260.96999999999997</v>
      </c>
      <c r="K757" s="2">
        <f>Students_marks[[#This Row],[Total]]/5</f>
        <v>52.193999999999996</v>
      </c>
      <c r="L757" t="str">
        <f>IF(MIN(Students_marks[[#This Row],[Math]:[English]]) &lt; 35, "Fail","Pass")</f>
        <v>Fail</v>
      </c>
      <c r="M757" t="str">
        <f>VLOOKUP(Students_marks[[#This Row],[Percentage]],Table2[],2,TRUE)</f>
        <v>C</v>
      </c>
      <c r="N757">
        <f>_xlfn.RANK.EQ(Students_marks[[#This Row],[Total]],Students_marks[Total],0)</f>
        <v>465</v>
      </c>
    </row>
    <row r="758" spans="1:14" x14ac:dyDescent="0.35">
      <c r="A758">
        <v>757</v>
      </c>
      <c r="B758" s="1" t="s">
        <v>768</v>
      </c>
      <c r="C758" s="1" t="s">
        <v>5</v>
      </c>
      <c r="D758" s="1" t="s">
        <v>14</v>
      </c>
      <c r="E758" s="2">
        <v>17.309999999999999</v>
      </c>
      <c r="F758" s="2">
        <v>86.04</v>
      </c>
      <c r="G758" s="2">
        <v>68.319999999999993</v>
      </c>
      <c r="H758" s="2">
        <v>35.65</v>
      </c>
      <c r="I758" s="2">
        <v>22.35</v>
      </c>
      <c r="J758" s="2">
        <f>SUM(Students_marks[[#This Row],[Math]:[English]])</f>
        <v>229.67000000000002</v>
      </c>
      <c r="K758" s="2">
        <f>Students_marks[[#This Row],[Total]]/5</f>
        <v>45.934000000000005</v>
      </c>
      <c r="L758" t="str">
        <f>IF(MIN(Students_marks[[#This Row],[Math]:[English]]) &lt; 35, "Fail","Pass")</f>
        <v>Fail</v>
      </c>
      <c r="M758" t="str">
        <f>VLOOKUP(Students_marks[[#This Row],[Percentage]],Table2[],2,TRUE)</f>
        <v>D</v>
      </c>
      <c r="N758">
        <f>_xlfn.RANK.EQ(Students_marks[[#This Row],[Total]],Students_marks[Total],0)</f>
        <v>645</v>
      </c>
    </row>
    <row r="759" spans="1:14" x14ac:dyDescent="0.35">
      <c r="A759">
        <v>758</v>
      </c>
      <c r="B759" s="1" t="s">
        <v>769</v>
      </c>
      <c r="C759" s="1" t="s">
        <v>8</v>
      </c>
      <c r="D759" s="1" t="s">
        <v>14</v>
      </c>
      <c r="E759" s="2">
        <v>13.06</v>
      </c>
      <c r="F759" s="2">
        <v>87.48</v>
      </c>
      <c r="G759" s="2">
        <v>96.73</v>
      </c>
      <c r="H759" s="2">
        <v>99.38</v>
      </c>
      <c r="I759" s="2">
        <v>30.77</v>
      </c>
      <c r="J759" s="2">
        <f>SUM(Students_marks[[#This Row],[Math]:[English]])</f>
        <v>327.41999999999996</v>
      </c>
      <c r="K759" s="2">
        <f>Students_marks[[#This Row],[Total]]/5</f>
        <v>65.483999999999995</v>
      </c>
      <c r="L759" t="str">
        <f>IF(MIN(Students_marks[[#This Row],[Math]:[English]]) &lt; 35, "Fail","Pass")</f>
        <v>Fail</v>
      </c>
      <c r="M759" t="str">
        <f>VLOOKUP(Students_marks[[#This Row],[Percentage]],Table2[],2,TRUE)</f>
        <v>B2</v>
      </c>
      <c r="N759">
        <f>_xlfn.RANK.EQ(Students_marks[[#This Row],[Total]],Students_marks[Total],0)</f>
        <v>143</v>
      </c>
    </row>
    <row r="760" spans="1:14" x14ac:dyDescent="0.35">
      <c r="A760">
        <v>759</v>
      </c>
      <c r="B760" s="1" t="s">
        <v>770</v>
      </c>
      <c r="C760" s="1" t="s">
        <v>6</v>
      </c>
      <c r="D760" s="1" t="s">
        <v>10</v>
      </c>
      <c r="E760" s="2">
        <v>80.180000000000007</v>
      </c>
      <c r="F760" s="2">
        <v>20.399999999999999</v>
      </c>
      <c r="G760" s="2">
        <v>89.09</v>
      </c>
      <c r="H760" s="2">
        <v>46.11</v>
      </c>
      <c r="I760" s="2">
        <v>54.93</v>
      </c>
      <c r="J760" s="2">
        <f>SUM(Students_marks[[#This Row],[Math]:[English]])</f>
        <v>290.71000000000004</v>
      </c>
      <c r="K760" s="2">
        <f>Students_marks[[#This Row],[Total]]/5</f>
        <v>58.14200000000001</v>
      </c>
      <c r="L760" t="str">
        <f>IF(MIN(Students_marks[[#This Row],[Math]:[English]]) &lt; 35, "Fail","Pass")</f>
        <v>Fail</v>
      </c>
      <c r="M760" t="str">
        <f>VLOOKUP(Students_marks[[#This Row],[Percentage]],Table2[],2,TRUE)</f>
        <v>C</v>
      </c>
      <c r="N760">
        <f>_xlfn.RANK.EQ(Students_marks[[#This Row],[Total]],Students_marks[Total],0)</f>
        <v>290</v>
      </c>
    </row>
    <row r="761" spans="1:14" x14ac:dyDescent="0.35">
      <c r="A761">
        <v>760</v>
      </c>
      <c r="B761" s="1" t="s">
        <v>771</v>
      </c>
      <c r="C761" s="1" t="s">
        <v>5</v>
      </c>
      <c r="D761" s="1" t="s">
        <v>10</v>
      </c>
      <c r="E761" s="2">
        <v>18.329999999999998</v>
      </c>
      <c r="F761" s="2">
        <v>92.91</v>
      </c>
      <c r="G761" s="2">
        <v>85.04</v>
      </c>
      <c r="H761" s="2">
        <v>57.96</v>
      </c>
      <c r="I761" s="2">
        <v>14.2</v>
      </c>
      <c r="J761" s="2">
        <f>SUM(Students_marks[[#This Row],[Math]:[English]])</f>
        <v>268.44</v>
      </c>
      <c r="K761" s="2">
        <f>Students_marks[[#This Row],[Total]]/5</f>
        <v>53.688000000000002</v>
      </c>
      <c r="L761" t="str">
        <f>IF(MIN(Students_marks[[#This Row],[Math]:[English]]) &lt; 35, "Fail","Pass")</f>
        <v>Fail</v>
      </c>
      <c r="M761" t="str">
        <f>VLOOKUP(Students_marks[[#This Row],[Percentage]],Table2[],2,TRUE)</f>
        <v>C</v>
      </c>
      <c r="N761">
        <f>_xlfn.RANK.EQ(Students_marks[[#This Row],[Total]],Students_marks[Total],0)</f>
        <v>418</v>
      </c>
    </row>
    <row r="762" spans="1:14" x14ac:dyDescent="0.35">
      <c r="A762">
        <v>761</v>
      </c>
      <c r="B762" s="1" t="s">
        <v>772</v>
      </c>
      <c r="C762" s="1" t="s">
        <v>7</v>
      </c>
      <c r="D762" s="1" t="s">
        <v>10</v>
      </c>
      <c r="E762" s="2">
        <v>32.979999999999997</v>
      </c>
      <c r="F762" s="2">
        <v>95.96</v>
      </c>
      <c r="G762" s="2">
        <v>96.15</v>
      </c>
      <c r="H762" s="2">
        <v>21.9</v>
      </c>
      <c r="I762" s="2">
        <v>36.79</v>
      </c>
      <c r="J762" s="2">
        <f>SUM(Students_marks[[#This Row],[Math]:[English]])</f>
        <v>283.78000000000003</v>
      </c>
      <c r="K762" s="2">
        <f>Students_marks[[#This Row],[Total]]/5</f>
        <v>56.756000000000007</v>
      </c>
      <c r="L762" t="str">
        <f>IF(MIN(Students_marks[[#This Row],[Math]:[English]]) &lt; 35, "Fail","Pass")</f>
        <v>Fail</v>
      </c>
      <c r="M762" t="str">
        <f>VLOOKUP(Students_marks[[#This Row],[Percentage]],Table2[],2,TRUE)</f>
        <v>C</v>
      </c>
      <c r="N762">
        <f>_xlfn.RANK.EQ(Students_marks[[#This Row],[Total]],Students_marks[Total],0)</f>
        <v>322</v>
      </c>
    </row>
    <row r="763" spans="1:14" x14ac:dyDescent="0.35">
      <c r="A763">
        <v>762</v>
      </c>
      <c r="B763" s="1" t="s">
        <v>773</v>
      </c>
      <c r="C763" s="1" t="s">
        <v>5</v>
      </c>
      <c r="D763" s="1" t="s">
        <v>12</v>
      </c>
      <c r="E763" s="2">
        <v>31.29</v>
      </c>
      <c r="F763" s="2">
        <v>66.39</v>
      </c>
      <c r="G763" s="2">
        <v>78.77</v>
      </c>
      <c r="H763" s="2">
        <v>47.57</v>
      </c>
      <c r="I763" s="2">
        <v>59.46</v>
      </c>
      <c r="J763" s="2">
        <f>SUM(Students_marks[[#This Row],[Math]:[English]])</f>
        <v>283.47999999999996</v>
      </c>
      <c r="K763" s="2">
        <f>Students_marks[[#This Row],[Total]]/5</f>
        <v>56.695999999999991</v>
      </c>
      <c r="L763" t="str">
        <f>IF(MIN(Students_marks[[#This Row],[Math]:[English]]) &lt; 35, "Fail","Pass")</f>
        <v>Fail</v>
      </c>
      <c r="M763" t="str">
        <f>VLOOKUP(Students_marks[[#This Row],[Percentage]],Table2[],2,TRUE)</f>
        <v>C</v>
      </c>
      <c r="N763">
        <f>_xlfn.RANK.EQ(Students_marks[[#This Row],[Total]],Students_marks[Total],0)</f>
        <v>326</v>
      </c>
    </row>
    <row r="764" spans="1:14" x14ac:dyDescent="0.35">
      <c r="A764">
        <v>763</v>
      </c>
      <c r="B764" s="1" t="s">
        <v>774</v>
      </c>
      <c r="C764" s="1" t="s">
        <v>8</v>
      </c>
      <c r="D764" s="1" t="s">
        <v>12</v>
      </c>
      <c r="E764" s="2">
        <v>36.979999999999997</v>
      </c>
      <c r="F764" s="2">
        <v>55.44</v>
      </c>
      <c r="G764" s="2">
        <v>43.68</v>
      </c>
      <c r="H764" s="2">
        <v>88.69</v>
      </c>
      <c r="I764" s="2">
        <v>97.22</v>
      </c>
      <c r="J764" s="2">
        <f>SUM(Students_marks[[#This Row],[Math]:[English]])</f>
        <v>322.01</v>
      </c>
      <c r="K764" s="2">
        <f>Students_marks[[#This Row],[Total]]/5</f>
        <v>64.402000000000001</v>
      </c>
      <c r="L764" t="str">
        <f>IF(MIN(Students_marks[[#This Row],[Math]:[English]]) &lt; 35, "Fail","Pass")</f>
        <v>Pass</v>
      </c>
      <c r="M764" t="str">
        <f>VLOOKUP(Students_marks[[#This Row],[Percentage]],Table2[],2,TRUE)</f>
        <v>B2</v>
      </c>
      <c r="N764">
        <f>_xlfn.RANK.EQ(Students_marks[[#This Row],[Total]],Students_marks[Total],0)</f>
        <v>160</v>
      </c>
    </row>
    <row r="765" spans="1:14" x14ac:dyDescent="0.35">
      <c r="A765">
        <v>764</v>
      </c>
      <c r="B765" s="1" t="s">
        <v>775</v>
      </c>
      <c r="C765" s="1" t="s">
        <v>5</v>
      </c>
      <c r="D765" s="1" t="s">
        <v>14</v>
      </c>
      <c r="E765" s="2">
        <v>57.04</v>
      </c>
      <c r="F765" s="2">
        <v>92.59</v>
      </c>
      <c r="G765" s="2">
        <v>36.99</v>
      </c>
      <c r="H765" s="2">
        <v>55.03</v>
      </c>
      <c r="I765" s="2">
        <v>46.02</v>
      </c>
      <c r="J765" s="2">
        <f>SUM(Students_marks[[#This Row],[Math]:[English]])</f>
        <v>287.67</v>
      </c>
      <c r="K765" s="2">
        <f>Students_marks[[#This Row],[Total]]/5</f>
        <v>57.534000000000006</v>
      </c>
      <c r="L765" t="str">
        <f>IF(MIN(Students_marks[[#This Row],[Math]:[English]]) &lt; 35, "Fail","Pass")</f>
        <v>Pass</v>
      </c>
      <c r="M765" t="str">
        <f>VLOOKUP(Students_marks[[#This Row],[Percentage]],Table2[],2,TRUE)</f>
        <v>C</v>
      </c>
      <c r="N765">
        <f>_xlfn.RANK.EQ(Students_marks[[#This Row],[Total]],Students_marks[Total],0)</f>
        <v>312</v>
      </c>
    </row>
    <row r="766" spans="1:14" x14ac:dyDescent="0.35">
      <c r="A766">
        <v>765</v>
      </c>
      <c r="B766" s="1" t="s">
        <v>776</v>
      </c>
      <c r="C766" s="1" t="s">
        <v>5</v>
      </c>
      <c r="D766" s="1" t="s">
        <v>14</v>
      </c>
      <c r="E766" s="2">
        <v>47.33</v>
      </c>
      <c r="F766" s="2">
        <v>81</v>
      </c>
      <c r="G766" s="2">
        <v>89.47</v>
      </c>
      <c r="H766" s="2">
        <v>58.55</v>
      </c>
      <c r="I766" s="2">
        <v>0.41</v>
      </c>
      <c r="J766" s="2">
        <f>SUM(Students_marks[[#This Row],[Math]:[English]])</f>
        <v>276.76</v>
      </c>
      <c r="K766" s="2">
        <f>Students_marks[[#This Row],[Total]]/5</f>
        <v>55.351999999999997</v>
      </c>
      <c r="L766" t="str">
        <f>IF(MIN(Students_marks[[#This Row],[Math]:[English]]) &lt; 35, "Fail","Pass")</f>
        <v>Fail</v>
      </c>
      <c r="M766" t="str">
        <f>VLOOKUP(Students_marks[[#This Row],[Percentage]],Table2[],2,TRUE)</f>
        <v>C</v>
      </c>
      <c r="N766">
        <f>_xlfn.RANK.EQ(Students_marks[[#This Row],[Total]],Students_marks[Total],0)</f>
        <v>369</v>
      </c>
    </row>
    <row r="767" spans="1:14" x14ac:dyDescent="0.35">
      <c r="A767">
        <v>766</v>
      </c>
      <c r="B767" s="1" t="s">
        <v>777</v>
      </c>
      <c r="C767" s="1" t="s">
        <v>6</v>
      </c>
      <c r="D767" s="1" t="s">
        <v>12</v>
      </c>
      <c r="E767" s="2">
        <v>47.56</v>
      </c>
      <c r="F767" s="2">
        <v>51.48</v>
      </c>
      <c r="G767" s="2">
        <v>57.99</v>
      </c>
      <c r="H767" s="2">
        <v>3.68</v>
      </c>
      <c r="I767" s="2">
        <v>17.36</v>
      </c>
      <c r="J767" s="2">
        <f>SUM(Students_marks[[#This Row],[Math]:[English]])</f>
        <v>178.07</v>
      </c>
      <c r="K767" s="2">
        <f>Students_marks[[#This Row],[Total]]/5</f>
        <v>35.613999999999997</v>
      </c>
      <c r="L767" t="str">
        <f>IF(MIN(Students_marks[[#This Row],[Math]:[English]]) &lt; 35, "Fail","Pass")</f>
        <v>Fail</v>
      </c>
      <c r="M767" t="str">
        <f>VLOOKUP(Students_marks[[#This Row],[Percentage]],Table2[],2,TRUE)</f>
        <v>D</v>
      </c>
      <c r="N767">
        <f>_xlfn.RANK.EQ(Students_marks[[#This Row],[Total]],Students_marks[Total],0)</f>
        <v>873</v>
      </c>
    </row>
    <row r="768" spans="1:14" x14ac:dyDescent="0.35">
      <c r="A768">
        <v>767</v>
      </c>
      <c r="B768" s="1" t="s">
        <v>778</v>
      </c>
      <c r="C768" s="1" t="s">
        <v>8</v>
      </c>
      <c r="D768" s="1" t="s">
        <v>12</v>
      </c>
      <c r="E768" s="2">
        <v>37.08</v>
      </c>
      <c r="F768" s="2">
        <v>19.91</v>
      </c>
      <c r="G768" s="2">
        <v>89.13</v>
      </c>
      <c r="H768" s="2">
        <v>92.39</v>
      </c>
      <c r="I768" s="2">
        <v>11.41</v>
      </c>
      <c r="J768" s="2">
        <f>SUM(Students_marks[[#This Row],[Math]:[English]])</f>
        <v>249.92</v>
      </c>
      <c r="K768" s="2">
        <f>Students_marks[[#This Row],[Total]]/5</f>
        <v>49.983999999999995</v>
      </c>
      <c r="L768" t="str">
        <f>IF(MIN(Students_marks[[#This Row],[Math]:[English]]) &lt; 35, "Fail","Pass")</f>
        <v>Fail</v>
      </c>
      <c r="M768" t="str">
        <f>VLOOKUP(Students_marks[[#This Row],[Percentage]],Table2[],2,TRUE)</f>
        <v>D</v>
      </c>
      <c r="N768">
        <f>_xlfn.RANK.EQ(Students_marks[[#This Row],[Total]],Students_marks[Total],0)</f>
        <v>534</v>
      </c>
    </row>
    <row r="769" spans="1:14" x14ac:dyDescent="0.35">
      <c r="A769">
        <v>768</v>
      </c>
      <c r="B769" s="1" t="s">
        <v>779</v>
      </c>
      <c r="C769" s="1" t="s">
        <v>4</v>
      </c>
      <c r="D769" s="1" t="s">
        <v>14</v>
      </c>
      <c r="E769" s="2">
        <v>3.84</v>
      </c>
      <c r="F769" s="2">
        <v>22.93</v>
      </c>
      <c r="G769" s="2">
        <v>95.85</v>
      </c>
      <c r="H769" s="2">
        <v>37.31</v>
      </c>
      <c r="I769" s="2">
        <v>52.91</v>
      </c>
      <c r="J769" s="2">
        <f>SUM(Students_marks[[#This Row],[Math]:[English]])</f>
        <v>212.84</v>
      </c>
      <c r="K769" s="2">
        <f>Students_marks[[#This Row],[Total]]/5</f>
        <v>42.567999999999998</v>
      </c>
      <c r="L769" t="str">
        <f>IF(MIN(Students_marks[[#This Row],[Math]:[English]]) &lt; 35, "Fail","Pass")</f>
        <v>Fail</v>
      </c>
      <c r="M769" t="str">
        <f>VLOOKUP(Students_marks[[#This Row],[Percentage]],Table2[],2,TRUE)</f>
        <v>D</v>
      </c>
      <c r="N769">
        <f>_xlfn.RANK.EQ(Students_marks[[#This Row],[Total]],Students_marks[Total],0)</f>
        <v>731</v>
      </c>
    </row>
    <row r="770" spans="1:14" x14ac:dyDescent="0.35">
      <c r="A770">
        <v>769</v>
      </c>
      <c r="B770" s="1" t="s">
        <v>780</v>
      </c>
      <c r="C770" s="1" t="s">
        <v>5</v>
      </c>
      <c r="D770" s="1" t="s">
        <v>12</v>
      </c>
      <c r="E770" s="2">
        <v>86.69</v>
      </c>
      <c r="F770" s="2">
        <v>83.18</v>
      </c>
      <c r="G770" s="2">
        <v>10.09</v>
      </c>
      <c r="H770" s="2">
        <v>74.31</v>
      </c>
      <c r="I770" s="2">
        <v>75.650000000000006</v>
      </c>
      <c r="J770" s="2">
        <f>SUM(Students_marks[[#This Row],[Math]:[English]])</f>
        <v>329.92</v>
      </c>
      <c r="K770" s="2">
        <f>Students_marks[[#This Row],[Total]]/5</f>
        <v>65.984000000000009</v>
      </c>
      <c r="L770" t="str">
        <f>IF(MIN(Students_marks[[#This Row],[Math]:[English]]) &lt; 35, "Fail","Pass")</f>
        <v>Fail</v>
      </c>
      <c r="M770" t="str">
        <f>VLOOKUP(Students_marks[[#This Row],[Percentage]],Table2[],2,TRUE)</f>
        <v>B2</v>
      </c>
      <c r="N770">
        <f>_xlfn.RANK.EQ(Students_marks[[#This Row],[Total]],Students_marks[Total],0)</f>
        <v>131</v>
      </c>
    </row>
    <row r="771" spans="1:14" x14ac:dyDescent="0.35">
      <c r="A771">
        <v>770</v>
      </c>
      <c r="B771" s="1" t="s">
        <v>781</v>
      </c>
      <c r="C771" s="1" t="s">
        <v>6</v>
      </c>
      <c r="D771" s="1" t="s">
        <v>12</v>
      </c>
      <c r="E771" s="2">
        <v>17.71</v>
      </c>
      <c r="F771" s="2">
        <v>72.92</v>
      </c>
      <c r="G771" s="2">
        <v>80.87</v>
      </c>
      <c r="H771" s="2">
        <v>33.36</v>
      </c>
      <c r="I771" s="2">
        <v>69.52</v>
      </c>
      <c r="J771" s="2">
        <f>SUM(Students_marks[[#This Row],[Math]:[English]])</f>
        <v>274.38</v>
      </c>
      <c r="K771" s="2">
        <f>Students_marks[[#This Row],[Total]]/5</f>
        <v>54.875999999999998</v>
      </c>
      <c r="L771" t="str">
        <f>IF(MIN(Students_marks[[#This Row],[Math]:[English]]) &lt; 35, "Fail","Pass")</f>
        <v>Fail</v>
      </c>
      <c r="M771" t="str">
        <f>VLOOKUP(Students_marks[[#This Row],[Percentage]],Table2[],2,TRUE)</f>
        <v>C</v>
      </c>
      <c r="N771">
        <f>_xlfn.RANK.EQ(Students_marks[[#This Row],[Total]],Students_marks[Total],0)</f>
        <v>391</v>
      </c>
    </row>
    <row r="772" spans="1:14" x14ac:dyDescent="0.35">
      <c r="A772">
        <v>771</v>
      </c>
      <c r="B772" s="1" t="s">
        <v>782</v>
      </c>
      <c r="C772" s="1" t="s">
        <v>4</v>
      </c>
      <c r="D772" s="1" t="s">
        <v>10</v>
      </c>
      <c r="E772" s="2">
        <v>50.12</v>
      </c>
      <c r="F772" s="2">
        <v>46.16</v>
      </c>
      <c r="G772" s="2">
        <v>57.83</v>
      </c>
      <c r="H772" s="2">
        <v>3.95</v>
      </c>
      <c r="I772" s="2">
        <v>79.83</v>
      </c>
      <c r="J772" s="2">
        <f>SUM(Students_marks[[#This Row],[Math]:[English]])</f>
        <v>237.89</v>
      </c>
      <c r="K772" s="2">
        <f>Students_marks[[#This Row],[Total]]/5</f>
        <v>47.577999999999996</v>
      </c>
      <c r="L772" t="str">
        <f>IF(MIN(Students_marks[[#This Row],[Math]:[English]]) &lt; 35, "Fail","Pass")</f>
        <v>Fail</v>
      </c>
      <c r="M772" t="str">
        <f>VLOOKUP(Students_marks[[#This Row],[Percentage]],Table2[],2,TRUE)</f>
        <v>D</v>
      </c>
      <c r="N772">
        <f>_xlfn.RANK.EQ(Students_marks[[#This Row],[Total]],Students_marks[Total],0)</f>
        <v>598</v>
      </c>
    </row>
    <row r="773" spans="1:14" x14ac:dyDescent="0.35">
      <c r="A773">
        <v>772</v>
      </c>
      <c r="B773" s="1" t="s">
        <v>783</v>
      </c>
      <c r="C773" s="1" t="s">
        <v>7</v>
      </c>
      <c r="D773" s="1" t="s">
        <v>10</v>
      </c>
      <c r="E773" s="2">
        <v>94.52</v>
      </c>
      <c r="F773" s="2">
        <v>6.37</v>
      </c>
      <c r="G773" s="2">
        <v>92.71</v>
      </c>
      <c r="H773" s="2">
        <v>55.68</v>
      </c>
      <c r="I773" s="2">
        <v>38.29</v>
      </c>
      <c r="J773" s="2">
        <f>SUM(Students_marks[[#This Row],[Math]:[English]])</f>
        <v>287.57</v>
      </c>
      <c r="K773" s="2">
        <f>Students_marks[[#This Row],[Total]]/5</f>
        <v>57.513999999999996</v>
      </c>
      <c r="L773" t="str">
        <f>IF(MIN(Students_marks[[#This Row],[Math]:[English]]) &lt; 35, "Fail","Pass")</f>
        <v>Fail</v>
      </c>
      <c r="M773" t="str">
        <f>VLOOKUP(Students_marks[[#This Row],[Percentage]],Table2[],2,TRUE)</f>
        <v>C</v>
      </c>
      <c r="N773">
        <f>_xlfn.RANK.EQ(Students_marks[[#This Row],[Total]],Students_marks[Total],0)</f>
        <v>313</v>
      </c>
    </row>
    <row r="774" spans="1:14" x14ac:dyDescent="0.35">
      <c r="A774">
        <v>773</v>
      </c>
      <c r="B774" s="1" t="s">
        <v>784</v>
      </c>
      <c r="C774" s="1" t="s">
        <v>5</v>
      </c>
      <c r="D774" s="1" t="s">
        <v>12</v>
      </c>
      <c r="E774" s="2">
        <v>16.62</v>
      </c>
      <c r="F774" s="2">
        <v>76.14</v>
      </c>
      <c r="G774" s="2">
        <v>86.79</v>
      </c>
      <c r="H774" s="2">
        <v>58.26</v>
      </c>
      <c r="I774" s="2">
        <v>76.94</v>
      </c>
      <c r="J774" s="2">
        <f>SUM(Students_marks[[#This Row],[Math]:[English]])</f>
        <v>314.75</v>
      </c>
      <c r="K774" s="2">
        <f>Students_marks[[#This Row],[Total]]/5</f>
        <v>62.95</v>
      </c>
      <c r="L774" t="str">
        <f>IF(MIN(Students_marks[[#This Row],[Math]:[English]]) &lt; 35, "Fail","Pass")</f>
        <v>Fail</v>
      </c>
      <c r="M774" t="str">
        <f>VLOOKUP(Students_marks[[#This Row],[Percentage]],Table2[],2,TRUE)</f>
        <v>B2</v>
      </c>
      <c r="N774">
        <f>_xlfn.RANK.EQ(Students_marks[[#This Row],[Total]],Students_marks[Total],0)</f>
        <v>191</v>
      </c>
    </row>
    <row r="775" spans="1:14" x14ac:dyDescent="0.35">
      <c r="A775">
        <v>774</v>
      </c>
      <c r="B775" s="1" t="s">
        <v>785</v>
      </c>
      <c r="C775" s="1" t="s">
        <v>8</v>
      </c>
      <c r="D775" s="1" t="s">
        <v>14</v>
      </c>
      <c r="E775" s="2">
        <v>87.14</v>
      </c>
      <c r="F775" s="2">
        <v>54.5</v>
      </c>
      <c r="G775" s="2">
        <v>94.6</v>
      </c>
      <c r="H775" s="2">
        <v>20.61</v>
      </c>
      <c r="I775" s="2">
        <v>22.31</v>
      </c>
      <c r="J775" s="2">
        <f>SUM(Students_marks[[#This Row],[Math]:[English]])</f>
        <v>279.15999999999997</v>
      </c>
      <c r="K775" s="2">
        <f>Students_marks[[#This Row],[Total]]/5</f>
        <v>55.831999999999994</v>
      </c>
      <c r="L775" t="str">
        <f>IF(MIN(Students_marks[[#This Row],[Math]:[English]]) &lt; 35, "Fail","Pass")</f>
        <v>Fail</v>
      </c>
      <c r="M775" t="str">
        <f>VLOOKUP(Students_marks[[#This Row],[Percentage]],Table2[],2,TRUE)</f>
        <v>C</v>
      </c>
      <c r="N775">
        <f>_xlfn.RANK.EQ(Students_marks[[#This Row],[Total]],Students_marks[Total],0)</f>
        <v>353</v>
      </c>
    </row>
    <row r="776" spans="1:14" x14ac:dyDescent="0.35">
      <c r="A776">
        <v>775</v>
      </c>
      <c r="B776" s="1" t="s">
        <v>786</v>
      </c>
      <c r="C776" s="1" t="s">
        <v>7</v>
      </c>
      <c r="D776" s="1" t="s">
        <v>10</v>
      </c>
      <c r="E776" s="2">
        <v>31.68</v>
      </c>
      <c r="F776" s="2">
        <v>40.47</v>
      </c>
      <c r="G776" s="2">
        <v>56.22</v>
      </c>
      <c r="H776" s="2">
        <v>91.05</v>
      </c>
      <c r="I776" s="2">
        <v>73.45</v>
      </c>
      <c r="J776" s="2">
        <f>SUM(Students_marks[[#This Row],[Math]:[English]])</f>
        <v>292.87</v>
      </c>
      <c r="K776" s="2">
        <f>Students_marks[[#This Row],[Total]]/5</f>
        <v>58.573999999999998</v>
      </c>
      <c r="L776" t="str">
        <f>IF(MIN(Students_marks[[#This Row],[Math]:[English]]) &lt; 35, "Fail","Pass")</f>
        <v>Fail</v>
      </c>
      <c r="M776" t="str">
        <f>VLOOKUP(Students_marks[[#This Row],[Percentage]],Table2[],2,TRUE)</f>
        <v>C</v>
      </c>
      <c r="N776">
        <f>_xlfn.RANK.EQ(Students_marks[[#This Row],[Total]],Students_marks[Total],0)</f>
        <v>281</v>
      </c>
    </row>
    <row r="777" spans="1:14" x14ac:dyDescent="0.35">
      <c r="A777">
        <v>776</v>
      </c>
      <c r="B777" s="1" t="s">
        <v>787</v>
      </c>
      <c r="C777" s="1" t="s">
        <v>5</v>
      </c>
      <c r="D777" s="1" t="s">
        <v>12</v>
      </c>
      <c r="E777" s="2">
        <v>91.32</v>
      </c>
      <c r="F777" s="2">
        <v>28.46</v>
      </c>
      <c r="G777" s="2">
        <v>12.09</v>
      </c>
      <c r="H777" s="2">
        <v>9.58</v>
      </c>
      <c r="I777" s="2">
        <v>51.2</v>
      </c>
      <c r="J777" s="2">
        <f>SUM(Students_marks[[#This Row],[Math]:[English]])</f>
        <v>192.65000000000003</v>
      </c>
      <c r="K777" s="2">
        <f>Students_marks[[#This Row],[Total]]/5</f>
        <v>38.530000000000008</v>
      </c>
      <c r="L777" t="str">
        <f>IF(MIN(Students_marks[[#This Row],[Math]:[English]]) &lt; 35, "Fail","Pass")</f>
        <v>Fail</v>
      </c>
      <c r="M777" t="str">
        <f>VLOOKUP(Students_marks[[#This Row],[Percentage]],Table2[],2,TRUE)</f>
        <v>D</v>
      </c>
      <c r="N777">
        <f>_xlfn.RANK.EQ(Students_marks[[#This Row],[Total]],Students_marks[Total],0)</f>
        <v>823</v>
      </c>
    </row>
    <row r="778" spans="1:14" x14ac:dyDescent="0.35">
      <c r="A778">
        <v>777</v>
      </c>
      <c r="B778" s="1" t="s">
        <v>788</v>
      </c>
      <c r="C778" s="1" t="s">
        <v>7</v>
      </c>
      <c r="D778" s="1" t="s">
        <v>10</v>
      </c>
      <c r="E778" s="2">
        <v>99.73</v>
      </c>
      <c r="F778" s="2">
        <v>78.42</v>
      </c>
      <c r="G778" s="2">
        <v>41.61</v>
      </c>
      <c r="H778" s="2">
        <v>52.88</v>
      </c>
      <c r="I778" s="2">
        <v>40.92</v>
      </c>
      <c r="J778" s="2">
        <f>SUM(Students_marks[[#This Row],[Math]:[English]])</f>
        <v>313.56</v>
      </c>
      <c r="K778" s="2">
        <f>Students_marks[[#This Row],[Total]]/5</f>
        <v>62.712000000000003</v>
      </c>
      <c r="L778" t="str">
        <f>IF(MIN(Students_marks[[#This Row],[Math]:[English]]) &lt; 35, "Fail","Pass")</f>
        <v>Pass</v>
      </c>
      <c r="M778" t="str">
        <f>VLOOKUP(Students_marks[[#This Row],[Percentage]],Table2[],2,TRUE)</f>
        <v>B2</v>
      </c>
      <c r="N778">
        <f>_xlfn.RANK.EQ(Students_marks[[#This Row],[Total]],Students_marks[Total],0)</f>
        <v>195</v>
      </c>
    </row>
    <row r="779" spans="1:14" x14ac:dyDescent="0.35">
      <c r="A779">
        <v>778</v>
      </c>
      <c r="B779" s="1" t="s">
        <v>789</v>
      </c>
      <c r="C779" s="1" t="s">
        <v>6</v>
      </c>
      <c r="D779" s="1" t="s">
        <v>12</v>
      </c>
      <c r="E779" s="2">
        <v>65.42</v>
      </c>
      <c r="F779" s="2">
        <v>66.599999999999994</v>
      </c>
      <c r="G779" s="2">
        <v>64.41</v>
      </c>
      <c r="H779" s="2">
        <v>99.57</v>
      </c>
      <c r="I779" s="2">
        <v>67.95</v>
      </c>
      <c r="J779" s="2">
        <f>SUM(Students_marks[[#This Row],[Math]:[English]])</f>
        <v>363.95</v>
      </c>
      <c r="K779" s="2">
        <f>Students_marks[[#This Row],[Total]]/5</f>
        <v>72.789999999999992</v>
      </c>
      <c r="L779" t="str">
        <f>IF(MIN(Students_marks[[#This Row],[Math]:[English]]) &lt; 35, "Fail","Pass")</f>
        <v>Pass</v>
      </c>
      <c r="M779" t="str">
        <f>VLOOKUP(Students_marks[[#This Row],[Percentage]],Table2[],2,TRUE)</f>
        <v>B1</v>
      </c>
      <c r="N779">
        <f>_xlfn.RANK.EQ(Students_marks[[#This Row],[Total]],Students_marks[Total],0)</f>
        <v>39</v>
      </c>
    </row>
    <row r="780" spans="1:14" x14ac:dyDescent="0.35">
      <c r="A780">
        <v>779</v>
      </c>
      <c r="B780" s="1" t="s">
        <v>790</v>
      </c>
      <c r="C780" s="1" t="s">
        <v>8</v>
      </c>
      <c r="D780" s="1" t="s">
        <v>12</v>
      </c>
      <c r="E780" s="2">
        <v>18.88</v>
      </c>
      <c r="F780" s="2">
        <v>28.94</v>
      </c>
      <c r="G780" s="2">
        <v>38.86</v>
      </c>
      <c r="H780" s="2">
        <v>74.44</v>
      </c>
      <c r="I780" s="2">
        <v>15.41</v>
      </c>
      <c r="J780" s="2">
        <f>SUM(Students_marks[[#This Row],[Math]:[English]])</f>
        <v>176.53</v>
      </c>
      <c r="K780" s="2">
        <f>Students_marks[[#This Row],[Total]]/5</f>
        <v>35.305999999999997</v>
      </c>
      <c r="L780" t="str">
        <f>IF(MIN(Students_marks[[#This Row],[Math]:[English]]) &lt; 35, "Fail","Pass")</f>
        <v>Fail</v>
      </c>
      <c r="M780" t="str">
        <f>VLOOKUP(Students_marks[[#This Row],[Percentage]],Table2[],2,TRUE)</f>
        <v>D</v>
      </c>
      <c r="N780">
        <f>_xlfn.RANK.EQ(Students_marks[[#This Row],[Total]],Students_marks[Total],0)</f>
        <v>878</v>
      </c>
    </row>
    <row r="781" spans="1:14" x14ac:dyDescent="0.35">
      <c r="A781">
        <v>780</v>
      </c>
      <c r="B781" s="1" t="s">
        <v>791</v>
      </c>
      <c r="C781" s="1" t="s">
        <v>5</v>
      </c>
      <c r="D781" s="1" t="s">
        <v>10</v>
      </c>
      <c r="E781" s="2">
        <v>55.92</v>
      </c>
      <c r="F781" s="2">
        <v>42</v>
      </c>
      <c r="G781" s="2">
        <v>59.25</v>
      </c>
      <c r="H781" s="2">
        <v>16.62</v>
      </c>
      <c r="I781" s="2">
        <v>20.309999999999999</v>
      </c>
      <c r="J781" s="2">
        <f>SUM(Students_marks[[#This Row],[Math]:[English]])</f>
        <v>194.10000000000002</v>
      </c>
      <c r="K781" s="2">
        <f>Students_marks[[#This Row],[Total]]/5</f>
        <v>38.820000000000007</v>
      </c>
      <c r="L781" t="str">
        <f>IF(MIN(Students_marks[[#This Row],[Math]:[English]]) &lt; 35, "Fail","Pass")</f>
        <v>Fail</v>
      </c>
      <c r="M781" t="str">
        <f>VLOOKUP(Students_marks[[#This Row],[Percentage]],Table2[],2,TRUE)</f>
        <v>D</v>
      </c>
      <c r="N781">
        <f>_xlfn.RANK.EQ(Students_marks[[#This Row],[Total]],Students_marks[Total],0)</f>
        <v>819</v>
      </c>
    </row>
    <row r="782" spans="1:14" x14ac:dyDescent="0.35">
      <c r="A782">
        <v>781</v>
      </c>
      <c r="B782" s="1" t="s">
        <v>792</v>
      </c>
      <c r="C782" s="1" t="s">
        <v>4</v>
      </c>
      <c r="D782" s="1" t="s">
        <v>10</v>
      </c>
      <c r="E782" s="2">
        <v>22.65</v>
      </c>
      <c r="F782" s="2">
        <v>35.22</v>
      </c>
      <c r="G782" s="2">
        <v>23.29</v>
      </c>
      <c r="H782" s="2">
        <v>41.27</v>
      </c>
      <c r="I782" s="2">
        <v>18.579999999999998</v>
      </c>
      <c r="J782" s="2">
        <f>SUM(Students_marks[[#This Row],[Math]:[English]])</f>
        <v>141.01</v>
      </c>
      <c r="K782" s="2">
        <f>Students_marks[[#This Row],[Total]]/5</f>
        <v>28.201999999999998</v>
      </c>
      <c r="L782" t="str">
        <f>IF(MIN(Students_marks[[#This Row],[Math]:[English]]) &lt; 35, "Fail","Pass")</f>
        <v>Fail</v>
      </c>
      <c r="M782" t="str">
        <f>VLOOKUP(Students_marks[[#This Row],[Percentage]],Table2[],2,TRUE)</f>
        <v>F</v>
      </c>
      <c r="N782">
        <f>_xlfn.RANK.EQ(Students_marks[[#This Row],[Total]],Students_marks[Total],0)</f>
        <v>958</v>
      </c>
    </row>
    <row r="783" spans="1:14" x14ac:dyDescent="0.35">
      <c r="A783">
        <v>782</v>
      </c>
      <c r="B783" s="1" t="s">
        <v>793</v>
      </c>
      <c r="C783" s="1" t="s">
        <v>7</v>
      </c>
      <c r="D783" s="1" t="s">
        <v>10</v>
      </c>
      <c r="E783" s="2">
        <v>60.95</v>
      </c>
      <c r="F783" s="2">
        <v>51.22</v>
      </c>
      <c r="G783" s="2">
        <v>13.62</v>
      </c>
      <c r="H783" s="2">
        <v>69.38</v>
      </c>
      <c r="I783" s="2">
        <v>6.42</v>
      </c>
      <c r="J783" s="2">
        <f>SUM(Students_marks[[#This Row],[Math]:[English]])</f>
        <v>201.59</v>
      </c>
      <c r="K783" s="2">
        <f>Students_marks[[#This Row],[Total]]/5</f>
        <v>40.317999999999998</v>
      </c>
      <c r="L783" t="str">
        <f>IF(MIN(Students_marks[[#This Row],[Math]:[English]]) &lt; 35, "Fail","Pass")</f>
        <v>Fail</v>
      </c>
      <c r="M783" t="str">
        <f>VLOOKUP(Students_marks[[#This Row],[Percentage]],Table2[],2,TRUE)</f>
        <v>D</v>
      </c>
      <c r="N783">
        <f>_xlfn.RANK.EQ(Students_marks[[#This Row],[Total]],Students_marks[Total],0)</f>
        <v>795</v>
      </c>
    </row>
    <row r="784" spans="1:14" x14ac:dyDescent="0.35">
      <c r="A784">
        <v>783</v>
      </c>
      <c r="B784" s="1" t="s">
        <v>794</v>
      </c>
      <c r="C784" s="1" t="s">
        <v>5</v>
      </c>
      <c r="D784" s="1" t="s">
        <v>12</v>
      </c>
      <c r="E784" s="2">
        <v>13.41</v>
      </c>
      <c r="F784" s="2">
        <v>24.96</v>
      </c>
      <c r="G784" s="2">
        <v>74.349999999999994</v>
      </c>
      <c r="H784" s="2">
        <v>5.96</v>
      </c>
      <c r="I784" s="2">
        <v>37.049999999999997</v>
      </c>
      <c r="J784" s="2">
        <f>SUM(Students_marks[[#This Row],[Math]:[English]])</f>
        <v>155.72999999999999</v>
      </c>
      <c r="K784" s="2">
        <f>Students_marks[[#This Row],[Total]]/5</f>
        <v>31.145999999999997</v>
      </c>
      <c r="L784" t="str">
        <f>IF(MIN(Students_marks[[#This Row],[Math]:[English]]) &lt; 35, "Fail","Pass")</f>
        <v>Fail</v>
      </c>
      <c r="M784" t="str">
        <f>VLOOKUP(Students_marks[[#This Row],[Percentage]],Table2[],2,TRUE)</f>
        <v>F</v>
      </c>
      <c r="N784">
        <f>_xlfn.RANK.EQ(Students_marks[[#This Row],[Total]],Students_marks[Total],0)</f>
        <v>936</v>
      </c>
    </row>
    <row r="785" spans="1:14" x14ac:dyDescent="0.35">
      <c r="A785">
        <v>784</v>
      </c>
      <c r="B785" s="1" t="s">
        <v>795</v>
      </c>
      <c r="C785" s="1" t="s">
        <v>8</v>
      </c>
      <c r="D785" s="1" t="s">
        <v>10</v>
      </c>
      <c r="E785" s="2">
        <v>26.84</v>
      </c>
      <c r="F785" s="2">
        <v>68.77</v>
      </c>
      <c r="G785" s="2">
        <v>23.34</v>
      </c>
      <c r="H785" s="2">
        <v>45.75</v>
      </c>
      <c r="I785" s="2">
        <v>30.75</v>
      </c>
      <c r="J785" s="2">
        <f>SUM(Students_marks[[#This Row],[Math]:[English]])</f>
        <v>195.45</v>
      </c>
      <c r="K785" s="2">
        <f>Students_marks[[#This Row],[Total]]/5</f>
        <v>39.089999999999996</v>
      </c>
      <c r="L785" t="str">
        <f>IF(MIN(Students_marks[[#This Row],[Math]:[English]]) &lt; 35, "Fail","Pass")</f>
        <v>Fail</v>
      </c>
      <c r="M785" t="str">
        <f>VLOOKUP(Students_marks[[#This Row],[Percentage]],Table2[],2,TRUE)</f>
        <v>D</v>
      </c>
      <c r="N785">
        <f>_xlfn.RANK.EQ(Students_marks[[#This Row],[Total]],Students_marks[Total],0)</f>
        <v>815</v>
      </c>
    </row>
    <row r="786" spans="1:14" x14ac:dyDescent="0.35">
      <c r="A786">
        <v>785</v>
      </c>
      <c r="B786" s="1" t="s">
        <v>796</v>
      </c>
      <c r="C786" s="1" t="s">
        <v>4</v>
      </c>
      <c r="D786" s="1" t="s">
        <v>14</v>
      </c>
      <c r="E786" s="2">
        <v>20.95</v>
      </c>
      <c r="F786" s="2">
        <v>47.44</v>
      </c>
      <c r="G786" s="2">
        <v>35.5</v>
      </c>
      <c r="H786" s="2">
        <v>7.0000000000000007E-2</v>
      </c>
      <c r="I786" s="2">
        <v>28.24</v>
      </c>
      <c r="J786" s="2">
        <f>SUM(Students_marks[[#This Row],[Math]:[English]])</f>
        <v>132.19999999999999</v>
      </c>
      <c r="K786" s="2">
        <f>Students_marks[[#This Row],[Total]]/5</f>
        <v>26.439999999999998</v>
      </c>
      <c r="L786" t="str">
        <f>IF(MIN(Students_marks[[#This Row],[Math]:[English]]) &lt; 35, "Fail","Pass")</f>
        <v>Fail</v>
      </c>
      <c r="M786" t="str">
        <f>VLOOKUP(Students_marks[[#This Row],[Percentage]],Table2[],2,TRUE)</f>
        <v>F</v>
      </c>
      <c r="N786">
        <f>_xlfn.RANK.EQ(Students_marks[[#This Row],[Total]],Students_marks[Total],0)</f>
        <v>973</v>
      </c>
    </row>
    <row r="787" spans="1:14" x14ac:dyDescent="0.35">
      <c r="A787">
        <v>786</v>
      </c>
      <c r="B787" s="1" t="s">
        <v>797</v>
      </c>
      <c r="C787" s="1" t="s">
        <v>5</v>
      </c>
      <c r="D787" s="1" t="s">
        <v>12</v>
      </c>
      <c r="E787" s="2">
        <v>65.58</v>
      </c>
      <c r="F787" s="2">
        <v>70.319999999999993</v>
      </c>
      <c r="G787" s="2">
        <v>30.2</v>
      </c>
      <c r="H787" s="2">
        <v>79.8</v>
      </c>
      <c r="I787" s="2">
        <v>52.65</v>
      </c>
      <c r="J787" s="2">
        <f>SUM(Students_marks[[#This Row],[Math]:[English]])</f>
        <v>298.54999999999995</v>
      </c>
      <c r="K787" s="2">
        <f>Students_marks[[#This Row],[Total]]/5</f>
        <v>59.709999999999994</v>
      </c>
      <c r="L787" t="str">
        <f>IF(MIN(Students_marks[[#This Row],[Math]:[English]]) &lt; 35, "Fail","Pass")</f>
        <v>Fail</v>
      </c>
      <c r="M787" t="str">
        <f>VLOOKUP(Students_marks[[#This Row],[Percentage]],Table2[],2,TRUE)</f>
        <v>C</v>
      </c>
      <c r="N787">
        <f>_xlfn.RANK.EQ(Students_marks[[#This Row],[Total]],Students_marks[Total],0)</f>
        <v>253</v>
      </c>
    </row>
    <row r="788" spans="1:14" x14ac:dyDescent="0.35">
      <c r="A788">
        <v>787</v>
      </c>
      <c r="B788" s="1" t="s">
        <v>798</v>
      </c>
      <c r="C788" s="1" t="s">
        <v>7</v>
      </c>
      <c r="D788" s="1" t="s">
        <v>10</v>
      </c>
      <c r="E788" s="2">
        <v>14.67</v>
      </c>
      <c r="F788" s="2">
        <v>29.36</v>
      </c>
      <c r="G788" s="2">
        <v>83.28</v>
      </c>
      <c r="H788" s="2">
        <v>83.2</v>
      </c>
      <c r="I788" s="2">
        <v>91.87</v>
      </c>
      <c r="J788" s="2">
        <f>SUM(Students_marks[[#This Row],[Math]:[English]])</f>
        <v>302.38</v>
      </c>
      <c r="K788" s="2">
        <f>Students_marks[[#This Row],[Total]]/5</f>
        <v>60.475999999999999</v>
      </c>
      <c r="L788" t="str">
        <f>IF(MIN(Students_marks[[#This Row],[Math]:[English]]) &lt; 35, "Fail","Pass")</f>
        <v>Fail</v>
      </c>
      <c r="M788" t="str">
        <f>VLOOKUP(Students_marks[[#This Row],[Percentage]],Table2[],2,TRUE)</f>
        <v>B2</v>
      </c>
      <c r="N788">
        <f>_xlfn.RANK.EQ(Students_marks[[#This Row],[Total]],Students_marks[Total],0)</f>
        <v>239</v>
      </c>
    </row>
    <row r="789" spans="1:14" x14ac:dyDescent="0.35">
      <c r="A789">
        <v>788</v>
      </c>
      <c r="B789" s="1" t="s">
        <v>799</v>
      </c>
      <c r="C789" s="1" t="s">
        <v>6</v>
      </c>
      <c r="D789" s="1" t="s">
        <v>10</v>
      </c>
      <c r="E789" s="2">
        <v>16</v>
      </c>
      <c r="F789" s="2">
        <v>41.19</v>
      </c>
      <c r="G789" s="2">
        <v>64.61</v>
      </c>
      <c r="H789" s="2">
        <v>42.51</v>
      </c>
      <c r="I789" s="2">
        <v>42.84</v>
      </c>
      <c r="J789" s="2">
        <f>SUM(Students_marks[[#This Row],[Math]:[English]])</f>
        <v>207.15</v>
      </c>
      <c r="K789" s="2">
        <f>Students_marks[[#This Row],[Total]]/5</f>
        <v>41.43</v>
      </c>
      <c r="L789" t="str">
        <f>IF(MIN(Students_marks[[#This Row],[Math]:[English]]) &lt; 35, "Fail","Pass")</f>
        <v>Fail</v>
      </c>
      <c r="M789" t="str">
        <f>VLOOKUP(Students_marks[[#This Row],[Percentage]],Table2[],2,TRUE)</f>
        <v>D</v>
      </c>
      <c r="N789">
        <f>_xlfn.RANK.EQ(Students_marks[[#This Row],[Total]],Students_marks[Total],0)</f>
        <v>767</v>
      </c>
    </row>
    <row r="790" spans="1:14" x14ac:dyDescent="0.35">
      <c r="A790">
        <v>789</v>
      </c>
      <c r="B790" s="1" t="s">
        <v>800</v>
      </c>
      <c r="C790" s="1" t="s">
        <v>6</v>
      </c>
      <c r="D790" s="1" t="s">
        <v>10</v>
      </c>
      <c r="E790" s="2">
        <v>3.99</v>
      </c>
      <c r="F790" s="2">
        <v>8.0399999999999991</v>
      </c>
      <c r="G790" s="2">
        <v>46.95</v>
      </c>
      <c r="H790" s="2">
        <v>6.35</v>
      </c>
      <c r="I790" s="2">
        <v>49.64</v>
      </c>
      <c r="J790" s="2">
        <f>SUM(Students_marks[[#This Row],[Math]:[English]])</f>
        <v>114.97</v>
      </c>
      <c r="K790" s="2">
        <f>Students_marks[[#This Row],[Total]]/5</f>
        <v>22.994</v>
      </c>
      <c r="L790" t="str">
        <f>IF(MIN(Students_marks[[#This Row],[Math]:[English]]) &lt; 35, "Fail","Pass")</f>
        <v>Fail</v>
      </c>
      <c r="M790" t="str">
        <f>VLOOKUP(Students_marks[[#This Row],[Percentage]],Table2[],2,TRUE)</f>
        <v>F</v>
      </c>
      <c r="N790">
        <f>_xlfn.RANK.EQ(Students_marks[[#This Row],[Total]],Students_marks[Total],0)</f>
        <v>984</v>
      </c>
    </row>
    <row r="791" spans="1:14" x14ac:dyDescent="0.35">
      <c r="A791">
        <v>790</v>
      </c>
      <c r="B791" s="1" t="s">
        <v>801</v>
      </c>
      <c r="C791" s="1" t="s">
        <v>7</v>
      </c>
      <c r="D791" s="1" t="s">
        <v>14</v>
      </c>
      <c r="E791" s="2">
        <v>65.56</v>
      </c>
      <c r="F791" s="2">
        <v>73.819999999999993</v>
      </c>
      <c r="G791" s="2">
        <v>32.799999999999997</v>
      </c>
      <c r="H791" s="2">
        <v>39.72</v>
      </c>
      <c r="I791" s="2">
        <v>82.16</v>
      </c>
      <c r="J791" s="2">
        <f>SUM(Students_marks[[#This Row],[Math]:[English]])</f>
        <v>294.06</v>
      </c>
      <c r="K791" s="2">
        <f>Students_marks[[#This Row],[Total]]/5</f>
        <v>58.811999999999998</v>
      </c>
      <c r="L791" t="str">
        <f>IF(MIN(Students_marks[[#This Row],[Math]:[English]]) &lt; 35, "Fail","Pass")</f>
        <v>Fail</v>
      </c>
      <c r="M791" t="str">
        <f>VLOOKUP(Students_marks[[#This Row],[Percentage]],Table2[],2,TRUE)</f>
        <v>C</v>
      </c>
      <c r="N791">
        <f>_xlfn.RANK.EQ(Students_marks[[#This Row],[Total]],Students_marks[Total],0)</f>
        <v>273</v>
      </c>
    </row>
    <row r="792" spans="1:14" x14ac:dyDescent="0.35">
      <c r="A792">
        <v>791</v>
      </c>
      <c r="B792" s="1" t="s">
        <v>802</v>
      </c>
      <c r="C792" s="1" t="s">
        <v>8</v>
      </c>
      <c r="D792" s="1" t="s">
        <v>10</v>
      </c>
      <c r="E792" s="2">
        <v>75.680000000000007</v>
      </c>
      <c r="F792" s="2">
        <v>89.55</v>
      </c>
      <c r="G792" s="2">
        <v>6.6</v>
      </c>
      <c r="H792" s="2">
        <v>88.9</v>
      </c>
      <c r="I792" s="2">
        <v>96.53</v>
      </c>
      <c r="J792" s="2">
        <f>SUM(Students_marks[[#This Row],[Math]:[English]])</f>
        <v>357.26</v>
      </c>
      <c r="K792" s="2">
        <f>Students_marks[[#This Row],[Total]]/5</f>
        <v>71.451999999999998</v>
      </c>
      <c r="L792" t="str">
        <f>IF(MIN(Students_marks[[#This Row],[Math]:[English]]) &lt; 35, "Fail","Pass")</f>
        <v>Fail</v>
      </c>
      <c r="M792" t="str">
        <f>VLOOKUP(Students_marks[[#This Row],[Percentage]],Table2[],2,TRUE)</f>
        <v>B1</v>
      </c>
      <c r="N792">
        <f>_xlfn.RANK.EQ(Students_marks[[#This Row],[Total]],Students_marks[Total],0)</f>
        <v>54</v>
      </c>
    </row>
    <row r="793" spans="1:14" x14ac:dyDescent="0.35">
      <c r="A793">
        <v>792</v>
      </c>
      <c r="B793" s="1" t="s">
        <v>803</v>
      </c>
      <c r="C793" s="1" t="s">
        <v>8</v>
      </c>
      <c r="D793" s="1" t="s">
        <v>10</v>
      </c>
      <c r="E793" s="2">
        <v>41.44</v>
      </c>
      <c r="F793" s="2">
        <v>5.71</v>
      </c>
      <c r="G793" s="2">
        <v>75.37</v>
      </c>
      <c r="H793" s="2">
        <v>21.64</v>
      </c>
      <c r="I793" s="2">
        <v>40.69</v>
      </c>
      <c r="J793" s="2">
        <f>SUM(Students_marks[[#This Row],[Math]:[English]])</f>
        <v>184.85000000000002</v>
      </c>
      <c r="K793" s="2">
        <f>Students_marks[[#This Row],[Total]]/5</f>
        <v>36.970000000000006</v>
      </c>
      <c r="L793" t="str">
        <f>IF(MIN(Students_marks[[#This Row],[Math]:[English]]) &lt; 35, "Fail","Pass")</f>
        <v>Fail</v>
      </c>
      <c r="M793" t="str">
        <f>VLOOKUP(Students_marks[[#This Row],[Percentage]],Table2[],2,TRUE)</f>
        <v>D</v>
      </c>
      <c r="N793">
        <f>_xlfn.RANK.EQ(Students_marks[[#This Row],[Total]],Students_marks[Total],0)</f>
        <v>848</v>
      </c>
    </row>
    <row r="794" spans="1:14" x14ac:dyDescent="0.35">
      <c r="A794">
        <v>793</v>
      </c>
      <c r="B794" s="1" t="s">
        <v>804</v>
      </c>
      <c r="C794" s="1" t="s">
        <v>6</v>
      </c>
      <c r="D794" s="1" t="s">
        <v>14</v>
      </c>
      <c r="E794" s="2">
        <v>55.3</v>
      </c>
      <c r="F794" s="2">
        <v>60.78</v>
      </c>
      <c r="G794" s="2">
        <v>67.48</v>
      </c>
      <c r="H794" s="2">
        <v>70.040000000000006</v>
      </c>
      <c r="I794" s="2">
        <v>58.59</v>
      </c>
      <c r="J794" s="2">
        <f>SUM(Students_marks[[#This Row],[Math]:[English]])</f>
        <v>312.19000000000005</v>
      </c>
      <c r="K794" s="2">
        <f>Students_marks[[#This Row],[Total]]/5</f>
        <v>62.438000000000009</v>
      </c>
      <c r="L794" t="str">
        <f>IF(MIN(Students_marks[[#This Row],[Math]:[English]]) &lt; 35, "Fail","Pass")</f>
        <v>Pass</v>
      </c>
      <c r="M794" t="str">
        <f>VLOOKUP(Students_marks[[#This Row],[Percentage]],Table2[],2,TRUE)</f>
        <v>B2</v>
      </c>
      <c r="N794">
        <f>_xlfn.RANK.EQ(Students_marks[[#This Row],[Total]],Students_marks[Total],0)</f>
        <v>200</v>
      </c>
    </row>
    <row r="795" spans="1:14" x14ac:dyDescent="0.35">
      <c r="A795">
        <v>794</v>
      </c>
      <c r="B795" s="1" t="s">
        <v>805</v>
      </c>
      <c r="C795" s="1" t="s">
        <v>8</v>
      </c>
      <c r="D795" s="1" t="s">
        <v>14</v>
      </c>
      <c r="E795" s="2">
        <v>28.34</v>
      </c>
      <c r="F795" s="2">
        <v>22.77</v>
      </c>
      <c r="G795" s="2">
        <v>69.41</v>
      </c>
      <c r="H795" s="2">
        <v>70.48</v>
      </c>
      <c r="I795" s="2">
        <v>49.45</v>
      </c>
      <c r="J795" s="2">
        <f>SUM(Students_marks[[#This Row],[Math]:[English]])</f>
        <v>240.45</v>
      </c>
      <c r="K795" s="2">
        <f>Students_marks[[#This Row],[Total]]/5</f>
        <v>48.089999999999996</v>
      </c>
      <c r="L795" t="str">
        <f>IF(MIN(Students_marks[[#This Row],[Math]:[English]]) &lt; 35, "Fail","Pass")</f>
        <v>Fail</v>
      </c>
      <c r="M795" t="str">
        <f>VLOOKUP(Students_marks[[#This Row],[Percentage]],Table2[],2,TRUE)</f>
        <v>D</v>
      </c>
      <c r="N795">
        <f>_xlfn.RANK.EQ(Students_marks[[#This Row],[Total]],Students_marks[Total],0)</f>
        <v>586</v>
      </c>
    </row>
    <row r="796" spans="1:14" x14ac:dyDescent="0.35">
      <c r="A796">
        <v>795</v>
      </c>
      <c r="B796" s="1" t="s">
        <v>806</v>
      </c>
      <c r="C796" s="1" t="s">
        <v>5</v>
      </c>
      <c r="D796" s="1" t="s">
        <v>10</v>
      </c>
      <c r="E796" s="2">
        <v>69.7</v>
      </c>
      <c r="F796" s="2">
        <v>64.599999999999994</v>
      </c>
      <c r="G796" s="2">
        <v>82.38</v>
      </c>
      <c r="H796" s="2">
        <v>18.72</v>
      </c>
      <c r="I796" s="2">
        <v>39.700000000000003</v>
      </c>
      <c r="J796" s="2">
        <f>SUM(Students_marks[[#This Row],[Math]:[English]])</f>
        <v>275.10000000000002</v>
      </c>
      <c r="K796" s="2">
        <f>Students_marks[[#This Row],[Total]]/5</f>
        <v>55.02</v>
      </c>
      <c r="L796" t="str">
        <f>IF(MIN(Students_marks[[#This Row],[Math]:[English]]) &lt; 35, "Fail","Pass")</f>
        <v>Fail</v>
      </c>
      <c r="M796" t="str">
        <f>VLOOKUP(Students_marks[[#This Row],[Percentage]],Table2[],2,TRUE)</f>
        <v>C</v>
      </c>
      <c r="N796">
        <f>_xlfn.RANK.EQ(Students_marks[[#This Row],[Total]],Students_marks[Total],0)</f>
        <v>384</v>
      </c>
    </row>
    <row r="797" spans="1:14" x14ac:dyDescent="0.35">
      <c r="A797">
        <v>796</v>
      </c>
      <c r="B797" s="1" t="s">
        <v>807</v>
      </c>
      <c r="C797" s="1" t="s">
        <v>6</v>
      </c>
      <c r="D797" s="1" t="s">
        <v>14</v>
      </c>
      <c r="E797" s="2">
        <v>41.89</v>
      </c>
      <c r="F797" s="2">
        <v>30.67</v>
      </c>
      <c r="G797" s="2">
        <v>64.150000000000006</v>
      </c>
      <c r="H797" s="2">
        <v>0.8</v>
      </c>
      <c r="I797" s="2">
        <v>97.03</v>
      </c>
      <c r="J797" s="2">
        <f>SUM(Students_marks[[#This Row],[Math]:[English]])</f>
        <v>234.54000000000002</v>
      </c>
      <c r="K797" s="2">
        <f>Students_marks[[#This Row],[Total]]/5</f>
        <v>46.908000000000001</v>
      </c>
      <c r="L797" t="str">
        <f>IF(MIN(Students_marks[[#This Row],[Math]:[English]]) &lt; 35, "Fail","Pass")</f>
        <v>Fail</v>
      </c>
      <c r="M797" t="str">
        <f>VLOOKUP(Students_marks[[#This Row],[Percentage]],Table2[],2,TRUE)</f>
        <v>D</v>
      </c>
      <c r="N797">
        <f>_xlfn.RANK.EQ(Students_marks[[#This Row],[Total]],Students_marks[Total],0)</f>
        <v>615</v>
      </c>
    </row>
    <row r="798" spans="1:14" x14ac:dyDescent="0.35">
      <c r="A798">
        <v>797</v>
      </c>
      <c r="B798" s="1" t="s">
        <v>808</v>
      </c>
      <c r="C798" s="1" t="s">
        <v>7</v>
      </c>
      <c r="D798" s="1" t="s">
        <v>12</v>
      </c>
      <c r="E798" s="2">
        <v>5.84</v>
      </c>
      <c r="F798" s="2">
        <v>48.45</v>
      </c>
      <c r="G798" s="2">
        <v>1.38</v>
      </c>
      <c r="H798" s="2">
        <v>61.19</v>
      </c>
      <c r="I798" s="2">
        <v>77.55</v>
      </c>
      <c r="J798" s="2">
        <f>SUM(Students_marks[[#This Row],[Math]:[English]])</f>
        <v>194.41000000000003</v>
      </c>
      <c r="K798" s="2">
        <f>Students_marks[[#This Row],[Total]]/5</f>
        <v>38.882000000000005</v>
      </c>
      <c r="L798" t="str">
        <f>IF(MIN(Students_marks[[#This Row],[Math]:[English]]) &lt; 35, "Fail","Pass")</f>
        <v>Fail</v>
      </c>
      <c r="M798" t="str">
        <f>VLOOKUP(Students_marks[[#This Row],[Percentage]],Table2[],2,TRUE)</f>
        <v>D</v>
      </c>
      <c r="N798">
        <f>_xlfn.RANK.EQ(Students_marks[[#This Row],[Total]],Students_marks[Total],0)</f>
        <v>818</v>
      </c>
    </row>
    <row r="799" spans="1:14" x14ac:dyDescent="0.35">
      <c r="A799">
        <v>798</v>
      </c>
      <c r="B799" s="1" t="s">
        <v>809</v>
      </c>
      <c r="C799" s="1" t="s">
        <v>6</v>
      </c>
      <c r="D799" s="1" t="s">
        <v>12</v>
      </c>
      <c r="E799" s="2">
        <v>40.93</v>
      </c>
      <c r="F799" s="2">
        <v>20.67</v>
      </c>
      <c r="G799" s="2">
        <v>4.99</v>
      </c>
      <c r="H799" s="2">
        <v>56.34</v>
      </c>
      <c r="I799" s="2">
        <v>28.24</v>
      </c>
      <c r="J799" s="2">
        <f>SUM(Students_marks[[#This Row],[Math]:[English]])</f>
        <v>151.17000000000002</v>
      </c>
      <c r="K799" s="2">
        <f>Students_marks[[#This Row],[Total]]/5</f>
        <v>30.234000000000002</v>
      </c>
      <c r="L799" t="str">
        <f>IF(MIN(Students_marks[[#This Row],[Math]:[English]]) &lt; 35, "Fail","Pass")</f>
        <v>Fail</v>
      </c>
      <c r="M799" t="str">
        <f>VLOOKUP(Students_marks[[#This Row],[Percentage]],Table2[],2,TRUE)</f>
        <v>F</v>
      </c>
      <c r="N799">
        <f>_xlfn.RANK.EQ(Students_marks[[#This Row],[Total]],Students_marks[Total],0)</f>
        <v>941</v>
      </c>
    </row>
    <row r="800" spans="1:14" x14ac:dyDescent="0.35">
      <c r="A800">
        <v>799</v>
      </c>
      <c r="B800" s="1" t="s">
        <v>810</v>
      </c>
      <c r="C800" s="1" t="s">
        <v>4</v>
      </c>
      <c r="D800" s="1" t="s">
        <v>10</v>
      </c>
      <c r="E800" s="2">
        <v>46.68</v>
      </c>
      <c r="F800" s="2">
        <v>73.8</v>
      </c>
      <c r="G800" s="2">
        <v>5.49</v>
      </c>
      <c r="H800" s="2">
        <v>61.86</v>
      </c>
      <c r="I800" s="2">
        <v>18.329999999999998</v>
      </c>
      <c r="J800" s="2">
        <f>SUM(Students_marks[[#This Row],[Math]:[English]])</f>
        <v>206.15999999999997</v>
      </c>
      <c r="K800" s="2">
        <f>Students_marks[[#This Row],[Total]]/5</f>
        <v>41.231999999999992</v>
      </c>
      <c r="L800" t="str">
        <f>IF(MIN(Students_marks[[#This Row],[Math]:[English]]) &lt; 35, "Fail","Pass")</f>
        <v>Fail</v>
      </c>
      <c r="M800" t="str">
        <f>VLOOKUP(Students_marks[[#This Row],[Percentage]],Table2[],2,TRUE)</f>
        <v>D</v>
      </c>
      <c r="N800">
        <f>_xlfn.RANK.EQ(Students_marks[[#This Row],[Total]],Students_marks[Total],0)</f>
        <v>772</v>
      </c>
    </row>
    <row r="801" spans="1:14" x14ac:dyDescent="0.35">
      <c r="A801">
        <v>800</v>
      </c>
      <c r="B801" s="1" t="s">
        <v>811</v>
      </c>
      <c r="C801" s="1" t="s">
        <v>6</v>
      </c>
      <c r="D801" s="1" t="s">
        <v>10</v>
      </c>
      <c r="E801" s="2">
        <v>65.260000000000005</v>
      </c>
      <c r="F801" s="2">
        <v>36.76</v>
      </c>
      <c r="G801" s="2">
        <v>95.69</v>
      </c>
      <c r="H801" s="2">
        <v>63.6</v>
      </c>
      <c r="I801" s="2">
        <v>96.3</v>
      </c>
      <c r="J801" s="2">
        <f>SUM(Students_marks[[#This Row],[Math]:[English]])</f>
        <v>357.61</v>
      </c>
      <c r="K801" s="2">
        <f>Students_marks[[#This Row],[Total]]/5</f>
        <v>71.522000000000006</v>
      </c>
      <c r="L801" t="str">
        <f>IF(MIN(Students_marks[[#This Row],[Math]:[English]]) &lt; 35, "Fail","Pass")</f>
        <v>Pass</v>
      </c>
      <c r="M801" t="str">
        <f>VLOOKUP(Students_marks[[#This Row],[Percentage]],Table2[],2,TRUE)</f>
        <v>B1</v>
      </c>
      <c r="N801">
        <f>_xlfn.RANK.EQ(Students_marks[[#This Row],[Total]],Students_marks[Total],0)</f>
        <v>52</v>
      </c>
    </row>
    <row r="802" spans="1:14" x14ac:dyDescent="0.35">
      <c r="A802">
        <v>801</v>
      </c>
      <c r="B802" s="1" t="s">
        <v>812</v>
      </c>
      <c r="C802" s="1" t="s">
        <v>6</v>
      </c>
      <c r="D802" s="1" t="s">
        <v>12</v>
      </c>
      <c r="E802" s="2">
        <v>19.170000000000002</v>
      </c>
      <c r="F802" s="2">
        <v>78.63</v>
      </c>
      <c r="G802" s="2">
        <v>65.84</v>
      </c>
      <c r="H802" s="2">
        <v>2.06</v>
      </c>
      <c r="I802" s="2">
        <v>54.31</v>
      </c>
      <c r="J802" s="2">
        <f>SUM(Students_marks[[#This Row],[Math]:[English]])</f>
        <v>220.01</v>
      </c>
      <c r="K802" s="2">
        <f>Students_marks[[#This Row],[Total]]/5</f>
        <v>44.001999999999995</v>
      </c>
      <c r="L802" t="str">
        <f>IF(MIN(Students_marks[[#This Row],[Math]:[English]]) &lt; 35, "Fail","Pass")</f>
        <v>Fail</v>
      </c>
      <c r="M802" t="str">
        <f>VLOOKUP(Students_marks[[#This Row],[Percentage]],Table2[],2,TRUE)</f>
        <v>D</v>
      </c>
      <c r="N802">
        <f>_xlfn.RANK.EQ(Students_marks[[#This Row],[Total]],Students_marks[Total],0)</f>
        <v>695</v>
      </c>
    </row>
    <row r="803" spans="1:14" x14ac:dyDescent="0.35">
      <c r="A803">
        <v>802</v>
      </c>
      <c r="B803" s="1" t="s">
        <v>813</v>
      </c>
      <c r="C803" s="1" t="s">
        <v>7</v>
      </c>
      <c r="D803" s="1" t="s">
        <v>14</v>
      </c>
      <c r="E803" s="2">
        <v>88.92</v>
      </c>
      <c r="F803" s="2">
        <v>48.74</v>
      </c>
      <c r="G803" s="2">
        <v>5.15</v>
      </c>
      <c r="H803" s="2">
        <v>68</v>
      </c>
      <c r="I803" s="2">
        <v>60.51</v>
      </c>
      <c r="J803" s="2">
        <f>SUM(Students_marks[[#This Row],[Math]:[English]])</f>
        <v>271.32</v>
      </c>
      <c r="K803" s="2">
        <f>Students_marks[[#This Row],[Total]]/5</f>
        <v>54.263999999999996</v>
      </c>
      <c r="L803" t="str">
        <f>IF(MIN(Students_marks[[#This Row],[Math]:[English]]) &lt; 35, "Fail","Pass")</f>
        <v>Fail</v>
      </c>
      <c r="M803" t="str">
        <f>VLOOKUP(Students_marks[[#This Row],[Percentage]],Table2[],2,TRUE)</f>
        <v>C</v>
      </c>
      <c r="N803">
        <f>_xlfn.RANK.EQ(Students_marks[[#This Row],[Total]],Students_marks[Total],0)</f>
        <v>408</v>
      </c>
    </row>
    <row r="804" spans="1:14" x14ac:dyDescent="0.35">
      <c r="A804">
        <v>803</v>
      </c>
      <c r="B804" s="1" t="s">
        <v>814</v>
      </c>
      <c r="C804" s="1" t="s">
        <v>7</v>
      </c>
      <c r="D804" s="1" t="s">
        <v>14</v>
      </c>
      <c r="E804" s="2">
        <v>99.5</v>
      </c>
      <c r="F804" s="2">
        <v>47.57</v>
      </c>
      <c r="G804" s="2">
        <v>54.46</v>
      </c>
      <c r="H804" s="2">
        <v>83.03</v>
      </c>
      <c r="I804" s="2">
        <v>56.96</v>
      </c>
      <c r="J804" s="2">
        <f>SUM(Students_marks[[#This Row],[Math]:[English]])</f>
        <v>341.52</v>
      </c>
      <c r="K804" s="2">
        <f>Students_marks[[#This Row],[Total]]/5</f>
        <v>68.304000000000002</v>
      </c>
      <c r="L804" t="str">
        <f>IF(MIN(Students_marks[[#This Row],[Math]:[English]]) &lt; 35, "Fail","Pass")</f>
        <v>Pass</v>
      </c>
      <c r="M804" t="str">
        <f>VLOOKUP(Students_marks[[#This Row],[Percentage]],Table2[],2,TRUE)</f>
        <v>B2</v>
      </c>
      <c r="N804">
        <f>_xlfn.RANK.EQ(Students_marks[[#This Row],[Total]],Students_marks[Total],0)</f>
        <v>88</v>
      </c>
    </row>
    <row r="805" spans="1:14" x14ac:dyDescent="0.35">
      <c r="A805">
        <v>804</v>
      </c>
      <c r="B805" s="1" t="s">
        <v>815</v>
      </c>
      <c r="C805" s="1" t="s">
        <v>6</v>
      </c>
      <c r="D805" s="1" t="s">
        <v>14</v>
      </c>
      <c r="E805" s="2">
        <v>21.05</v>
      </c>
      <c r="F805" s="2">
        <v>52.14</v>
      </c>
      <c r="G805" s="2">
        <v>3.22</v>
      </c>
      <c r="H805" s="2">
        <v>33.909999999999997</v>
      </c>
      <c r="I805" s="2">
        <v>88.32</v>
      </c>
      <c r="J805" s="2">
        <f>SUM(Students_marks[[#This Row],[Math]:[English]])</f>
        <v>198.64</v>
      </c>
      <c r="K805" s="2">
        <f>Students_marks[[#This Row],[Total]]/5</f>
        <v>39.727999999999994</v>
      </c>
      <c r="L805" t="str">
        <f>IF(MIN(Students_marks[[#This Row],[Math]:[English]]) &lt; 35, "Fail","Pass")</f>
        <v>Fail</v>
      </c>
      <c r="M805" t="str">
        <f>VLOOKUP(Students_marks[[#This Row],[Percentage]],Table2[],2,TRUE)</f>
        <v>D</v>
      </c>
      <c r="N805">
        <f>_xlfn.RANK.EQ(Students_marks[[#This Row],[Total]],Students_marks[Total],0)</f>
        <v>804</v>
      </c>
    </row>
    <row r="806" spans="1:14" x14ac:dyDescent="0.35">
      <c r="A806">
        <v>805</v>
      </c>
      <c r="B806" s="1" t="s">
        <v>816</v>
      </c>
      <c r="C806" s="1" t="s">
        <v>5</v>
      </c>
      <c r="D806" s="1" t="s">
        <v>12</v>
      </c>
      <c r="E806" s="2">
        <v>58.79</v>
      </c>
      <c r="F806" s="2">
        <v>38.380000000000003</v>
      </c>
      <c r="G806" s="2">
        <v>24.6</v>
      </c>
      <c r="H806" s="2">
        <v>63.1</v>
      </c>
      <c r="I806" s="2">
        <v>69.73</v>
      </c>
      <c r="J806" s="2">
        <f>SUM(Students_marks[[#This Row],[Math]:[English]])</f>
        <v>254.60000000000002</v>
      </c>
      <c r="K806" s="2">
        <f>Students_marks[[#This Row],[Total]]/5</f>
        <v>50.92</v>
      </c>
      <c r="L806" t="str">
        <f>IF(MIN(Students_marks[[#This Row],[Math]:[English]]) &lt; 35, "Fail","Pass")</f>
        <v>Fail</v>
      </c>
      <c r="M806" t="str">
        <f>VLOOKUP(Students_marks[[#This Row],[Percentage]],Table2[],2,TRUE)</f>
        <v>C</v>
      </c>
      <c r="N806">
        <f>_xlfn.RANK.EQ(Students_marks[[#This Row],[Total]],Students_marks[Total],0)</f>
        <v>504</v>
      </c>
    </row>
    <row r="807" spans="1:14" x14ac:dyDescent="0.35">
      <c r="A807">
        <v>806</v>
      </c>
      <c r="B807" s="1" t="s">
        <v>817</v>
      </c>
      <c r="C807" s="1" t="s">
        <v>5</v>
      </c>
      <c r="D807" s="1" t="s">
        <v>12</v>
      </c>
      <c r="E807" s="2">
        <v>36.229999999999997</v>
      </c>
      <c r="F807" s="2">
        <v>65.3</v>
      </c>
      <c r="G807" s="2">
        <v>66.12</v>
      </c>
      <c r="H807" s="2">
        <v>41.86</v>
      </c>
      <c r="I807" s="2">
        <v>70.319999999999993</v>
      </c>
      <c r="J807" s="2">
        <f>SUM(Students_marks[[#This Row],[Math]:[English]])</f>
        <v>279.83</v>
      </c>
      <c r="K807" s="2">
        <f>Students_marks[[#This Row],[Total]]/5</f>
        <v>55.965999999999994</v>
      </c>
      <c r="L807" t="str">
        <f>IF(MIN(Students_marks[[#This Row],[Math]:[English]]) &lt; 35, "Fail","Pass")</f>
        <v>Pass</v>
      </c>
      <c r="M807" t="str">
        <f>VLOOKUP(Students_marks[[#This Row],[Percentage]],Table2[],2,TRUE)</f>
        <v>C</v>
      </c>
      <c r="N807">
        <f>_xlfn.RANK.EQ(Students_marks[[#This Row],[Total]],Students_marks[Total],0)</f>
        <v>348</v>
      </c>
    </row>
    <row r="808" spans="1:14" x14ac:dyDescent="0.35">
      <c r="A808">
        <v>807</v>
      </c>
      <c r="B808" s="1" t="s">
        <v>818</v>
      </c>
      <c r="C808" s="1" t="s">
        <v>4</v>
      </c>
      <c r="D808" s="1" t="s">
        <v>14</v>
      </c>
      <c r="E808" s="2">
        <v>49.59</v>
      </c>
      <c r="F808" s="2">
        <v>8.19</v>
      </c>
      <c r="G808" s="2">
        <v>7.05</v>
      </c>
      <c r="H808" s="2">
        <v>48.78</v>
      </c>
      <c r="I808" s="2">
        <v>97.68</v>
      </c>
      <c r="J808" s="2">
        <f>SUM(Students_marks[[#This Row],[Math]:[English]])</f>
        <v>211.29000000000002</v>
      </c>
      <c r="K808" s="2">
        <f>Students_marks[[#This Row],[Total]]/5</f>
        <v>42.258000000000003</v>
      </c>
      <c r="L808" t="str">
        <f>IF(MIN(Students_marks[[#This Row],[Math]:[English]]) &lt; 35, "Fail","Pass")</f>
        <v>Fail</v>
      </c>
      <c r="M808" t="str">
        <f>VLOOKUP(Students_marks[[#This Row],[Percentage]],Table2[],2,TRUE)</f>
        <v>D</v>
      </c>
      <c r="N808">
        <f>_xlfn.RANK.EQ(Students_marks[[#This Row],[Total]],Students_marks[Total],0)</f>
        <v>745</v>
      </c>
    </row>
    <row r="809" spans="1:14" x14ac:dyDescent="0.35">
      <c r="A809">
        <v>808</v>
      </c>
      <c r="B809" s="1" t="s">
        <v>819</v>
      </c>
      <c r="C809" s="1" t="s">
        <v>5</v>
      </c>
      <c r="D809" s="1" t="s">
        <v>12</v>
      </c>
      <c r="E809" s="2">
        <v>83.15</v>
      </c>
      <c r="F809" s="2">
        <v>47.99</v>
      </c>
      <c r="G809" s="2">
        <v>90.61</v>
      </c>
      <c r="H809" s="2">
        <v>3.54</v>
      </c>
      <c r="I809" s="2">
        <v>2.06</v>
      </c>
      <c r="J809" s="2">
        <f>SUM(Students_marks[[#This Row],[Math]:[English]])</f>
        <v>227.35</v>
      </c>
      <c r="K809" s="2">
        <f>Students_marks[[#This Row],[Total]]/5</f>
        <v>45.47</v>
      </c>
      <c r="L809" t="str">
        <f>IF(MIN(Students_marks[[#This Row],[Math]:[English]]) &lt; 35, "Fail","Pass")</f>
        <v>Fail</v>
      </c>
      <c r="M809" t="str">
        <f>VLOOKUP(Students_marks[[#This Row],[Percentage]],Table2[],2,TRUE)</f>
        <v>D</v>
      </c>
      <c r="N809">
        <f>_xlfn.RANK.EQ(Students_marks[[#This Row],[Total]],Students_marks[Total],0)</f>
        <v>656</v>
      </c>
    </row>
    <row r="810" spans="1:14" x14ac:dyDescent="0.35">
      <c r="A810">
        <v>809</v>
      </c>
      <c r="B810" s="1" t="s">
        <v>820</v>
      </c>
      <c r="C810" s="1" t="s">
        <v>4</v>
      </c>
      <c r="D810" s="1" t="s">
        <v>12</v>
      </c>
      <c r="E810" s="2">
        <v>33.17</v>
      </c>
      <c r="F810" s="2">
        <v>0.22</v>
      </c>
      <c r="G810" s="2">
        <v>33.78</v>
      </c>
      <c r="H810" s="2">
        <v>85.33</v>
      </c>
      <c r="I810" s="2">
        <v>32.06</v>
      </c>
      <c r="J810" s="2">
        <f>SUM(Students_marks[[#This Row],[Math]:[English]])</f>
        <v>184.56</v>
      </c>
      <c r="K810" s="2">
        <f>Students_marks[[#This Row],[Total]]/5</f>
        <v>36.911999999999999</v>
      </c>
      <c r="L810" t="str">
        <f>IF(MIN(Students_marks[[#This Row],[Math]:[English]]) &lt; 35, "Fail","Pass")</f>
        <v>Fail</v>
      </c>
      <c r="M810" t="str">
        <f>VLOOKUP(Students_marks[[#This Row],[Percentage]],Table2[],2,TRUE)</f>
        <v>D</v>
      </c>
      <c r="N810">
        <f>_xlfn.RANK.EQ(Students_marks[[#This Row],[Total]],Students_marks[Total],0)</f>
        <v>849</v>
      </c>
    </row>
    <row r="811" spans="1:14" x14ac:dyDescent="0.35">
      <c r="A811">
        <v>810</v>
      </c>
      <c r="B811" s="1" t="s">
        <v>821</v>
      </c>
      <c r="C811" s="1" t="s">
        <v>4</v>
      </c>
      <c r="D811" s="1" t="s">
        <v>14</v>
      </c>
      <c r="E811" s="2">
        <v>20.239999999999998</v>
      </c>
      <c r="F811" s="2">
        <v>18.760000000000002</v>
      </c>
      <c r="G811" s="2">
        <v>33.71</v>
      </c>
      <c r="H811" s="2">
        <v>95.39</v>
      </c>
      <c r="I811" s="2">
        <v>28.06</v>
      </c>
      <c r="J811" s="2">
        <f>SUM(Students_marks[[#This Row],[Math]:[English]])</f>
        <v>196.16000000000003</v>
      </c>
      <c r="K811" s="2">
        <f>Students_marks[[#This Row],[Total]]/5</f>
        <v>39.232000000000006</v>
      </c>
      <c r="L811" t="str">
        <f>IF(MIN(Students_marks[[#This Row],[Math]:[English]]) &lt; 35, "Fail","Pass")</f>
        <v>Fail</v>
      </c>
      <c r="M811" t="str">
        <f>VLOOKUP(Students_marks[[#This Row],[Percentage]],Table2[],2,TRUE)</f>
        <v>D</v>
      </c>
      <c r="N811">
        <f>_xlfn.RANK.EQ(Students_marks[[#This Row],[Total]],Students_marks[Total],0)</f>
        <v>811</v>
      </c>
    </row>
    <row r="812" spans="1:14" x14ac:dyDescent="0.35">
      <c r="A812">
        <v>811</v>
      </c>
      <c r="B812" s="1" t="s">
        <v>822</v>
      </c>
      <c r="C812" s="1" t="s">
        <v>6</v>
      </c>
      <c r="D812" s="1" t="s">
        <v>10</v>
      </c>
      <c r="E812" s="2">
        <v>51.5</v>
      </c>
      <c r="F812" s="2">
        <v>50.64</v>
      </c>
      <c r="G812" s="2">
        <v>92.82</v>
      </c>
      <c r="H812" s="2">
        <v>86.84</v>
      </c>
      <c r="I812" s="2">
        <v>87.99</v>
      </c>
      <c r="J812" s="2">
        <f>SUM(Students_marks[[#This Row],[Math]:[English]])</f>
        <v>369.78999999999996</v>
      </c>
      <c r="K812" s="2">
        <f>Students_marks[[#This Row],[Total]]/5</f>
        <v>73.957999999999998</v>
      </c>
      <c r="L812" t="str">
        <f>IF(MIN(Students_marks[[#This Row],[Math]:[English]]) &lt; 35, "Fail","Pass")</f>
        <v>Pass</v>
      </c>
      <c r="M812" t="str">
        <f>VLOOKUP(Students_marks[[#This Row],[Percentage]],Table2[],2,TRUE)</f>
        <v>B1</v>
      </c>
      <c r="N812">
        <f>_xlfn.RANK.EQ(Students_marks[[#This Row],[Total]],Students_marks[Total],0)</f>
        <v>31</v>
      </c>
    </row>
    <row r="813" spans="1:14" x14ac:dyDescent="0.35">
      <c r="A813">
        <v>812</v>
      </c>
      <c r="B813" s="1" t="s">
        <v>823</v>
      </c>
      <c r="C813" s="1" t="s">
        <v>7</v>
      </c>
      <c r="D813" s="1" t="s">
        <v>14</v>
      </c>
      <c r="E813" s="2">
        <v>38.85</v>
      </c>
      <c r="F813" s="2">
        <v>89.76</v>
      </c>
      <c r="G813" s="2">
        <v>68.39</v>
      </c>
      <c r="H813" s="2">
        <v>76.36</v>
      </c>
      <c r="I813" s="2">
        <v>37.01</v>
      </c>
      <c r="J813" s="2">
        <f>SUM(Students_marks[[#This Row],[Math]:[English]])</f>
        <v>310.37</v>
      </c>
      <c r="K813" s="2">
        <f>Students_marks[[#This Row],[Total]]/5</f>
        <v>62.073999999999998</v>
      </c>
      <c r="L813" t="str">
        <f>IF(MIN(Students_marks[[#This Row],[Math]:[English]]) &lt; 35, "Fail","Pass")</f>
        <v>Pass</v>
      </c>
      <c r="M813" t="str">
        <f>VLOOKUP(Students_marks[[#This Row],[Percentage]],Table2[],2,TRUE)</f>
        <v>B2</v>
      </c>
      <c r="N813">
        <f>_xlfn.RANK.EQ(Students_marks[[#This Row],[Total]],Students_marks[Total],0)</f>
        <v>211</v>
      </c>
    </row>
    <row r="814" spans="1:14" x14ac:dyDescent="0.35">
      <c r="A814">
        <v>813</v>
      </c>
      <c r="B814" s="1" t="s">
        <v>824</v>
      </c>
      <c r="C814" s="1" t="s">
        <v>4</v>
      </c>
      <c r="D814" s="1" t="s">
        <v>12</v>
      </c>
      <c r="E814" s="2">
        <v>64.05</v>
      </c>
      <c r="F814" s="2">
        <v>11.41</v>
      </c>
      <c r="G814" s="2">
        <v>34.15</v>
      </c>
      <c r="H814" s="2">
        <v>70.33</v>
      </c>
      <c r="I814" s="2">
        <v>98.75</v>
      </c>
      <c r="J814" s="2">
        <f>SUM(Students_marks[[#This Row],[Math]:[English]])</f>
        <v>278.69</v>
      </c>
      <c r="K814" s="2">
        <f>Students_marks[[#This Row],[Total]]/5</f>
        <v>55.738</v>
      </c>
      <c r="L814" t="str">
        <f>IF(MIN(Students_marks[[#This Row],[Math]:[English]]) &lt; 35, "Fail","Pass")</f>
        <v>Fail</v>
      </c>
      <c r="M814" t="str">
        <f>VLOOKUP(Students_marks[[#This Row],[Percentage]],Table2[],2,TRUE)</f>
        <v>C</v>
      </c>
      <c r="N814">
        <f>_xlfn.RANK.EQ(Students_marks[[#This Row],[Total]],Students_marks[Total],0)</f>
        <v>359</v>
      </c>
    </row>
    <row r="815" spans="1:14" x14ac:dyDescent="0.35">
      <c r="A815">
        <v>814</v>
      </c>
      <c r="B815" s="1" t="s">
        <v>825</v>
      </c>
      <c r="C815" s="1" t="s">
        <v>8</v>
      </c>
      <c r="D815" s="1" t="s">
        <v>10</v>
      </c>
      <c r="E815" s="2">
        <v>20.37</v>
      </c>
      <c r="F815" s="2">
        <v>47.56</v>
      </c>
      <c r="G815" s="2">
        <v>7.32</v>
      </c>
      <c r="H815" s="2">
        <v>28.27</v>
      </c>
      <c r="I815" s="2">
        <v>35.68</v>
      </c>
      <c r="J815" s="2">
        <f>SUM(Students_marks[[#This Row],[Math]:[English]])</f>
        <v>139.19999999999999</v>
      </c>
      <c r="K815" s="2">
        <f>Students_marks[[#This Row],[Total]]/5</f>
        <v>27.839999999999996</v>
      </c>
      <c r="L815" t="str">
        <f>IF(MIN(Students_marks[[#This Row],[Math]:[English]]) &lt; 35, "Fail","Pass")</f>
        <v>Fail</v>
      </c>
      <c r="M815" t="str">
        <f>VLOOKUP(Students_marks[[#This Row],[Percentage]],Table2[],2,TRUE)</f>
        <v>F</v>
      </c>
      <c r="N815">
        <f>_xlfn.RANK.EQ(Students_marks[[#This Row],[Total]],Students_marks[Total],0)</f>
        <v>965</v>
      </c>
    </row>
    <row r="816" spans="1:14" x14ac:dyDescent="0.35">
      <c r="A816">
        <v>815</v>
      </c>
      <c r="B816" s="1" t="s">
        <v>826</v>
      </c>
      <c r="C816" s="1" t="s">
        <v>6</v>
      </c>
      <c r="D816" s="1" t="s">
        <v>12</v>
      </c>
      <c r="E816" s="2">
        <v>72.66</v>
      </c>
      <c r="F816" s="2">
        <v>71.98</v>
      </c>
      <c r="G816" s="2">
        <v>14.81</v>
      </c>
      <c r="H816" s="2">
        <v>99.38</v>
      </c>
      <c r="I816" s="2">
        <v>6.41</v>
      </c>
      <c r="J816" s="2">
        <f>SUM(Students_marks[[#This Row],[Math]:[English]])</f>
        <v>265.24</v>
      </c>
      <c r="K816" s="2">
        <f>Students_marks[[#This Row],[Total]]/5</f>
        <v>53.048000000000002</v>
      </c>
      <c r="L816" t="str">
        <f>IF(MIN(Students_marks[[#This Row],[Math]:[English]]) &lt; 35, "Fail","Pass")</f>
        <v>Fail</v>
      </c>
      <c r="M816" t="str">
        <f>VLOOKUP(Students_marks[[#This Row],[Percentage]],Table2[],2,TRUE)</f>
        <v>C</v>
      </c>
      <c r="N816">
        <f>_xlfn.RANK.EQ(Students_marks[[#This Row],[Total]],Students_marks[Total],0)</f>
        <v>440</v>
      </c>
    </row>
    <row r="817" spans="1:14" x14ac:dyDescent="0.35">
      <c r="A817">
        <v>816</v>
      </c>
      <c r="B817" s="1" t="s">
        <v>827</v>
      </c>
      <c r="C817" s="1" t="s">
        <v>6</v>
      </c>
      <c r="D817" s="1" t="s">
        <v>12</v>
      </c>
      <c r="E817" s="2">
        <v>31.33</v>
      </c>
      <c r="F817" s="2">
        <v>0.32</v>
      </c>
      <c r="G817" s="2">
        <v>5.65</v>
      </c>
      <c r="H817" s="2">
        <v>56.16</v>
      </c>
      <c r="I817" s="2">
        <v>58.74</v>
      </c>
      <c r="J817" s="2">
        <f>SUM(Students_marks[[#This Row],[Math]:[English]])</f>
        <v>152.19999999999999</v>
      </c>
      <c r="K817" s="2">
        <f>Students_marks[[#This Row],[Total]]/5</f>
        <v>30.439999999999998</v>
      </c>
      <c r="L817" t="str">
        <f>IF(MIN(Students_marks[[#This Row],[Math]:[English]]) &lt; 35, "Fail","Pass")</f>
        <v>Fail</v>
      </c>
      <c r="M817" t="str">
        <f>VLOOKUP(Students_marks[[#This Row],[Percentage]],Table2[],2,TRUE)</f>
        <v>F</v>
      </c>
      <c r="N817">
        <f>_xlfn.RANK.EQ(Students_marks[[#This Row],[Total]],Students_marks[Total],0)</f>
        <v>940</v>
      </c>
    </row>
    <row r="818" spans="1:14" x14ac:dyDescent="0.35">
      <c r="A818">
        <v>817</v>
      </c>
      <c r="B818" s="1" t="s">
        <v>828</v>
      </c>
      <c r="C818" s="1" t="s">
        <v>8</v>
      </c>
      <c r="D818" s="1" t="s">
        <v>14</v>
      </c>
      <c r="E818" s="2">
        <v>63.55</v>
      </c>
      <c r="F818" s="2">
        <v>35.94</v>
      </c>
      <c r="G818" s="2">
        <v>0.33</v>
      </c>
      <c r="H818" s="2">
        <v>8.4</v>
      </c>
      <c r="I818" s="2">
        <v>69.27</v>
      </c>
      <c r="J818" s="2">
        <f>SUM(Students_marks[[#This Row],[Math]:[English]])</f>
        <v>177.49</v>
      </c>
      <c r="K818" s="2">
        <f>Students_marks[[#This Row],[Total]]/5</f>
        <v>35.498000000000005</v>
      </c>
      <c r="L818" t="str">
        <f>IF(MIN(Students_marks[[#This Row],[Math]:[English]]) &lt; 35, "Fail","Pass")</f>
        <v>Fail</v>
      </c>
      <c r="M818" t="str">
        <f>VLOOKUP(Students_marks[[#This Row],[Percentage]],Table2[],2,TRUE)</f>
        <v>D</v>
      </c>
      <c r="N818">
        <f>_xlfn.RANK.EQ(Students_marks[[#This Row],[Total]],Students_marks[Total],0)</f>
        <v>874</v>
      </c>
    </row>
    <row r="819" spans="1:14" x14ac:dyDescent="0.35">
      <c r="A819">
        <v>818</v>
      </c>
      <c r="B819" s="1" t="s">
        <v>829</v>
      </c>
      <c r="C819" s="1" t="s">
        <v>5</v>
      </c>
      <c r="D819" s="1" t="s">
        <v>14</v>
      </c>
      <c r="E819" s="2">
        <v>13.74</v>
      </c>
      <c r="F819" s="2">
        <v>78.48</v>
      </c>
      <c r="G819" s="2">
        <v>35.799999999999997</v>
      </c>
      <c r="H819" s="2">
        <v>29.84</v>
      </c>
      <c r="I819" s="2">
        <v>75.44</v>
      </c>
      <c r="J819" s="2">
        <f>SUM(Students_marks[[#This Row],[Math]:[English]])</f>
        <v>233.29999999999998</v>
      </c>
      <c r="K819" s="2">
        <f>Students_marks[[#This Row],[Total]]/5</f>
        <v>46.66</v>
      </c>
      <c r="L819" t="str">
        <f>IF(MIN(Students_marks[[#This Row],[Math]:[English]]) &lt; 35, "Fail","Pass")</f>
        <v>Fail</v>
      </c>
      <c r="M819" t="str">
        <f>VLOOKUP(Students_marks[[#This Row],[Percentage]],Table2[],2,TRUE)</f>
        <v>D</v>
      </c>
      <c r="N819">
        <f>_xlfn.RANK.EQ(Students_marks[[#This Row],[Total]],Students_marks[Total],0)</f>
        <v>624</v>
      </c>
    </row>
    <row r="820" spans="1:14" x14ac:dyDescent="0.35">
      <c r="A820">
        <v>819</v>
      </c>
      <c r="B820" s="1" t="s">
        <v>830</v>
      </c>
      <c r="C820" s="1" t="s">
        <v>6</v>
      </c>
      <c r="D820" s="1" t="s">
        <v>10</v>
      </c>
      <c r="E820" s="2">
        <v>43.34</v>
      </c>
      <c r="F820" s="2">
        <v>78.3</v>
      </c>
      <c r="G820" s="2">
        <v>99.76</v>
      </c>
      <c r="H820" s="2">
        <v>56.54</v>
      </c>
      <c r="I820" s="2">
        <v>86.05</v>
      </c>
      <c r="J820" s="2">
        <f>SUM(Students_marks[[#This Row],[Math]:[English]])</f>
        <v>363.99</v>
      </c>
      <c r="K820" s="2">
        <f>Students_marks[[#This Row],[Total]]/5</f>
        <v>72.798000000000002</v>
      </c>
      <c r="L820" t="str">
        <f>IF(MIN(Students_marks[[#This Row],[Math]:[English]]) &lt; 35, "Fail","Pass")</f>
        <v>Pass</v>
      </c>
      <c r="M820" t="str">
        <f>VLOOKUP(Students_marks[[#This Row],[Percentage]],Table2[],2,TRUE)</f>
        <v>B1</v>
      </c>
      <c r="N820">
        <f>_xlfn.RANK.EQ(Students_marks[[#This Row],[Total]],Students_marks[Total],0)</f>
        <v>38</v>
      </c>
    </row>
    <row r="821" spans="1:14" x14ac:dyDescent="0.35">
      <c r="A821">
        <v>820</v>
      </c>
      <c r="B821" s="1" t="s">
        <v>831</v>
      </c>
      <c r="C821" s="1" t="s">
        <v>5</v>
      </c>
      <c r="D821" s="1" t="s">
        <v>14</v>
      </c>
      <c r="E821" s="2">
        <v>78.680000000000007</v>
      </c>
      <c r="F821" s="2">
        <v>95.86</v>
      </c>
      <c r="G821" s="2">
        <v>44.41</v>
      </c>
      <c r="H821" s="2">
        <v>83.04</v>
      </c>
      <c r="I821" s="2">
        <v>99.96</v>
      </c>
      <c r="J821" s="2">
        <f>SUM(Students_marks[[#This Row],[Math]:[English]])</f>
        <v>401.95</v>
      </c>
      <c r="K821" s="2">
        <f>Students_marks[[#This Row],[Total]]/5</f>
        <v>80.39</v>
      </c>
      <c r="L821" t="str">
        <f>IF(MIN(Students_marks[[#This Row],[Math]:[English]]) &lt; 35, "Fail","Pass")</f>
        <v>Pass</v>
      </c>
      <c r="M821" t="str">
        <f>VLOOKUP(Students_marks[[#This Row],[Percentage]],Table2[],2,TRUE)</f>
        <v>A2</v>
      </c>
      <c r="N821">
        <f>_xlfn.RANK.EQ(Students_marks[[#This Row],[Total]],Students_marks[Total],0)</f>
        <v>5</v>
      </c>
    </row>
    <row r="822" spans="1:14" x14ac:dyDescent="0.35">
      <c r="A822">
        <v>821</v>
      </c>
      <c r="B822" s="1" t="s">
        <v>832</v>
      </c>
      <c r="C822" s="1" t="s">
        <v>4</v>
      </c>
      <c r="D822" s="1" t="s">
        <v>14</v>
      </c>
      <c r="E822" s="2">
        <v>40.22</v>
      </c>
      <c r="F822" s="2">
        <v>12.71</v>
      </c>
      <c r="G822" s="2">
        <v>23.95</v>
      </c>
      <c r="H822" s="2">
        <v>65.27</v>
      </c>
      <c r="I822" s="2">
        <v>29.34</v>
      </c>
      <c r="J822" s="2">
        <f>SUM(Students_marks[[#This Row],[Math]:[English]])</f>
        <v>171.48999999999998</v>
      </c>
      <c r="K822" s="2">
        <f>Students_marks[[#This Row],[Total]]/5</f>
        <v>34.297999999999995</v>
      </c>
      <c r="L822" t="str">
        <f>IF(MIN(Students_marks[[#This Row],[Math]:[English]]) &lt; 35, "Fail","Pass")</f>
        <v>Fail</v>
      </c>
      <c r="M822" t="str">
        <f>VLOOKUP(Students_marks[[#This Row],[Percentage]],Table2[],2,TRUE)</f>
        <v>F</v>
      </c>
      <c r="N822">
        <f>_xlfn.RANK.EQ(Students_marks[[#This Row],[Total]],Students_marks[Total],0)</f>
        <v>898</v>
      </c>
    </row>
    <row r="823" spans="1:14" x14ac:dyDescent="0.35">
      <c r="A823">
        <v>822</v>
      </c>
      <c r="B823" s="1" t="s">
        <v>833</v>
      </c>
      <c r="C823" s="1" t="s">
        <v>6</v>
      </c>
      <c r="D823" s="1" t="s">
        <v>10</v>
      </c>
      <c r="E823" s="2">
        <v>10.48</v>
      </c>
      <c r="F823" s="2">
        <v>38.950000000000003</v>
      </c>
      <c r="G823" s="2">
        <v>51.3</v>
      </c>
      <c r="H823" s="2">
        <v>23.04</v>
      </c>
      <c r="I823" s="2">
        <v>21.02</v>
      </c>
      <c r="J823" s="2">
        <f>SUM(Students_marks[[#This Row],[Math]:[English]])</f>
        <v>144.79000000000002</v>
      </c>
      <c r="K823" s="2">
        <f>Students_marks[[#This Row],[Total]]/5</f>
        <v>28.958000000000006</v>
      </c>
      <c r="L823" t="str">
        <f>IF(MIN(Students_marks[[#This Row],[Math]:[English]]) &lt; 35, "Fail","Pass")</f>
        <v>Fail</v>
      </c>
      <c r="M823" t="str">
        <f>VLOOKUP(Students_marks[[#This Row],[Percentage]],Table2[],2,TRUE)</f>
        <v>F</v>
      </c>
      <c r="N823">
        <f>_xlfn.RANK.EQ(Students_marks[[#This Row],[Total]],Students_marks[Total],0)</f>
        <v>952</v>
      </c>
    </row>
    <row r="824" spans="1:14" x14ac:dyDescent="0.35">
      <c r="A824">
        <v>823</v>
      </c>
      <c r="B824" s="1" t="s">
        <v>834</v>
      </c>
      <c r="C824" s="1" t="s">
        <v>5</v>
      </c>
      <c r="D824" s="1" t="s">
        <v>10</v>
      </c>
      <c r="E824" s="2">
        <v>2.61</v>
      </c>
      <c r="F824" s="2">
        <v>35.99</v>
      </c>
      <c r="G824" s="2">
        <v>48.97</v>
      </c>
      <c r="H824" s="2">
        <v>64.3</v>
      </c>
      <c r="I824" s="2">
        <v>73.41</v>
      </c>
      <c r="J824" s="2">
        <f>SUM(Students_marks[[#This Row],[Math]:[English]])</f>
        <v>225.28</v>
      </c>
      <c r="K824" s="2">
        <f>Students_marks[[#This Row],[Total]]/5</f>
        <v>45.055999999999997</v>
      </c>
      <c r="L824" t="str">
        <f>IF(MIN(Students_marks[[#This Row],[Math]:[English]]) &lt; 35, "Fail","Pass")</f>
        <v>Fail</v>
      </c>
      <c r="M824" t="str">
        <f>VLOOKUP(Students_marks[[#This Row],[Percentage]],Table2[],2,TRUE)</f>
        <v>D</v>
      </c>
      <c r="N824">
        <f>_xlfn.RANK.EQ(Students_marks[[#This Row],[Total]],Students_marks[Total],0)</f>
        <v>670</v>
      </c>
    </row>
    <row r="825" spans="1:14" x14ac:dyDescent="0.35">
      <c r="A825">
        <v>824</v>
      </c>
      <c r="B825" s="1" t="s">
        <v>835</v>
      </c>
      <c r="C825" s="1" t="s">
        <v>4</v>
      </c>
      <c r="D825" s="1" t="s">
        <v>10</v>
      </c>
      <c r="E825" s="2">
        <v>94.25</v>
      </c>
      <c r="F825" s="2">
        <v>29.08</v>
      </c>
      <c r="G825" s="2">
        <v>83.38</v>
      </c>
      <c r="H825" s="2">
        <v>43.08</v>
      </c>
      <c r="I825" s="2">
        <v>2.85</v>
      </c>
      <c r="J825" s="2">
        <f>SUM(Students_marks[[#This Row],[Math]:[English]])</f>
        <v>252.63999999999996</v>
      </c>
      <c r="K825" s="2">
        <f>Students_marks[[#This Row],[Total]]/5</f>
        <v>50.527999999999992</v>
      </c>
      <c r="L825" t="str">
        <f>IF(MIN(Students_marks[[#This Row],[Math]:[English]]) &lt; 35, "Fail","Pass")</f>
        <v>Fail</v>
      </c>
      <c r="M825" t="str">
        <f>VLOOKUP(Students_marks[[#This Row],[Percentage]],Table2[],2,TRUE)</f>
        <v>C</v>
      </c>
      <c r="N825">
        <f>_xlfn.RANK.EQ(Students_marks[[#This Row],[Total]],Students_marks[Total],0)</f>
        <v>515</v>
      </c>
    </row>
    <row r="826" spans="1:14" x14ac:dyDescent="0.35">
      <c r="A826">
        <v>825</v>
      </c>
      <c r="B826" s="1" t="s">
        <v>836</v>
      </c>
      <c r="C826" s="1" t="s">
        <v>5</v>
      </c>
      <c r="D826" s="1" t="s">
        <v>10</v>
      </c>
      <c r="E826" s="2">
        <v>68.89</v>
      </c>
      <c r="F826" s="2">
        <v>85.51</v>
      </c>
      <c r="G826" s="2">
        <v>59.35</v>
      </c>
      <c r="H826" s="2">
        <v>9.26</v>
      </c>
      <c r="I826" s="2">
        <v>42.97</v>
      </c>
      <c r="J826" s="2">
        <f>SUM(Students_marks[[#This Row],[Math]:[English]])</f>
        <v>265.98</v>
      </c>
      <c r="K826" s="2">
        <f>Students_marks[[#This Row],[Total]]/5</f>
        <v>53.196000000000005</v>
      </c>
      <c r="L826" t="str">
        <f>IF(MIN(Students_marks[[#This Row],[Math]:[English]]) &lt; 35, "Fail","Pass")</f>
        <v>Fail</v>
      </c>
      <c r="M826" t="str">
        <f>VLOOKUP(Students_marks[[#This Row],[Percentage]],Table2[],2,TRUE)</f>
        <v>C</v>
      </c>
      <c r="N826">
        <f>_xlfn.RANK.EQ(Students_marks[[#This Row],[Total]],Students_marks[Total],0)</f>
        <v>431</v>
      </c>
    </row>
    <row r="827" spans="1:14" x14ac:dyDescent="0.35">
      <c r="A827">
        <v>826</v>
      </c>
      <c r="B827" s="1" t="s">
        <v>837</v>
      </c>
      <c r="C827" s="1" t="s">
        <v>6</v>
      </c>
      <c r="D827" s="1" t="s">
        <v>14</v>
      </c>
      <c r="E827" s="2">
        <v>35.369999999999997</v>
      </c>
      <c r="F827" s="2">
        <v>51.87</v>
      </c>
      <c r="G827" s="2">
        <v>32.369999999999997</v>
      </c>
      <c r="H827" s="2">
        <v>89.36</v>
      </c>
      <c r="I827" s="2">
        <v>3.79</v>
      </c>
      <c r="J827" s="2">
        <f>SUM(Students_marks[[#This Row],[Math]:[English]])</f>
        <v>212.75999999999996</v>
      </c>
      <c r="K827" s="2">
        <f>Students_marks[[#This Row],[Total]]/5</f>
        <v>42.551999999999992</v>
      </c>
      <c r="L827" t="str">
        <f>IF(MIN(Students_marks[[#This Row],[Math]:[English]]) &lt; 35, "Fail","Pass")</f>
        <v>Fail</v>
      </c>
      <c r="M827" t="str">
        <f>VLOOKUP(Students_marks[[#This Row],[Percentage]],Table2[],2,TRUE)</f>
        <v>D</v>
      </c>
      <c r="N827">
        <f>_xlfn.RANK.EQ(Students_marks[[#This Row],[Total]],Students_marks[Total],0)</f>
        <v>733</v>
      </c>
    </row>
    <row r="828" spans="1:14" x14ac:dyDescent="0.35">
      <c r="A828">
        <v>827</v>
      </c>
      <c r="B828" s="1" t="s">
        <v>838</v>
      </c>
      <c r="C828" s="1" t="s">
        <v>4</v>
      </c>
      <c r="D828" s="1" t="s">
        <v>14</v>
      </c>
      <c r="E828" s="2">
        <v>49.17</v>
      </c>
      <c r="F828" s="2">
        <v>48.49</v>
      </c>
      <c r="G828" s="2">
        <v>3.65</v>
      </c>
      <c r="H828" s="2">
        <v>35.67</v>
      </c>
      <c r="I828" s="2">
        <v>73.099999999999994</v>
      </c>
      <c r="J828" s="2">
        <f>SUM(Students_marks[[#This Row],[Math]:[English]])</f>
        <v>210.08</v>
      </c>
      <c r="K828" s="2">
        <f>Students_marks[[#This Row],[Total]]/5</f>
        <v>42.016000000000005</v>
      </c>
      <c r="L828" t="str">
        <f>IF(MIN(Students_marks[[#This Row],[Math]:[English]]) &lt; 35, "Fail","Pass")</f>
        <v>Fail</v>
      </c>
      <c r="M828" t="str">
        <f>VLOOKUP(Students_marks[[#This Row],[Percentage]],Table2[],2,TRUE)</f>
        <v>D</v>
      </c>
      <c r="N828">
        <f>_xlfn.RANK.EQ(Students_marks[[#This Row],[Total]],Students_marks[Total],0)</f>
        <v>751</v>
      </c>
    </row>
    <row r="829" spans="1:14" x14ac:dyDescent="0.35">
      <c r="A829">
        <v>828</v>
      </c>
      <c r="B829" s="1" t="s">
        <v>839</v>
      </c>
      <c r="C829" s="1" t="s">
        <v>6</v>
      </c>
      <c r="D829" s="1" t="s">
        <v>10</v>
      </c>
      <c r="E829" s="2">
        <v>36.200000000000003</v>
      </c>
      <c r="F829" s="2">
        <v>9.86</v>
      </c>
      <c r="G829" s="2">
        <v>60.53</v>
      </c>
      <c r="H829" s="2">
        <v>4.6399999999999997</v>
      </c>
      <c r="I829" s="2">
        <v>71.48</v>
      </c>
      <c r="J829" s="2">
        <f>SUM(Students_marks[[#This Row],[Math]:[English]])</f>
        <v>182.71</v>
      </c>
      <c r="K829" s="2">
        <f>Students_marks[[#This Row],[Total]]/5</f>
        <v>36.542000000000002</v>
      </c>
      <c r="L829" t="str">
        <f>IF(MIN(Students_marks[[#This Row],[Math]:[English]]) &lt; 35, "Fail","Pass")</f>
        <v>Fail</v>
      </c>
      <c r="M829" t="str">
        <f>VLOOKUP(Students_marks[[#This Row],[Percentage]],Table2[],2,TRUE)</f>
        <v>D</v>
      </c>
      <c r="N829">
        <f>_xlfn.RANK.EQ(Students_marks[[#This Row],[Total]],Students_marks[Total],0)</f>
        <v>858</v>
      </c>
    </row>
    <row r="830" spans="1:14" x14ac:dyDescent="0.35">
      <c r="A830">
        <v>829</v>
      </c>
      <c r="B830" s="1" t="s">
        <v>840</v>
      </c>
      <c r="C830" s="1" t="s">
        <v>4</v>
      </c>
      <c r="D830" s="1" t="s">
        <v>10</v>
      </c>
      <c r="E830" s="2">
        <v>70</v>
      </c>
      <c r="F830" s="2">
        <v>8.9</v>
      </c>
      <c r="G830" s="2">
        <v>11.04</v>
      </c>
      <c r="H830" s="2">
        <v>39.03</v>
      </c>
      <c r="I830" s="2">
        <v>91.91</v>
      </c>
      <c r="J830" s="2">
        <f>SUM(Students_marks[[#This Row],[Math]:[English]])</f>
        <v>220.88</v>
      </c>
      <c r="K830" s="2">
        <f>Students_marks[[#This Row],[Total]]/5</f>
        <v>44.176000000000002</v>
      </c>
      <c r="L830" t="str">
        <f>IF(MIN(Students_marks[[#This Row],[Math]:[English]]) &lt; 35, "Fail","Pass")</f>
        <v>Fail</v>
      </c>
      <c r="M830" t="str">
        <f>VLOOKUP(Students_marks[[#This Row],[Percentage]],Table2[],2,TRUE)</f>
        <v>D</v>
      </c>
      <c r="N830">
        <f>_xlfn.RANK.EQ(Students_marks[[#This Row],[Total]],Students_marks[Total],0)</f>
        <v>689</v>
      </c>
    </row>
    <row r="831" spans="1:14" x14ac:dyDescent="0.35">
      <c r="A831">
        <v>830</v>
      </c>
      <c r="B831" s="1" t="s">
        <v>841</v>
      </c>
      <c r="C831" s="1" t="s">
        <v>6</v>
      </c>
      <c r="D831" s="1" t="s">
        <v>10</v>
      </c>
      <c r="E831" s="2">
        <v>16.91</v>
      </c>
      <c r="F831" s="2">
        <v>53.96</v>
      </c>
      <c r="G831" s="2">
        <v>35.979999999999997</v>
      </c>
      <c r="H831" s="2">
        <v>6.74</v>
      </c>
      <c r="I831" s="2">
        <v>27.24</v>
      </c>
      <c r="J831" s="2">
        <f>SUM(Students_marks[[#This Row],[Math]:[English]])</f>
        <v>140.82999999999998</v>
      </c>
      <c r="K831" s="2">
        <f>Students_marks[[#This Row],[Total]]/5</f>
        <v>28.165999999999997</v>
      </c>
      <c r="L831" t="str">
        <f>IF(MIN(Students_marks[[#This Row],[Math]:[English]]) &lt; 35, "Fail","Pass")</f>
        <v>Fail</v>
      </c>
      <c r="M831" t="str">
        <f>VLOOKUP(Students_marks[[#This Row],[Percentage]],Table2[],2,TRUE)</f>
        <v>F</v>
      </c>
      <c r="N831">
        <f>_xlfn.RANK.EQ(Students_marks[[#This Row],[Total]],Students_marks[Total],0)</f>
        <v>959</v>
      </c>
    </row>
    <row r="832" spans="1:14" x14ac:dyDescent="0.35">
      <c r="A832">
        <v>831</v>
      </c>
      <c r="B832" s="1" t="s">
        <v>842</v>
      </c>
      <c r="C832" s="1" t="s">
        <v>5</v>
      </c>
      <c r="D832" s="1" t="s">
        <v>10</v>
      </c>
      <c r="E832" s="2">
        <v>11.63</v>
      </c>
      <c r="F832" s="2">
        <v>2.5</v>
      </c>
      <c r="G832" s="2">
        <v>63.07</v>
      </c>
      <c r="H832" s="2">
        <v>6.19</v>
      </c>
      <c r="I832" s="2">
        <v>76.98</v>
      </c>
      <c r="J832" s="2">
        <f>SUM(Students_marks[[#This Row],[Math]:[English]])</f>
        <v>160.37</v>
      </c>
      <c r="K832" s="2">
        <f>Students_marks[[#This Row],[Total]]/5</f>
        <v>32.073999999999998</v>
      </c>
      <c r="L832" t="str">
        <f>IF(MIN(Students_marks[[#This Row],[Math]:[English]]) &lt; 35, "Fail","Pass")</f>
        <v>Fail</v>
      </c>
      <c r="M832" t="str">
        <f>VLOOKUP(Students_marks[[#This Row],[Percentage]],Table2[],2,TRUE)</f>
        <v>F</v>
      </c>
      <c r="N832">
        <f>_xlfn.RANK.EQ(Students_marks[[#This Row],[Total]],Students_marks[Total],0)</f>
        <v>925</v>
      </c>
    </row>
    <row r="833" spans="1:14" x14ac:dyDescent="0.35">
      <c r="A833">
        <v>832</v>
      </c>
      <c r="B833" s="1" t="s">
        <v>843</v>
      </c>
      <c r="C833" s="1" t="s">
        <v>8</v>
      </c>
      <c r="D833" s="1" t="s">
        <v>10</v>
      </c>
      <c r="E833" s="2">
        <v>83.33</v>
      </c>
      <c r="F833" s="2">
        <v>0.56999999999999995</v>
      </c>
      <c r="G833" s="2">
        <v>32.85</v>
      </c>
      <c r="H833" s="2">
        <v>82.28</v>
      </c>
      <c r="I833" s="2">
        <v>73.7</v>
      </c>
      <c r="J833" s="2">
        <f>SUM(Students_marks[[#This Row],[Math]:[English]])</f>
        <v>272.73</v>
      </c>
      <c r="K833" s="2">
        <f>Students_marks[[#This Row],[Total]]/5</f>
        <v>54.546000000000006</v>
      </c>
      <c r="L833" t="str">
        <f>IF(MIN(Students_marks[[#This Row],[Math]:[English]]) &lt; 35, "Fail","Pass")</f>
        <v>Fail</v>
      </c>
      <c r="M833" t="str">
        <f>VLOOKUP(Students_marks[[#This Row],[Percentage]],Table2[],2,TRUE)</f>
        <v>C</v>
      </c>
      <c r="N833">
        <f>_xlfn.RANK.EQ(Students_marks[[#This Row],[Total]],Students_marks[Total],0)</f>
        <v>397</v>
      </c>
    </row>
    <row r="834" spans="1:14" x14ac:dyDescent="0.35">
      <c r="A834">
        <v>833</v>
      </c>
      <c r="B834" s="1" t="s">
        <v>844</v>
      </c>
      <c r="C834" s="1" t="s">
        <v>7</v>
      </c>
      <c r="D834" s="1" t="s">
        <v>12</v>
      </c>
      <c r="E834" s="2">
        <v>98.8</v>
      </c>
      <c r="F834" s="2">
        <v>83.25</v>
      </c>
      <c r="G834" s="2">
        <v>14.56</v>
      </c>
      <c r="H834" s="2">
        <v>84.15</v>
      </c>
      <c r="I834" s="2">
        <v>92.82</v>
      </c>
      <c r="J834" s="2">
        <f>SUM(Students_marks[[#This Row],[Math]:[English]])</f>
        <v>373.58</v>
      </c>
      <c r="K834" s="2">
        <f>Students_marks[[#This Row],[Total]]/5</f>
        <v>74.715999999999994</v>
      </c>
      <c r="L834" t="str">
        <f>IF(MIN(Students_marks[[#This Row],[Math]:[English]]) &lt; 35, "Fail","Pass")</f>
        <v>Fail</v>
      </c>
      <c r="M834" t="str">
        <f>VLOOKUP(Students_marks[[#This Row],[Percentage]],Table2[],2,TRUE)</f>
        <v>B1</v>
      </c>
      <c r="N834">
        <f>_xlfn.RANK.EQ(Students_marks[[#This Row],[Total]],Students_marks[Total],0)</f>
        <v>25</v>
      </c>
    </row>
    <row r="835" spans="1:14" x14ac:dyDescent="0.35">
      <c r="A835">
        <v>834</v>
      </c>
      <c r="B835" s="1" t="s">
        <v>845</v>
      </c>
      <c r="C835" s="1" t="s">
        <v>5</v>
      </c>
      <c r="D835" s="1" t="s">
        <v>12</v>
      </c>
      <c r="E835" s="2">
        <v>89.38</v>
      </c>
      <c r="F835" s="2">
        <v>18.11</v>
      </c>
      <c r="G835" s="2">
        <v>96.71</v>
      </c>
      <c r="H835" s="2">
        <v>96.54</v>
      </c>
      <c r="I835" s="2">
        <v>75.98</v>
      </c>
      <c r="J835" s="2">
        <f>SUM(Students_marks[[#This Row],[Math]:[English]])</f>
        <v>376.72</v>
      </c>
      <c r="K835" s="2">
        <f>Students_marks[[#This Row],[Total]]/5</f>
        <v>75.344000000000008</v>
      </c>
      <c r="L835" t="str">
        <f>IF(MIN(Students_marks[[#This Row],[Math]:[English]]) &lt; 35, "Fail","Pass")</f>
        <v>Fail</v>
      </c>
      <c r="M835" t="str">
        <f>VLOOKUP(Students_marks[[#This Row],[Percentage]],Table2[],2,TRUE)</f>
        <v>B1</v>
      </c>
      <c r="N835">
        <f>_xlfn.RANK.EQ(Students_marks[[#This Row],[Total]],Students_marks[Total],0)</f>
        <v>20</v>
      </c>
    </row>
    <row r="836" spans="1:14" x14ac:dyDescent="0.35">
      <c r="A836">
        <v>835</v>
      </c>
      <c r="B836" s="1" t="s">
        <v>846</v>
      </c>
      <c r="C836" s="1" t="s">
        <v>4</v>
      </c>
      <c r="D836" s="1" t="s">
        <v>14</v>
      </c>
      <c r="E836" s="2">
        <v>2.9</v>
      </c>
      <c r="F836" s="2">
        <v>0.85</v>
      </c>
      <c r="G836" s="2">
        <v>85.44</v>
      </c>
      <c r="H836" s="2">
        <v>47.33</v>
      </c>
      <c r="I836" s="2">
        <v>89.05</v>
      </c>
      <c r="J836" s="2">
        <f>SUM(Students_marks[[#This Row],[Math]:[English]])</f>
        <v>225.57</v>
      </c>
      <c r="K836" s="2">
        <f>Students_marks[[#This Row],[Total]]/5</f>
        <v>45.113999999999997</v>
      </c>
      <c r="L836" t="str">
        <f>IF(MIN(Students_marks[[#This Row],[Math]:[English]]) &lt; 35, "Fail","Pass")</f>
        <v>Fail</v>
      </c>
      <c r="M836" t="str">
        <f>VLOOKUP(Students_marks[[#This Row],[Percentage]],Table2[],2,TRUE)</f>
        <v>D</v>
      </c>
      <c r="N836">
        <f>_xlfn.RANK.EQ(Students_marks[[#This Row],[Total]],Students_marks[Total],0)</f>
        <v>667</v>
      </c>
    </row>
    <row r="837" spans="1:14" x14ac:dyDescent="0.35">
      <c r="A837">
        <v>836</v>
      </c>
      <c r="B837" s="1" t="s">
        <v>847</v>
      </c>
      <c r="C837" s="1" t="s">
        <v>4</v>
      </c>
      <c r="D837" s="1" t="s">
        <v>14</v>
      </c>
      <c r="E837" s="2">
        <v>37.89</v>
      </c>
      <c r="F837" s="2">
        <v>37.049999999999997</v>
      </c>
      <c r="G837" s="2">
        <v>59.44</v>
      </c>
      <c r="H837" s="2">
        <v>79.88</v>
      </c>
      <c r="I837" s="2">
        <v>28.86</v>
      </c>
      <c r="J837" s="2">
        <f>SUM(Students_marks[[#This Row],[Math]:[English]])</f>
        <v>243.12</v>
      </c>
      <c r="K837" s="2">
        <f>Students_marks[[#This Row],[Total]]/5</f>
        <v>48.624000000000002</v>
      </c>
      <c r="L837" t="str">
        <f>IF(MIN(Students_marks[[#This Row],[Math]:[English]]) &lt; 35, "Fail","Pass")</f>
        <v>Fail</v>
      </c>
      <c r="M837" t="str">
        <f>VLOOKUP(Students_marks[[#This Row],[Percentage]],Table2[],2,TRUE)</f>
        <v>D</v>
      </c>
      <c r="N837">
        <f>_xlfn.RANK.EQ(Students_marks[[#This Row],[Total]],Students_marks[Total],0)</f>
        <v>567</v>
      </c>
    </row>
    <row r="838" spans="1:14" x14ac:dyDescent="0.35">
      <c r="A838">
        <v>837</v>
      </c>
      <c r="B838" s="1" t="s">
        <v>848</v>
      </c>
      <c r="C838" s="1" t="s">
        <v>6</v>
      </c>
      <c r="D838" s="1" t="s">
        <v>14</v>
      </c>
      <c r="E838" s="2">
        <v>5.49</v>
      </c>
      <c r="F838" s="2">
        <v>31.71</v>
      </c>
      <c r="G838" s="2">
        <v>99.93</v>
      </c>
      <c r="H838" s="2">
        <v>9.57</v>
      </c>
      <c r="I838" s="2">
        <v>55.05</v>
      </c>
      <c r="J838" s="2">
        <f>SUM(Students_marks[[#This Row],[Math]:[English]])</f>
        <v>201.75</v>
      </c>
      <c r="K838" s="2">
        <f>Students_marks[[#This Row],[Total]]/5</f>
        <v>40.35</v>
      </c>
      <c r="L838" t="str">
        <f>IF(MIN(Students_marks[[#This Row],[Math]:[English]]) &lt; 35, "Fail","Pass")</f>
        <v>Fail</v>
      </c>
      <c r="M838" t="str">
        <f>VLOOKUP(Students_marks[[#This Row],[Percentage]],Table2[],2,TRUE)</f>
        <v>D</v>
      </c>
      <c r="N838">
        <f>_xlfn.RANK.EQ(Students_marks[[#This Row],[Total]],Students_marks[Total],0)</f>
        <v>794</v>
      </c>
    </row>
    <row r="839" spans="1:14" x14ac:dyDescent="0.35">
      <c r="A839">
        <v>838</v>
      </c>
      <c r="B839" s="1" t="s">
        <v>849</v>
      </c>
      <c r="C839" s="1" t="s">
        <v>7</v>
      </c>
      <c r="D839" s="1" t="s">
        <v>14</v>
      </c>
      <c r="E839" s="2">
        <v>84.58</v>
      </c>
      <c r="F839" s="2">
        <v>79.45</v>
      </c>
      <c r="G839" s="2">
        <v>68.73</v>
      </c>
      <c r="H839" s="2">
        <v>14.81</v>
      </c>
      <c r="I839" s="2">
        <v>11.68</v>
      </c>
      <c r="J839" s="2">
        <f>SUM(Students_marks[[#This Row],[Math]:[English]])</f>
        <v>259.25</v>
      </c>
      <c r="K839" s="2">
        <f>Students_marks[[#This Row],[Total]]/5</f>
        <v>51.85</v>
      </c>
      <c r="L839" t="str">
        <f>IF(MIN(Students_marks[[#This Row],[Math]:[English]]) &lt; 35, "Fail","Pass")</f>
        <v>Fail</v>
      </c>
      <c r="M839" t="str">
        <f>VLOOKUP(Students_marks[[#This Row],[Percentage]],Table2[],2,TRUE)</f>
        <v>C</v>
      </c>
      <c r="N839">
        <f>_xlfn.RANK.EQ(Students_marks[[#This Row],[Total]],Students_marks[Total],0)</f>
        <v>478</v>
      </c>
    </row>
    <row r="840" spans="1:14" x14ac:dyDescent="0.35">
      <c r="A840">
        <v>839</v>
      </c>
      <c r="B840" s="1" t="s">
        <v>850</v>
      </c>
      <c r="C840" s="1" t="s">
        <v>4</v>
      </c>
      <c r="D840" s="1" t="s">
        <v>12</v>
      </c>
      <c r="E840" s="2">
        <v>6.94</v>
      </c>
      <c r="F840" s="2">
        <v>54.25</v>
      </c>
      <c r="G840" s="2">
        <v>57.19</v>
      </c>
      <c r="H840" s="2">
        <v>64.3</v>
      </c>
      <c r="I840" s="2">
        <v>6.7</v>
      </c>
      <c r="J840" s="2">
        <f>SUM(Students_marks[[#This Row],[Math]:[English]])</f>
        <v>189.38</v>
      </c>
      <c r="K840" s="2">
        <f>Students_marks[[#This Row],[Total]]/5</f>
        <v>37.875999999999998</v>
      </c>
      <c r="L840" t="str">
        <f>IF(MIN(Students_marks[[#This Row],[Math]:[English]]) &lt; 35, "Fail","Pass")</f>
        <v>Fail</v>
      </c>
      <c r="M840" t="str">
        <f>VLOOKUP(Students_marks[[#This Row],[Percentage]],Table2[],2,TRUE)</f>
        <v>D</v>
      </c>
      <c r="N840">
        <f>_xlfn.RANK.EQ(Students_marks[[#This Row],[Total]],Students_marks[Total],0)</f>
        <v>833</v>
      </c>
    </row>
    <row r="841" spans="1:14" x14ac:dyDescent="0.35">
      <c r="A841">
        <v>840</v>
      </c>
      <c r="B841" s="1" t="s">
        <v>851</v>
      </c>
      <c r="C841" s="1" t="s">
        <v>5</v>
      </c>
      <c r="D841" s="1" t="s">
        <v>14</v>
      </c>
      <c r="E841" s="2">
        <v>52.43</v>
      </c>
      <c r="F841" s="2">
        <v>77.27</v>
      </c>
      <c r="G841" s="2">
        <v>9.6999999999999993</v>
      </c>
      <c r="H841" s="2">
        <v>5</v>
      </c>
      <c r="I841" s="2">
        <v>93.83</v>
      </c>
      <c r="J841" s="2">
        <f>SUM(Students_marks[[#This Row],[Math]:[English]])</f>
        <v>238.22999999999996</v>
      </c>
      <c r="K841" s="2">
        <f>Students_marks[[#This Row],[Total]]/5</f>
        <v>47.645999999999994</v>
      </c>
      <c r="L841" t="str">
        <f>IF(MIN(Students_marks[[#This Row],[Math]:[English]]) &lt; 35, "Fail","Pass")</f>
        <v>Fail</v>
      </c>
      <c r="M841" t="str">
        <f>VLOOKUP(Students_marks[[#This Row],[Percentage]],Table2[],2,TRUE)</f>
        <v>D</v>
      </c>
      <c r="N841">
        <f>_xlfn.RANK.EQ(Students_marks[[#This Row],[Total]],Students_marks[Total],0)</f>
        <v>596</v>
      </c>
    </row>
    <row r="842" spans="1:14" x14ac:dyDescent="0.35">
      <c r="A842">
        <v>841</v>
      </c>
      <c r="B842" s="1" t="s">
        <v>852</v>
      </c>
      <c r="C842" s="1" t="s">
        <v>6</v>
      </c>
      <c r="D842" s="1" t="s">
        <v>14</v>
      </c>
      <c r="E842" s="2">
        <v>9.0399999999999991</v>
      </c>
      <c r="F842" s="2">
        <v>60.38</v>
      </c>
      <c r="G842" s="2">
        <v>12.75</v>
      </c>
      <c r="H842" s="2">
        <v>34.54</v>
      </c>
      <c r="I842" s="2">
        <v>58.04</v>
      </c>
      <c r="J842" s="2">
        <f>SUM(Students_marks[[#This Row],[Math]:[English]])</f>
        <v>174.75</v>
      </c>
      <c r="K842" s="2">
        <f>Students_marks[[#This Row],[Total]]/5</f>
        <v>34.950000000000003</v>
      </c>
      <c r="L842" t="str">
        <f>IF(MIN(Students_marks[[#This Row],[Math]:[English]]) &lt; 35, "Fail","Pass")</f>
        <v>Fail</v>
      </c>
      <c r="M842" t="str">
        <f>VLOOKUP(Students_marks[[#This Row],[Percentage]],Table2[],2,TRUE)</f>
        <v>F</v>
      </c>
      <c r="N842">
        <f>_xlfn.RANK.EQ(Students_marks[[#This Row],[Total]],Students_marks[Total],0)</f>
        <v>885</v>
      </c>
    </row>
    <row r="843" spans="1:14" x14ac:dyDescent="0.35">
      <c r="A843">
        <v>842</v>
      </c>
      <c r="B843" s="1" t="s">
        <v>853</v>
      </c>
      <c r="C843" s="1" t="s">
        <v>4</v>
      </c>
      <c r="D843" s="1" t="s">
        <v>10</v>
      </c>
      <c r="E843" s="2">
        <v>10.38</v>
      </c>
      <c r="F843" s="2">
        <v>56.77</v>
      </c>
      <c r="G843" s="2">
        <v>3.11</v>
      </c>
      <c r="H843" s="2">
        <v>41.23</v>
      </c>
      <c r="I843" s="2">
        <v>68.08</v>
      </c>
      <c r="J843" s="2">
        <f>SUM(Students_marks[[#This Row],[Math]:[English]])</f>
        <v>179.57</v>
      </c>
      <c r="K843" s="2">
        <f>Students_marks[[#This Row],[Total]]/5</f>
        <v>35.914000000000001</v>
      </c>
      <c r="L843" t="str">
        <f>IF(MIN(Students_marks[[#This Row],[Math]:[English]]) &lt; 35, "Fail","Pass")</f>
        <v>Fail</v>
      </c>
      <c r="M843" t="str">
        <f>VLOOKUP(Students_marks[[#This Row],[Percentage]],Table2[],2,TRUE)</f>
        <v>D</v>
      </c>
      <c r="N843">
        <f>_xlfn.RANK.EQ(Students_marks[[#This Row],[Total]],Students_marks[Total],0)</f>
        <v>868</v>
      </c>
    </row>
    <row r="844" spans="1:14" x14ac:dyDescent="0.35">
      <c r="A844">
        <v>843</v>
      </c>
      <c r="B844" s="1" t="s">
        <v>854</v>
      </c>
      <c r="C844" s="1" t="s">
        <v>4</v>
      </c>
      <c r="D844" s="1" t="s">
        <v>10</v>
      </c>
      <c r="E844" s="2">
        <v>57.6</v>
      </c>
      <c r="F844" s="2">
        <v>67.09</v>
      </c>
      <c r="G844" s="2">
        <v>41.89</v>
      </c>
      <c r="H844" s="2">
        <v>2.93</v>
      </c>
      <c r="I844" s="2">
        <v>45.28</v>
      </c>
      <c r="J844" s="2">
        <f>SUM(Students_marks[[#This Row],[Math]:[English]])</f>
        <v>214.79</v>
      </c>
      <c r="K844" s="2">
        <f>Students_marks[[#This Row],[Total]]/5</f>
        <v>42.957999999999998</v>
      </c>
      <c r="L844" t="str">
        <f>IF(MIN(Students_marks[[#This Row],[Math]:[English]]) &lt; 35, "Fail","Pass")</f>
        <v>Fail</v>
      </c>
      <c r="M844" t="str">
        <f>VLOOKUP(Students_marks[[#This Row],[Percentage]],Table2[],2,TRUE)</f>
        <v>D</v>
      </c>
      <c r="N844">
        <f>_xlfn.RANK.EQ(Students_marks[[#This Row],[Total]],Students_marks[Total],0)</f>
        <v>721</v>
      </c>
    </row>
    <row r="845" spans="1:14" x14ac:dyDescent="0.35">
      <c r="A845">
        <v>844</v>
      </c>
      <c r="B845" s="1" t="s">
        <v>855</v>
      </c>
      <c r="C845" s="1" t="s">
        <v>6</v>
      </c>
      <c r="D845" s="1" t="s">
        <v>14</v>
      </c>
      <c r="E845" s="2">
        <v>27.28</v>
      </c>
      <c r="F845" s="2">
        <v>56.87</v>
      </c>
      <c r="G845" s="2">
        <v>64.569999999999993</v>
      </c>
      <c r="H845" s="2">
        <v>38.299999999999997</v>
      </c>
      <c r="I845" s="2">
        <v>12.55</v>
      </c>
      <c r="J845" s="2">
        <f>SUM(Students_marks[[#This Row],[Math]:[English]])</f>
        <v>199.57</v>
      </c>
      <c r="K845" s="2">
        <f>Students_marks[[#This Row],[Total]]/5</f>
        <v>39.914000000000001</v>
      </c>
      <c r="L845" t="str">
        <f>IF(MIN(Students_marks[[#This Row],[Math]:[English]]) &lt; 35, "Fail","Pass")</f>
        <v>Fail</v>
      </c>
      <c r="M845" t="str">
        <f>VLOOKUP(Students_marks[[#This Row],[Percentage]],Table2[],2,TRUE)</f>
        <v>D</v>
      </c>
      <c r="N845">
        <f>_xlfn.RANK.EQ(Students_marks[[#This Row],[Total]],Students_marks[Total],0)</f>
        <v>801</v>
      </c>
    </row>
    <row r="846" spans="1:14" x14ac:dyDescent="0.35">
      <c r="A846">
        <v>845</v>
      </c>
      <c r="B846" s="1" t="s">
        <v>856</v>
      </c>
      <c r="C846" s="1" t="s">
        <v>8</v>
      </c>
      <c r="D846" s="1" t="s">
        <v>10</v>
      </c>
      <c r="E846" s="2">
        <v>27.82</v>
      </c>
      <c r="F846" s="2">
        <v>78.98</v>
      </c>
      <c r="G846" s="2">
        <v>92.31</v>
      </c>
      <c r="H846" s="2">
        <v>7.45</v>
      </c>
      <c r="I846" s="2">
        <v>72.319999999999993</v>
      </c>
      <c r="J846" s="2">
        <f>SUM(Students_marks[[#This Row],[Math]:[English]])</f>
        <v>278.88</v>
      </c>
      <c r="K846" s="2">
        <f>Students_marks[[#This Row],[Total]]/5</f>
        <v>55.775999999999996</v>
      </c>
      <c r="L846" t="str">
        <f>IF(MIN(Students_marks[[#This Row],[Math]:[English]]) &lt; 35, "Fail","Pass")</f>
        <v>Fail</v>
      </c>
      <c r="M846" t="str">
        <f>VLOOKUP(Students_marks[[#This Row],[Percentage]],Table2[],2,TRUE)</f>
        <v>C</v>
      </c>
      <c r="N846">
        <f>_xlfn.RANK.EQ(Students_marks[[#This Row],[Total]],Students_marks[Total],0)</f>
        <v>356</v>
      </c>
    </row>
    <row r="847" spans="1:14" x14ac:dyDescent="0.35">
      <c r="A847">
        <v>846</v>
      </c>
      <c r="B847" s="1" t="s">
        <v>857</v>
      </c>
      <c r="C847" s="1" t="s">
        <v>8</v>
      </c>
      <c r="D847" s="1" t="s">
        <v>14</v>
      </c>
      <c r="E847" s="2">
        <v>37.57</v>
      </c>
      <c r="F847" s="2">
        <v>20.38</v>
      </c>
      <c r="G847" s="2">
        <v>53.39</v>
      </c>
      <c r="H847" s="2">
        <v>51.6</v>
      </c>
      <c r="I847" s="2">
        <v>64.95</v>
      </c>
      <c r="J847" s="2">
        <f>SUM(Students_marks[[#This Row],[Math]:[English]])</f>
        <v>227.89</v>
      </c>
      <c r="K847" s="2">
        <f>Students_marks[[#This Row],[Total]]/5</f>
        <v>45.577999999999996</v>
      </c>
      <c r="L847" t="str">
        <f>IF(MIN(Students_marks[[#This Row],[Math]:[English]]) &lt; 35, "Fail","Pass")</f>
        <v>Fail</v>
      </c>
      <c r="M847" t="str">
        <f>VLOOKUP(Students_marks[[#This Row],[Percentage]],Table2[],2,TRUE)</f>
        <v>D</v>
      </c>
      <c r="N847">
        <f>_xlfn.RANK.EQ(Students_marks[[#This Row],[Total]],Students_marks[Total],0)</f>
        <v>654</v>
      </c>
    </row>
    <row r="848" spans="1:14" x14ac:dyDescent="0.35">
      <c r="A848">
        <v>847</v>
      </c>
      <c r="B848" s="1" t="s">
        <v>858</v>
      </c>
      <c r="C848" s="1" t="s">
        <v>8</v>
      </c>
      <c r="D848" s="1" t="s">
        <v>14</v>
      </c>
      <c r="E848" s="2">
        <v>72.7</v>
      </c>
      <c r="F848" s="2">
        <v>65.78</v>
      </c>
      <c r="G848" s="2">
        <v>52.06</v>
      </c>
      <c r="H848" s="2">
        <v>42.9</v>
      </c>
      <c r="I848" s="2">
        <v>14.53</v>
      </c>
      <c r="J848" s="2">
        <f>SUM(Students_marks[[#This Row],[Math]:[English]])</f>
        <v>247.97000000000003</v>
      </c>
      <c r="K848" s="2">
        <f>Students_marks[[#This Row],[Total]]/5</f>
        <v>49.594000000000008</v>
      </c>
      <c r="L848" t="str">
        <f>IF(MIN(Students_marks[[#This Row],[Math]:[English]]) &lt; 35, "Fail","Pass")</f>
        <v>Fail</v>
      </c>
      <c r="M848" t="str">
        <f>VLOOKUP(Students_marks[[#This Row],[Percentage]],Table2[],2,TRUE)</f>
        <v>D</v>
      </c>
      <c r="N848">
        <f>_xlfn.RANK.EQ(Students_marks[[#This Row],[Total]],Students_marks[Total],0)</f>
        <v>546</v>
      </c>
    </row>
    <row r="849" spans="1:14" x14ac:dyDescent="0.35">
      <c r="A849">
        <v>848</v>
      </c>
      <c r="B849" s="1" t="s">
        <v>859</v>
      </c>
      <c r="C849" s="1" t="s">
        <v>4</v>
      </c>
      <c r="D849" s="1" t="s">
        <v>14</v>
      </c>
      <c r="E849" s="2">
        <v>33.630000000000003</v>
      </c>
      <c r="F849" s="2">
        <v>71.72</v>
      </c>
      <c r="G849" s="2">
        <v>9.36</v>
      </c>
      <c r="H849" s="2">
        <v>49.94</v>
      </c>
      <c r="I849" s="2">
        <v>56.87</v>
      </c>
      <c r="J849" s="2">
        <f>SUM(Students_marks[[#This Row],[Math]:[English]])</f>
        <v>221.51999999999998</v>
      </c>
      <c r="K849" s="2">
        <f>Students_marks[[#This Row],[Total]]/5</f>
        <v>44.303999999999995</v>
      </c>
      <c r="L849" t="str">
        <f>IF(MIN(Students_marks[[#This Row],[Math]:[English]]) &lt; 35, "Fail","Pass")</f>
        <v>Fail</v>
      </c>
      <c r="M849" t="str">
        <f>VLOOKUP(Students_marks[[#This Row],[Percentage]],Table2[],2,TRUE)</f>
        <v>D</v>
      </c>
      <c r="N849">
        <f>_xlfn.RANK.EQ(Students_marks[[#This Row],[Total]],Students_marks[Total],0)</f>
        <v>688</v>
      </c>
    </row>
    <row r="850" spans="1:14" x14ac:dyDescent="0.35">
      <c r="A850">
        <v>849</v>
      </c>
      <c r="B850" s="1" t="s">
        <v>860</v>
      </c>
      <c r="C850" s="1" t="s">
        <v>7</v>
      </c>
      <c r="D850" s="1" t="s">
        <v>14</v>
      </c>
      <c r="E850" s="2">
        <v>97.23</v>
      </c>
      <c r="F850" s="2">
        <v>44.26</v>
      </c>
      <c r="G850" s="2">
        <v>24.38</v>
      </c>
      <c r="H850" s="2">
        <v>79.239999999999995</v>
      </c>
      <c r="I850" s="2">
        <v>24.77</v>
      </c>
      <c r="J850" s="2">
        <f>SUM(Students_marks[[#This Row],[Math]:[English]])</f>
        <v>269.88</v>
      </c>
      <c r="K850" s="2">
        <f>Students_marks[[#This Row],[Total]]/5</f>
        <v>53.975999999999999</v>
      </c>
      <c r="L850" t="str">
        <f>IF(MIN(Students_marks[[#This Row],[Math]:[English]]) &lt; 35, "Fail","Pass")</f>
        <v>Fail</v>
      </c>
      <c r="M850" t="str">
        <f>VLOOKUP(Students_marks[[#This Row],[Percentage]],Table2[],2,TRUE)</f>
        <v>C</v>
      </c>
      <c r="N850">
        <f>_xlfn.RANK.EQ(Students_marks[[#This Row],[Total]],Students_marks[Total],0)</f>
        <v>412</v>
      </c>
    </row>
    <row r="851" spans="1:14" x14ac:dyDescent="0.35">
      <c r="A851">
        <v>850</v>
      </c>
      <c r="B851" s="1" t="s">
        <v>861</v>
      </c>
      <c r="C851" s="1" t="s">
        <v>4</v>
      </c>
      <c r="D851" s="1" t="s">
        <v>14</v>
      </c>
      <c r="E851" s="2">
        <v>70.03</v>
      </c>
      <c r="F851" s="2">
        <v>55.97</v>
      </c>
      <c r="G851" s="2">
        <v>73.400000000000006</v>
      </c>
      <c r="H851" s="2">
        <v>97.4</v>
      </c>
      <c r="I851" s="2">
        <v>34.86</v>
      </c>
      <c r="J851" s="2">
        <f>SUM(Students_marks[[#This Row],[Math]:[English]])</f>
        <v>331.66</v>
      </c>
      <c r="K851" s="2">
        <f>Students_marks[[#This Row],[Total]]/5</f>
        <v>66.332000000000008</v>
      </c>
      <c r="L851" t="str">
        <f>IF(MIN(Students_marks[[#This Row],[Math]:[English]]) &lt; 35, "Fail","Pass")</f>
        <v>Fail</v>
      </c>
      <c r="M851" t="str">
        <f>VLOOKUP(Students_marks[[#This Row],[Percentage]],Table2[],2,TRUE)</f>
        <v>B2</v>
      </c>
      <c r="N851">
        <f>_xlfn.RANK.EQ(Students_marks[[#This Row],[Total]],Students_marks[Total],0)</f>
        <v>124</v>
      </c>
    </row>
    <row r="852" spans="1:14" x14ac:dyDescent="0.35">
      <c r="A852">
        <v>851</v>
      </c>
      <c r="B852" s="1" t="s">
        <v>862</v>
      </c>
      <c r="C852" s="1" t="s">
        <v>8</v>
      </c>
      <c r="D852" s="1" t="s">
        <v>14</v>
      </c>
      <c r="E852" s="2">
        <v>30.42</v>
      </c>
      <c r="F852" s="2">
        <v>63.78</v>
      </c>
      <c r="G852" s="2">
        <v>55.01</v>
      </c>
      <c r="H852" s="2">
        <v>22.07</v>
      </c>
      <c r="I852" s="2">
        <v>91.21</v>
      </c>
      <c r="J852" s="2">
        <f>SUM(Students_marks[[#This Row],[Math]:[English]])</f>
        <v>262.49</v>
      </c>
      <c r="K852" s="2">
        <f>Students_marks[[#This Row],[Total]]/5</f>
        <v>52.498000000000005</v>
      </c>
      <c r="L852" t="str">
        <f>IF(MIN(Students_marks[[#This Row],[Math]:[English]]) &lt; 35, "Fail","Pass")</f>
        <v>Fail</v>
      </c>
      <c r="M852" t="str">
        <f>VLOOKUP(Students_marks[[#This Row],[Percentage]],Table2[],2,TRUE)</f>
        <v>C</v>
      </c>
      <c r="N852">
        <f>_xlfn.RANK.EQ(Students_marks[[#This Row],[Total]],Students_marks[Total],0)</f>
        <v>458</v>
      </c>
    </row>
    <row r="853" spans="1:14" x14ac:dyDescent="0.35">
      <c r="A853">
        <v>852</v>
      </c>
      <c r="B853" s="1" t="s">
        <v>863</v>
      </c>
      <c r="C853" s="1" t="s">
        <v>8</v>
      </c>
      <c r="D853" s="1" t="s">
        <v>12</v>
      </c>
      <c r="E853" s="2">
        <v>78.400000000000006</v>
      </c>
      <c r="F853" s="2">
        <v>58.45</v>
      </c>
      <c r="G853" s="2">
        <v>91.53</v>
      </c>
      <c r="H853" s="2">
        <v>21.46</v>
      </c>
      <c r="I853" s="2">
        <v>10.09</v>
      </c>
      <c r="J853" s="2">
        <f>SUM(Students_marks[[#This Row],[Math]:[English]])</f>
        <v>259.93</v>
      </c>
      <c r="K853" s="2">
        <f>Students_marks[[#This Row],[Total]]/5</f>
        <v>51.986000000000004</v>
      </c>
      <c r="L853" t="str">
        <f>IF(MIN(Students_marks[[#This Row],[Math]:[English]]) &lt; 35, "Fail","Pass")</f>
        <v>Fail</v>
      </c>
      <c r="M853" t="str">
        <f>VLOOKUP(Students_marks[[#This Row],[Percentage]],Table2[],2,TRUE)</f>
        <v>C</v>
      </c>
      <c r="N853">
        <f>_xlfn.RANK.EQ(Students_marks[[#This Row],[Total]],Students_marks[Total],0)</f>
        <v>474</v>
      </c>
    </row>
    <row r="854" spans="1:14" x14ac:dyDescent="0.35">
      <c r="A854">
        <v>853</v>
      </c>
      <c r="B854" s="1" t="s">
        <v>864</v>
      </c>
      <c r="C854" s="1" t="s">
        <v>5</v>
      </c>
      <c r="D854" s="1" t="s">
        <v>14</v>
      </c>
      <c r="E854" s="2">
        <v>76.209999999999994</v>
      </c>
      <c r="F854" s="2">
        <v>85.1</v>
      </c>
      <c r="G854" s="2">
        <v>30.64</v>
      </c>
      <c r="H854" s="2">
        <v>63.49</v>
      </c>
      <c r="I854" s="2">
        <v>60.06</v>
      </c>
      <c r="J854" s="2">
        <f>SUM(Students_marks[[#This Row],[Math]:[English]])</f>
        <v>315.5</v>
      </c>
      <c r="K854" s="2">
        <f>Students_marks[[#This Row],[Total]]/5</f>
        <v>63.1</v>
      </c>
      <c r="L854" t="str">
        <f>IF(MIN(Students_marks[[#This Row],[Math]:[English]]) &lt; 35, "Fail","Pass")</f>
        <v>Fail</v>
      </c>
      <c r="M854" t="str">
        <f>VLOOKUP(Students_marks[[#This Row],[Percentage]],Table2[],2,TRUE)</f>
        <v>B2</v>
      </c>
      <c r="N854">
        <f>_xlfn.RANK.EQ(Students_marks[[#This Row],[Total]],Students_marks[Total],0)</f>
        <v>186</v>
      </c>
    </row>
    <row r="855" spans="1:14" x14ac:dyDescent="0.35">
      <c r="A855">
        <v>854</v>
      </c>
      <c r="B855" s="1" t="s">
        <v>865</v>
      </c>
      <c r="C855" s="1" t="s">
        <v>8</v>
      </c>
      <c r="D855" s="1" t="s">
        <v>10</v>
      </c>
      <c r="E855" s="2">
        <v>89.39</v>
      </c>
      <c r="F855" s="2">
        <v>79.3</v>
      </c>
      <c r="G855" s="2">
        <v>52.32</v>
      </c>
      <c r="H855" s="2">
        <v>25.18</v>
      </c>
      <c r="I855" s="2">
        <v>81.459999999999994</v>
      </c>
      <c r="J855" s="2">
        <f>SUM(Students_marks[[#This Row],[Math]:[English]])</f>
        <v>327.64999999999998</v>
      </c>
      <c r="K855" s="2">
        <f>Students_marks[[#This Row],[Total]]/5</f>
        <v>65.53</v>
      </c>
      <c r="L855" t="str">
        <f>IF(MIN(Students_marks[[#This Row],[Math]:[English]]) &lt; 35, "Fail","Pass")</f>
        <v>Fail</v>
      </c>
      <c r="M855" t="str">
        <f>VLOOKUP(Students_marks[[#This Row],[Percentage]],Table2[],2,TRUE)</f>
        <v>B2</v>
      </c>
      <c r="N855">
        <f>_xlfn.RANK.EQ(Students_marks[[#This Row],[Total]],Students_marks[Total],0)</f>
        <v>141</v>
      </c>
    </row>
    <row r="856" spans="1:14" x14ac:dyDescent="0.35">
      <c r="A856">
        <v>855</v>
      </c>
      <c r="B856" s="1" t="s">
        <v>866</v>
      </c>
      <c r="C856" s="1" t="s">
        <v>4</v>
      </c>
      <c r="D856" s="1" t="s">
        <v>10</v>
      </c>
      <c r="E856" s="2">
        <v>51.56</v>
      </c>
      <c r="F856" s="2">
        <v>79.63</v>
      </c>
      <c r="G856" s="2">
        <v>72.010000000000005</v>
      </c>
      <c r="H856" s="2">
        <v>74.92</v>
      </c>
      <c r="I856" s="2">
        <v>10.19</v>
      </c>
      <c r="J856" s="2">
        <f>SUM(Students_marks[[#This Row],[Math]:[English]])</f>
        <v>288.31</v>
      </c>
      <c r="K856" s="2">
        <f>Students_marks[[#This Row],[Total]]/5</f>
        <v>57.661999999999999</v>
      </c>
      <c r="L856" t="str">
        <f>IF(MIN(Students_marks[[#This Row],[Math]:[English]]) &lt; 35, "Fail","Pass")</f>
        <v>Fail</v>
      </c>
      <c r="M856" t="str">
        <f>VLOOKUP(Students_marks[[#This Row],[Percentage]],Table2[],2,TRUE)</f>
        <v>C</v>
      </c>
      <c r="N856">
        <f>_xlfn.RANK.EQ(Students_marks[[#This Row],[Total]],Students_marks[Total],0)</f>
        <v>306</v>
      </c>
    </row>
    <row r="857" spans="1:14" x14ac:dyDescent="0.35">
      <c r="A857">
        <v>856</v>
      </c>
      <c r="B857" s="1" t="s">
        <v>867</v>
      </c>
      <c r="C857" s="1" t="s">
        <v>4</v>
      </c>
      <c r="D857" s="1" t="s">
        <v>12</v>
      </c>
      <c r="E857" s="2">
        <v>13.02</v>
      </c>
      <c r="F857" s="2">
        <v>44.1</v>
      </c>
      <c r="G857" s="2">
        <v>37.21</v>
      </c>
      <c r="H857" s="2">
        <v>63.75</v>
      </c>
      <c r="I857" s="2">
        <v>91.6</v>
      </c>
      <c r="J857" s="2">
        <f>SUM(Students_marks[[#This Row],[Math]:[English]])</f>
        <v>249.68</v>
      </c>
      <c r="K857" s="2">
        <f>Students_marks[[#This Row],[Total]]/5</f>
        <v>49.936</v>
      </c>
      <c r="L857" t="str">
        <f>IF(MIN(Students_marks[[#This Row],[Math]:[English]]) &lt; 35, "Fail","Pass")</f>
        <v>Fail</v>
      </c>
      <c r="M857" t="str">
        <f>VLOOKUP(Students_marks[[#This Row],[Percentage]],Table2[],2,TRUE)</f>
        <v>D</v>
      </c>
      <c r="N857">
        <f>_xlfn.RANK.EQ(Students_marks[[#This Row],[Total]],Students_marks[Total],0)</f>
        <v>537</v>
      </c>
    </row>
    <row r="858" spans="1:14" x14ac:dyDescent="0.35">
      <c r="A858">
        <v>857</v>
      </c>
      <c r="B858" s="1" t="s">
        <v>868</v>
      </c>
      <c r="C858" s="1" t="s">
        <v>7</v>
      </c>
      <c r="D858" s="1" t="s">
        <v>12</v>
      </c>
      <c r="E858" s="2">
        <v>91.9</v>
      </c>
      <c r="F858" s="2">
        <v>84.13</v>
      </c>
      <c r="G858" s="2">
        <v>15.61</v>
      </c>
      <c r="H858" s="2">
        <v>70.81</v>
      </c>
      <c r="I858" s="2">
        <v>88.17</v>
      </c>
      <c r="J858" s="2">
        <f>SUM(Students_marks[[#This Row],[Math]:[English]])</f>
        <v>350.62</v>
      </c>
      <c r="K858" s="2">
        <f>Students_marks[[#This Row],[Total]]/5</f>
        <v>70.123999999999995</v>
      </c>
      <c r="L858" t="str">
        <f>IF(MIN(Students_marks[[#This Row],[Math]:[English]]) &lt; 35, "Fail","Pass")</f>
        <v>Fail</v>
      </c>
      <c r="M858" t="str">
        <f>VLOOKUP(Students_marks[[#This Row],[Percentage]],Table2[],2,TRUE)</f>
        <v>B1</v>
      </c>
      <c r="N858">
        <f>_xlfn.RANK.EQ(Students_marks[[#This Row],[Total]],Students_marks[Total],0)</f>
        <v>68</v>
      </c>
    </row>
    <row r="859" spans="1:14" x14ac:dyDescent="0.35">
      <c r="A859">
        <v>858</v>
      </c>
      <c r="B859" s="1" t="s">
        <v>869</v>
      </c>
      <c r="C859" s="1" t="s">
        <v>4</v>
      </c>
      <c r="D859" s="1" t="s">
        <v>14</v>
      </c>
      <c r="E859" s="2">
        <v>20.66</v>
      </c>
      <c r="F859" s="2">
        <v>88.07</v>
      </c>
      <c r="G859" s="2">
        <v>77.400000000000006</v>
      </c>
      <c r="H859" s="2">
        <v>13.73</v>
      </c>
      <c r="I859" s="2">
        <v>11.76</v>
      </c>
      <c r="J859" s="2">
        <f>SUM(Students_marks[[#This Row],[Math]:[English]])</f>
        <v>211.61999999999998</v>
      </c>
      <c r="K859" s="2">
        <f>Students_marks[[#This Row],[Total]]/5</f>
        <v>42.323999999999998</v>
      </c>
      <c r="L859" t="str">
        <f>IF(MIN(Students_marks[[#This Row],[Math]:[English]]) &lt; 35, "Fail","Pass")</f>
        <v>Fail</v>
      </c>
      <c r="M859" t="str">
        <f>VLOOKUP(Students_marks[[#This Row],[Percentage]],Table2[],2,TRUE)</f>
        <v>D</v>
      </c>
      <c r="N859">
        <f>_xlfn.RANK.EQ(Students_marks[[#This Row],[Total]],Students_marks[Total],0)</f>
        <v>744</v>
      </c>
    </row>
    <row r="860" spans="1:14" x14ac:dyDescent="0.35">
      <c r="A860">
        <v>859</v>
      </c>
      <c r="B860" s="1" t="s">
        <v>870</v>
      </c>
      <c r="C860" s="1" t="s">
        <v>8</v>
      </c>
      <c r="D860" s="1" t="s">
        <v>10</v>
      </c>
      <c r="E860" s="2">
        <v>46.57</v>
      </c>
      <c r="F860" s="2">
        <v>28.07</v>
      </c>
      <c r="G860" s="2">
        <v>26.12</v>
      </c>
      <c r="H860" s="2">
        <v>31.74</v>
      </c>
      <c r="I860" s="2">
        <v>2.73</v>
      </c>
      <c r="J860" s="2">
        <f>SUM(Students_marks[[#This Row],[Math]:[English]])</f>
        <v>135.22999999999999</v>
      </c>
      <c r="K860" s="2">
        <f>Students_marks[[#This Row],[Total]]/5</f>
        <v>27.045999999999999</v>
      </c>
      <c r="L860" t="str">
        <f>IF(MIN(Students_marks[[#This Row],[Math]:[English]]) &lt; 35, "Fail","Pass")</f>
        <v>Fail</v>
      </c>
      <c r="M860" t="str">
        <f>VLOOKUP(Students_marks[[#This Row],[Percentage]],Table2[],2,TRUE)</f>
        <v>F</v>
      </c>
      <c r="N860">
        <f>_xlfn.RANK.EQ(Students_marks[[#This Row],[Total]],Students_marks[Total],0)</f>
        <v>971</v>
      </c>
    </row>
    <row r="861" spans="1:14" x14ac:dyDescent="0.35">
      <c r="A861">
        <v>860</v>
      </c>
      <c r="B861" s="1" t="s">
        <v>871</v>
      </c>
      <c r="C861" s="1" t="s">
        <v>5</v>
      </c>
      <c r="D861" s="1" t="s">
        <v>12</v>
      </c>
      <c r="E861" s="2">
        <v>35.479999999999997</v>
      </c>
      <c r="F861" s="2">
        <v>97.54</v>
      </c>
      <c r="G861" s="2">
        <v>22.77</v>
      </c>
      <c r="H861" s="2">
        <v>43.21</v>
      </c>
      <c r="I861" s="2">
        <v>60.99</v>
      </c>
      <c r="J861" s="2">
        <f>SUM(Students_marks[[#This Row],[Math]:[English]])</f>
        <v>259.99</v>
      </c>
      <c r="K861" s="2">
        <f>Students_marks[[#This Row],[Total]]/5</f>
        <v>51.998000000000005</v>
      </c>
      <c r="L861" t="str">
        <f>IF(MIN(Students_marks[[#This Row],[Math]:[English]]) &lt; 35, "Fail","Pass")</f>
        <v>Fail</v>
      </c>
      <c r="M861" t="str">
        <f>VLOOKUP(Students_marks[[#This Row],[Percentage]],Table2[],2,TRUE)</f>
        <v>C</v>
      </c>
      <c r="N861">
        <f>_xlfn.RANK.EQ(Students_marks[[#This Row],[Total]],Students_marks[Total],0)</f>
        <v>473</v>
      </c>
    </row>
    <row r="862" spans="1:14" x14ac:dyDescent="0.35">
      <c r="A862">
        <v>861</v>
      </c>
      <c r="B862" s="1" t="s">
        <v>872</v>
      </c>
      <c r="C862" s="1" t="s">
        <v>4</v>
      </c>
      <c r="D862" s="1" t="s">
        <v>10</v>
      </c>
      <c r="E862" s="2">
        <v>5.79</v>
      </c>
      <c r="F862" s="2">
        <v>47.83</v>
      </c>
      <c r="G862" s="2">
        <v>25.79</v>
      </c>
      <c r="H862" s="2">
        <v>86.19</v>
      </c>
      <c r="I862" s="2">
        <v>26.21</v>
      </c>
      <c r="J862" s="2">
        <f>SUM(Students_marks[[#This Row],[Math]:[English]])</f>
        <v>191.81</v>
      </c>
      <c r="K862" s="2">
        <f>Students_marks[[#This Row],[Total]]/5</f>
        <v>38.362000000000002</v>
      </c>
      <c r="L862" t="str">
        <f>IF(MIN(Students_marks[[#This Row],[Math]:[English]]) &lt; 35, "Fail","Pass")</f>
        <v>Fail</v>
      </c>
      <c r="M862" t="str">
        <f>VLOOKUP(Students_marks[[#This Row],[Percentage]],Table2[],2,TRUE)</f>
        <v>D</v>
      </c>
      <c r="N862">
        <f>_xlfn.RANK.EQ(Students_marks[[#This Row],[Total]],Students_marks[Total],0)</f>
        <v>826</v>
      </c>
    </row>
    <row r="863" spans="1:14" x14ac:dyDescent="0.35">
      <c r="A863">
        <v>862</v>
      </c>
      <c r="B863" s="1" t="s">
        <v>873</v>
      </c>
      <c r="C863" s="1" t="s">
        <v>5</v>
      </c>
      <c r="D863" s="1" t="s">
        <v>10</v>
      </c>
      <c r="E863" s="2">
        <v>34.950000000000003</v>
      </c>
      <c r="F863" s="2">
        <v>28.76</v>
      </c>
      <c r="G863" s="2">
        <v>79.06</v>
      </c>
      <c r="H863" s="2">
        <v>83.17</v>
      </c>
      <c r="I863" s="2">
        <v>0.93</v>
      </c>
      <c r="J863" s="2">
        <f>SUM(Students_marks[[#This Row],[Math]:[English]])</f>
        <v>226.87</v>
      </c>
      <c r="K863" s="2">
        <f>Students_marks[[#This Row],[Total]]/5</f>
        <v>45.374000000000002</v>
      </c>
      <c r="L863" t="str">
        <f>IF(MIN(Students_marks[[#This Row],[Math]:[English]]) &lt; 35, "Fail","Pass")</f>
        <v>Fail</v>
      </c>
      <c r="M863" t="str">
        <f>VLOOKUP(Students_marks[[#This Row],[Percentage]],Table2[],2,TRUE)</f>
        <v>D</v>
      </c>
      <c r="N863">
        <f>_xlfn.RANK.EQ(Students_marks[[#This Row],[Total]],Students_marks[Total],0)</f>
        <v>661</v>
      </c>
    </row>
    <row r="864" spans="1:14" x14ac:dyDescent="0.35">
      <c r="A864">
        <v>863</v>
      </c>
      <c r="B864" s="1" t="s">
        <v>874</v>
      </c>
      <c r="C864" s="1" t="s">
        <v>8</v>
      </c>
      <c r="D864" s="1" t="s">
        <v>12</v>
      </c>
      <c r="E864" s="2">
        <v>88.53</v>
      </c>
      <c r="F864" s="2">
        <v>46.87</v>
      </c>
      <c r="G864" s="2">
        <v>66.98</v>
      </c>
      <c r="H864" s="2">
        <v>4.03</v>
      </c>
      <c r="I864" s="2">
        <v>27.66</v>
      </c>
      <c r="J864" s="2">
        <f>SUM(Students_marks[[#This Row],[Math]:[English]])</f>
        <v>234.07</v>
      </c>
      <c r="K864" s="2">
        <f>Students_marks[[#This Row],[Total]]/5</f>
        <v>46.814</v>
      </c>
      <c r="L864" t="str">
        <f>IF(MIN(Students_marks[[#This Row],[Math]:[English]]) &lt; 35, "Fail","Pass")</f>
        <v>Fail</v>
      </c>
      <c r="M864" t="str">
        <f>VLOOKUP(Students_marks[[#This Row],[Percentage]],Table2[],2,TRUE)</f>
        <v>D</v>
      </c>
      <c r="N864">
        <f>_xlfn.RANK.EQ(Students_marks[[#This Row],[Total]],Students_marks[Total],0)</f>
        <v>617</v>
      </c>
    </row>
    <row r="865" spans="1:14" x14ac:dyDescent="0.35">
      <c r="A865">
        <v>864</v>
      </c>
      <c r="B865" s="1" t="s">
        <v>875</v>
      </c>
      <c r="C865" s="1" t="s">
        <v>6</v>
      </c>
      <c r="D865" s="1" t="s">
        <v>12</v>
      </c>
      <c r="E865" s="2">
        <v>62.68</v>
      </c>
      <c r="F865" s="2">
        <v>60.02</v>
      </c>
      <c r="G865" s="2">
        <v>32.119999999999997</v>
      </c>
      <c r="H865" s="2">
        <v>7.75</v>
      </c>
      <c r="I865" s="2">
        <v>46.23</v>
      </c>
      <c r="J865" s="2">
        <f>SUM(Students_marks[[#This Row],[Math]:[English]])</f>
        <v>208.79999999999998</v>
      </c>
      <c r="K865" s="2">
        <f>Students_marks[[#This Row],[Total]]/5</f>
        <v>41.76</v>
      </c>
      <c r="L865" t="str">
        <f>IF(MIN(Students_marks[[#This Row],[Math]:[English]]) &lt; 35, "Fail","Pass")</f>
        <v>Fail</v>
      </c>
      <c r="M865" t="str">
        <f>VLOOKUP(Students_marks[[#This Row],[Percentage]],Table2[],2,TRUE)</f>
        <v>D</v>
      </c>
      <c r="N865">
        <f>_xlfn.RANK.EQ(Students_marks[[#This Row],[Total]],Students_marks[Total],0)</f>
        <v>758</v>
      </c>
    </row>
    <row r="866" spans="1:14" x14ac:dyDescent="0.35">
      <c r="A866">
        <v>865</v>
      </c>
      <c r="B866" s="1" t="s">
        <v>876</v>
      </c>
      <c r="C866" s="1" t="s">
        <v>4</v>
      </c>
      <c r="D866" s="1" t="s">
        <v>10</v>
      </c>
      <c r="E866" s="2">
        <v>74.45</v>
      </c>
      <c r="F866" s="2">
        <v>58.39</v>
      </c>
      <c r="G866" s="2">
        <v>94.28</v>
      </c>
      <c r="H866" s="2">
        <v>90.54</v>
      </c>
      <c r="I866" s="2">
        <v>4.21</v>
      </c>
      <c r="J866" s="2">
        <f>SUM(Students_marks[[#This Row],[Math]:[English]])</f>
        <v>321.87</v>
      </c>
      <c r="K866" s="2">
        <f>Students_marks[[#This Row],[Total]]/5</f>
        <v>64.373999999999995</v>
      </c>
      <c r="L866" t="str">
        <f>IF(MIN(Students_marks[[#This Row],[Math]:[English]]) &lt; 35, "Fail","Pass")</f>
        <v>Fail</v>
      </c>
      <c r="M866" t="str">
        <f>VLOOKUP(Students_marks[[#This Row],[Percentage]],Table2[],2,TRUE)</f>
        <v>B2</v>
      </c>
      <c r="N866">
        <f>_xlfn.RANK.EQ(Students_marks[[#This Row],[Total]],Students_marks[Total],0)</f>
        <v>161</v>
      </c>
    </row>
    <row r="867" spans="1:14" x14ac:dyDescent="0.35">
      <c r="A867">
        <v>866</v>
      </c>
      <c r="B867" s="1" t="s">
        <v>877</v>
      </c>
      <c r="C867" s="1" t="s">
        <v>5</v>
      </c>
      <c r="D867" s="1" t="s">
        <v>10</v>
      </c>
      <c r="E867" s="2">
        <v>71.900000000000006</v>
      </c>
      <c r="F867" s="2">
        <v>12.14</v>
      </c>
      <c r="G867" s="2">
        <v>85.6</v>
      </c>
      <c r="H867" s="2">
        <v>21.02</v>
      </c>
      <c r="I867" s="2">
        <v>26.92</v>
      </c>
      <c r="J867" s="2">
        <f>SUM(Students_marks[[#This Row],[Math]:[English]])</f>
        <v>217.57999999999998</v>
      </c>
      <c r="K867" s="2">
        <f>Students_marks[[#This Row],[Total]]/5</f>
        <v>43.515999999999998</v>
      </c>
      <c r="L867" t="str">
        <f>IF(MIN(Students_marks[[#This Row],[Math]:[English]]) &lt; 35, "Fail","Pass")</f>
        <v>Fail</v>
      </c>
      <c r="M867" t="str">
        <f>VLOOKUP(Students_marks[[#This Row],[Percentage]],Table2[],2,TRUE)</f>
        <v>D</v>
      </c>
      <c r="N867">
        <f>_xlfn.RANK.EQ(Students_marks[[#This Row],[Total]],Students_marks[Total],0)</f>
        <v>706</v>
      </c>
    </row>
    <row r="868" spans="1:14" x14ac:dyDescent="0.35">
      <c r="A868">
        <v>867</v>
      </c>
      <c r="B868" s="1" t="s">
        <v>878</v>
      </c>
      <c r="C868" s="1" t="s">
        <v>7</v>
      </c>
      <c r="D868" s="1" t="s">
        <v>12</v>
      </c>
      <c r="E868" s="2">
        <v>18.170000000000002</v>
      </c>
      <c r="F868" s="2">
        <v>66.7</v>
      </c>
      <c r="G868" s="2">
        <v>79.510000000000005</v>
      </c>
      <c r="H868" s="2">
        <v>74.69</v>
      </c>
      <c r="I868" s="2">
        <v>38.270000000000003</v>
      </c>
      <c r="J868" s="2">
        <f>SUM(Students_marks[[#This Row],[Math]:[English]])</f>
        <v>277.33999999999997</v>
      </c>
      <c r="K868" s="2">
        <f>Students_marks[[#This Row],[Total]]/5</f>
        <v>55.467999999999996</v>
      </c>
      <c r="L868" t="str">
        <f>IF(MIN(Students_marks[[#This Row],[Math]:[English]]) &lt; 35, "Fail","Pass")</f>
        <v>Fail</v>
      </c>
      <c r="M868" t="str">
        <f>VLOOKUP(Students_marks[[#This Row],[Percentage]],Table2[],2,TRUE)</f>
        <v>C</v>
      </c>
      <c r="N868">
        <f>_xlfn.RANK.EQ(Students_marks[[#This Row],[Total]],Students_marks[Total],0)</f>
        <v>368</v>
      </c>
    </row>
    <row r="869" spans="1:14" x14ac:dyDescent="0.35">
      <c r="A869">
        <v>868</v>
      </c>
      <c r="B869" s="1" t="s">
        <v>879</v>
      </c>
      <c r="C869" s="1" t="s">
        <v>7</v>
      </c>
      <c r="D869" s="1" t="s">
        <v>10</v>
      </c>
      <c r="E869" s="2">
        <v>71.42</v>
      </c>
      <c r="F869" s="2">
        <v>72.62</v>
      </c>
      <c r="G869" s="2">
        <v>57.96</v>
      </c>
      <c r="H869" s="2">
        <v>72.040000000000006</v>
      </c>
      <c r="I869" s="2">
        <v>62.64</v>
      </c>
      <c r="J869" s="2">
        <f>SUM(Students_marks[[#This Row],[Math]:[English]])</f>
        <v>336.68</v>
      </c>
      <c r="K869" s="2">
        <f>Students_marks[[#This Row],[Total]]/5</f>
        <v>67.335999999999999</v>
      </c>
      <c r="L869" t="str">
        <f>IF(MIN(Students_marks[[#This Row],[Math]:[English]]) &lt; 35, "Fail","Pass")</f>
        <v>Pass</v>
      </c>
      <c r="M869" t="str">
        <f>VLOOKUP(Students_marks[[#This Row],[Percentage]],Table2[],2,TRUE)</f>
        <v>B2</v>
      </c>
      <c r="N869">
        <f>_xlfn.RANK.EQ(Students_marks[[#This Row],[Total]],Students_marks[Total],0)</f>
        <v>105</v>
      </c>
    </row>
    <row r="870" spans="1:14" x14ac:dyDescent="0.35">
      <c r="A870">
        <v>869</v>
      </c>
      <c r="B870" s="1" t="s">
        <v>880</v>
      </c>
      <c r="C870" s="1" t="s">
        <v>6</v>
      </c>
      <c r="D870" s="1" t="s">
        <v>12</v>
      </c>
      <c r="E870" s="2">
        <v>86.18</v>
      </c>
      <c r="F870" s="2">
        <v>58.72</v>
      </c>
      <c r="G870" s="2">
        <v>80.89</v>
      </c>
      <c r="H870" s="2">
        <v>30.84</v>
      </c>
      <c r="I870" s="2">
        <v>19.45</v>
      </c>
      <c r="J870" s="2">
        <f>SUM(Students_marks[[#This Row],[Math]:[English]])</f>
        <v>276.08</v>
      </c>
      <c r="K870" s="2">
        <f>Students_marks[[#This Row],[Total]]/5</f>
        <v>55.215999999999994</v>
      </c>
      <c r="L870" t="str">
        <f>IF(MIN(Students_marks[[#This Row],[Math]:[English]]) &lt; 35, "Fail","Pass")</f>
        <v>Fail</v>
      </c>
      <c r="M870" t="str">
        <f>VLOOKUP(Students_marks[[#This Row],[Percentage]],Table2[],2,TRUE)</f>
        <v>C</v>
      </c>
      <c r="N870">
        <f>_xlfn.RANK.EQ(Students_marks[[#This Row],[Total]],Students_marks[Total],0)</f>
        <v>374</v>
      </c>
    </row>
    <row r="871" spans="1:14" x14ac:dyDescent="0.35">
      <c r="A871">
        <v>870</v>
      </c>
      <c r="B871" s="1" t="s">
        <v>881</v>
      </c>
      <c r="C871" s="1" t="s">
        <v>8</v>
      </c>
      <c r="D871" s="1" t="s">
        <v>10</v>
      </c>
      <c r="E871" s="2">
        <v>48.42</v>
      </c>
      <c r="F871" s="2">
        <v>29.95</v>
      </c>
      <c r="G871" s="2">
        <v>91.05</v>
      </c>
      <c r="H871" s="2">
        <v>19.78</v>
      </c>
      <c r="I871" s="2">
        <v>63.37</v>
      </c>
      <c r="J871" s="2">
        <f>SUM(Students_marks[[#This Row],[Math]:[English]])</f>
        <v>252.57000000000002</v>
      </c>
      <c r="K871" s="2">
        <f>Students_marks[[#This Row],[Total]]/5</f>
        <v>50.514000000000003</v>
      </c>
      <c r="L871" t="str">
        <f>IF(MIN(Students_marks[[#This Row],[Math]:[English]]) &lt; 35, "Fail","Pass")</f>
        <v>Fail</v>
      </c>
      <c r="M871" t="str">
        <f>VLOOKUP(Students_marks[[#This Row],[Percentage]],Table2[],2,TRUE)</f>
        <v>C</v>
      </c>
      <c r="N871">
        <f>_xlfn.RANK.EQ(Students_marks[[#This Row],[Total]],Students_marks[Total],0)</f>
        <v>516</v>
      </c>
    </row>
    <row r="872" spans="1:14" x14ac:dyDescent="0.35">
      <c r="A872">
        <v>871</v>
      </c>
      <c r="B872" s="1" t="s">
        <v>882</v>
      </c>
      <c r="C872" s="1" t="s">
        <v>8</v>
      </c>
      <c r="D872" s="1" t="s">
        <v>12</v>
      </c>
      <c r="E872" s="2">
        <v>95.53</v>
      </c>
      <c r="F872" s="2">
        <v>91.64</v>
      </c>
      <c r="G872" s="2">
        <v>30.94</v>
      </c>
      <c r="H872" s="2">
        <v>12.47</v>
      </c>
      <c r="I872" s="2">
        <v>12.56</v>
      </c>
      <c r="J872" s="2">
        <f>SUM(Students_marks[[#This Row],[Math]:[English]])</f>
        <v>243.14000000000001</v>
      </c>
      <c r="K872" s="2">
        <f>Students_marks[[#This Row],[Total]]/5</f>
        <v>48.628</v>
      </c>
      <c r="L872" t="str">
        <f>IF(MIN(Students_marks[[#This Row],[Math]:[English]]) &lt; 35, "Fail","Pass")</f>
        <v>Fail</v>
      </c>
      <c r="M872" t="str">
        <f>VLOOKUP(Students_marks[[#This Row],[Percentage]],Table2[],2,TRUE)</f>
        <v>D</v>
      </c>
      <c r="N872">
        <f>_xlfn.RANK.EQ(Students_marks[[#This Row],[Total]],Students_marks[Total],0)</f>
        <v>566</v>
      </c>
    </row>
    <row r="873" spans="1:14" x14ac:dyDescent="0.35">
      <c r="A873">
        <v>872</v>
      </c>
      <c r="B873" s="1" t="s">
        <v>883</v>
      </c>
      <c r="C873" s="1" t="s">
        <v>4</v>
      </c>
      <c r="D873" s="1" t="s">
        <v>14</v>
      </c>
      <c r="E873" s="2">
        <v>2.42</v>
      </c>
      <c r="F873" s="2">
        <v>94.42</v>
      </c>
      <c r="G873" s="2">
        <v>18.18</v>
      </c>
      <c r="H873" s="2">
        <v>47.42</v>
      </c>
      <c r="I873" s="2">
        <v>52.69</v>
      </c>
      <c r="J873" s="2">
        <f>SUM(Students_marks[[#This Row],[Math]:[English]])</f>
        <v>215.13</v>
      </c>
      <c r="K873" s="2">
        <f>Students_marks[[#This Row],[Total]]/5</f>
        <v>43.025999999999996</v>
      </c>
      <c r="L873" t="str">
        <f>IF(MIN(Students_marks[[#This Row],[Math]:[English]]) &lt; 35, "Fail","Pass")</f>
        <v>Fail</v>
      </c>
      <c r="M873" t="str">
        <f>VLOOKUP(Students_marks[[#This Row],[Percentage]],Table2[],2,TRUE)</f>
        <v>D</v>
      </c>
      <c r="N873">
        <f>_xlfn.RANK.EQ(Students_marks[[#This Row],[Total]],Students_marks[Total],0)</f>
        <v>720</v>
      </c>
    </row>
    <row r="874" spans="1:14" x14ac:dyDescent="0.35">
      <c r="A874">
        <v>873</v>
      </c>
      <c r="B874" s="1" t="s">
        <v>884</v>
      </c>
      <c r="C874" s="1" t="s">
        <v>4</v>
      </c>
      <c r="D874" s="1" t="s">
        <v>14</v>
      </c>
      <c r="E874" s="2">
        <v>23.14</v>
      </c>
      <c r="F874" s="2">
        <v>11.23</v>
      </c>
      <c r="G874" s="2">
        <v>52.31</v>
      </c>
      <c r="H874" s="2">
        <v>22.38</v>
      </c>
      <c r="I874" s="2">
        <v>59.49</v>
      </c>
      <c r="J874" s="2">
        <f>SUM(Students_marks[[#This Row],[Math]:[English]])</f>
        <v>168.55</v>
      </c>
      <c r="K874" s="2">
        <f>Students_marks[[#This Row],[Total]]/5</f>
        <v>33.71</v>
      </c>
      <c r="L874" t="str">
        <f>IF(MIN(Students_marks[[#This Row],[Math]:[English]]) &lt; 35, "Fail","Pass")</f>
        <v>Fail</v>
      </c>
      <c r="M874" t="str">
        <f>VLOOKUP(Students_marks[[#This Row],[Percentage]],Table2[],2,TRUE)</f>
        <v>F</v>
      </c>
      <c r="N874">
        <f>_xlfn.RANK.EQ(Students_marks[[#This Row],[Total]],Students_marks[Total],0)</f>
        <v>904</v>
      </c>
    </row>
    <row r="875" spans="1:14" x14ac:dyDescent="0.35">
      <c r="A875">
        <v>874</v>
      </c>
      <c r="B875" s="1" t="s">
        <v>885</v>
      </c>
      <c r="C875" s="1" t="s">
        <v>7</v>
      </c>
      <c r="D875" s="1" t="s">
        <v>10</v>
      </c>
      <c r="E875" s="2">
        <v>72.81</v>
      </c>
      <c r="F875" s="2">
        <v>36.6</v>
      </c>
      <c r="G875" s="2">
        <v>95.99</v>
      </c>
      <c r="H875" s="2">
        <v>39.6</v>
      </c>
      <c r="I875" s="2">
        <v>50.78</v>
      </c>
      <c r="J875" s="2">
        <f>SUM(Students_marks[[#This Row],[Math]:[English]])</f>
        <v>295.77999999999997</v>
      </c>
      <c r="K875" s="2">
        <f>Students_marks[[#This Row],[Total]]/5</f>
        <v>59.155999999999992</v>
      </c>
      <c r="L875" t="str">
        <f>IF(MIN(Students_marks[[#This Row],[Math]:[English]]) &lt; 35, "Fail","Pass")</f>
        <v>Pass</v>
      </c>
      <c r="M875" t="str">
        <f>VLOOKUP(Students_marks[[#This Row],[Percentage]],Table2[],2,TRUE)</f>
        <v>C</v>
      </c>
      <c r="N875">
        <f>_xlfn.RANK.EQ(Students_marks[[#This Row],[Total]],Students_marks[Total],0)</f>
        <v>263</v>
      </c>
    </row>
    <row r="876" spans="1:14" x14ac:dyDescent="0.35">
      <c r="A876">
        <v>875</v>
      </c>
      <c r="B876" s="1" t="s">
        <v>886</v>
      </c>
      <c r="C876" s="1" t="s">
        <v>6</v>
      </c>
      <c r="D876" s="1" t="s">
        <v>12</v>
      </c>
      <c r="E876" s="2">
        <v>84.79</v>
      </c>
      <c r="F876" s="2">
        <v>85.46</v>
      </c>
      <c r="G876" s="2">
        <v>5.26</v>
      </c>
      <c r="H876" s="2">
        <v>42.62</v>
      </c>
      <c r="I876" s="2">
        <v>59.31</v>
      </c>
      <c r="J876" s="2">
        <f>SUM(Students_marks[[#This Row],[Math]:[English]])</f>
        <v>277.44</v>
      </c>
      <c r="K876" s="2">
        <f>Students_marks[[#This Row],[Total]]/5</f>
        <v>55.488</v>
      </c>
      <c r="L876" t="str">
        <f>IF(MIN(Students_marks[[#This Row],[Math]:[English]]) &lt; 35, "Fail","Pass")</f>
        <v>Fail</v>
      </c>
      <c r="M876" t="str">
        <f>VLOOKUP(Students_marks[[#This Row],[Percentage]],Table2[],2,TRUE)</f>
        <v>C</v>
      </c>
      <c r="N876">
        <f>_xlfn.RANK.EQ(Students_marks[[#This Row],[Total]],Students_marks[Total],0)</f>
        <v>367</v>
      </c>
    </row>
    <row r="877" spans="1:14" x14ac:dyDescent="0.35">
      <c r="A877">
        <v>876</v>
      </c>
      <c r="B877" s="1" t="s">
        <v>887</v>
      </c>
      <c r="C877" s="1" t="s">
        <v>8</v>
      </c>
      <c r="D877" s="1" t="s">
        <v>10</v>
      </c>
      <c r="E877" s="2">
        <v>53.35</v>
      </c>
      <c r="F877" s="2">
        <v>40.380000000000003</v>
      </c>
      <c r="G877" s="2">
        <v>24.03</v>
      </c>
      <c r="H877" s="2">
        <v>63.72</v>
      </c>
      <c r="I877" s="2">
        <v>23.45</v>
      </c>
      <c r="J877" s="2">
        <f>SUM(Students_marks[[#This Row],[Math]:[English]])</f>
        <v>204.93</v>
      </c>
      <c r="K877" s="2">
        <f>Students_marks[[#This Row],[Total]]/5</f>
        <v>40.986000000000004</v>
      </c>
      <c r="L877" t="str">
        <f>IF(MIN(Students_marks[[#This Row],[Math]:[English]]) &lt; 35, "Fail","Pass")</f>
        <v>Fail</v>
      </c>
      <c r="M877" t="str">
        <f>VLOOKUP(Students_marks[[#This Row],[Percentage]],Table2[],2,TRUE)</f>
        <v>D</v>
      </c>
      <c r="N877">
        <f>_xlfn.RANK.EQ(Students_marks[[#This Row],[Total]],Students_marks[Total],0)</f>
        <v>782</v>
      </c>
    </row>
    <row r="878" spans="1:14" x14ac:dyDescent="0.35">
      <c r="A878">
        <v>877</v>
      </c>
      <c r="B878" s="1" t="s">
        <v>888</v>
      </c>
      <c r="C878" s="1" t="s">
        <v>4</v>
      </c>
      <c r="D878" s="1" t="s">
        <v>10</v>
      </c>
      <c r="E878" s="2">
        <v>23.71</v>
      </c>
      <c r="F878" s="2">
        <v>61.73</v>
      </c>
      <c r="G878" s="2">
        <v>97.85</v>
      </c>
      <c r="H878" s="2">
        <v>79.31</v>
      </c>
      <c r="I878" s="2">
        <v>21.13</v>
      </c>
      <c r="J878" s="2">
        <f>SUM(Students_marks[[#This Row],[Math]:[English]])</f>
        <v>283.73</v>
      </c>
      <c r="K878" s="2">
        <f>Students_marks[[#This Row],[Total]]/5</f>
        <v>56.746000000000002</v>
      </c>
      <c r="L878" t="str">
        <f>IF(MIN(Students_marks[[#This Row],[Math]:[English]]) &lt; 35, "Fail","Pass")</f>
        <v>Fail</v>
      </c>
      <c r="M878" t="str">
        <f>VLOOKUP(Students_marks[[#This Row],[Percentage]],Table2[],2,TRUE)</f>
        <v>C</v>
      </c>
      <c r="N878">
        <f>_xlfn.RANK.EQ(Students_marks[[#This Row],[Total]],Students_marks[Total],0)</f>
        <v>323</v>
      </c>
    </row>
    <row r="879" spans="1:14" x14ac:dyDescent="0.35">
      <c r="A879">
        <v>878</v>
      </c>
      <c r="B879" s="1" t="s">
        <v>889</v>
      </c>
      <c r="C879" s="1" t="s">
        <v>5</v>
      </c>
      <c r="D879" s="1" t="s">
        <v>12</v>
      </c>
      <c r="E879" s="2">
        <v>79.209999999999994</v>
      </c>
      <c r="F879" s="2">
        <v>92.37</v>
      </c>
      <c r="G879" s="2">
        <v>18.73</v>
      </c>
      <c r="H879" s="2">
        <v>78.819999999999993</v>
      </c>
      <c r="I879" s="2">
        <v>63.68</v>
      </c>
      <c r="J879" s="2">
        <f>SUM(Students_marks[[#This Row],[Math]:[English]])</f>
        <v>332.81</v>
      </c>
      <c r="K879" s="2">
        <f>Students_marks[[#This Row],[Total]]/5</f>
        <v>66.561999999999998</v>
      </c>
      <c r="L879" t="str">
        <f>IF(MIN(Students_marks[[#This Row],[Math]:[English]]) &lt; 35, "Fail","Pass")</f>
        <v>Fail</v>
      </c>
      <c r="M879" t="str">
        <f>VLOOKUP(Students_marks[[#This Row],[Percentage]],Table2[],2,TRUE)</f>
        <v>B2</v>
      </c>
      <c r="N879">
        <f>_xlfn.RANK.EQ(Students_marks[[#This Row],[Total]],Students_marks[Total],0)</f>
        <v>121</v>
      </c>
    </row>
    <row r="880" spans="1:14" x14ac:dyDescent="0.35">
      <c r="A880">
        <v>879</v>
      </c>
      <c r="B880" s="1" t="s">
        <v>890</v>
      </c>
      <c r="C880" s="1" t="s">
        <v>4</v>
      </c>
      <c r="D880" s="1" t="s">
        <v>10</v>
      </c>
      <c r="E880" s="2">
        <v>70.75</v>
      </c>
      <c r="F880" s="2">
        <v>47.66</v>
      </c>
      <c r="G880" s="2">
        <v>81.75</v>
      </c>
      <c r="H880" s="2">
        <v>31.67</v>
      </c>
      <c r="I880" s="2">
        <v>85.79</v>
      </c>
      <c r="J880" s="2">
        <f>SUM(Students_marks[[#This Row],[Math]:[English]])</f>
        <v>317.62</v>
      </c>
      <c r="K880" s="2">
        <f>Students_marks[[#This Row],[Total]]/5</f>
        <v>63.524000000000001</v>
      </c>
      <c r="L880" t="str">
        <f>IF(MIN(Students_marks[[#This Row],[Math]:[English]]) &lt; 35, "Fail","Pass")</f>
        <v>Fail</v>
      </c>
      <c r="M880" t="str">
        <f>VLOOKUP(Students_marks[[#This Row],[Percentage]],Table2[],2,TRUE)</f>
        <v>B2</v>
      </c>
      <c r="N880">
        <f>_xlfn.RANK.EQ(Students_marks[[#This Row],[Total]],Students_marks[Total],0)</f>
        <v>174</v>
      </c>
    </row>
    <row r="881" spans="1:14" x14ac:dyDescent="0.35">
      <c r="A881">
        <v>880</v>
      </c>
      <c r="B881" s="1" t="s">
        <v>891</v>
      </c>
      <c r="C881" s="1" t="s">
        <v>6</v>
      </c>
      <c r="D881" s="1" t="s">
        <v>14</v>
      </c>
      <c r="E881" s="2">
        <v>19.21</v>
      </c>
      <c r="F881" s="2">
        <v>97.8</v>
      </c>
      <c r="G881" s="2">
        <v>77.31</v>
      </c>
      <c r="H881" s="2">
        <v>10.95</v>
      </c>
      <c r="I881" s="2">
        <v>8.99</v>
      </c>
      <c r="J881" s="2">
        <f>SUM(Students_marks[[#This Row],[Math]:[English]])</f>
        <v>214.26</v>
      </c>
      <c r="K881" s="2">
        <f>Students_marks[[#This Row],[Total]]/5</f>
        <v>42.851999999999997</v>
      </c>
      <c r="L881" t="str">
        <f>IF(MIN(Students_marks[[#This Row],[Math]:[English]]) &lt; 35, "Fail","Pass")</f>
        <v>Fail</v>
      </c>
      <c r="M881" t="str">
        <f>VLOOKUP(Students_marks[[#This Row],[Percentage]],Table2[],2,TRUE)</f>
        <v>D</v>
      </c>
      <c r="N881">
        <f>_xlfn.RANK.EQ(Students_marks[[#This Row],[Total]],Students_marks[Total],0)</f>
        <v>722</v>
      </c>
    </row>
    <row r="882" spans="1:14" x14ac:dyDescent="0.35">
      <c r="A882">
        <v>881</v>
      </c>
      <c r="B882" s="1" t="s">
        <v>892</v>
      </c>
      <c r="C882" s="1" t="s">
        <v>5</v>
      </c>
      <c r="D882" s="1" t="s">
        <v>12</v>
      </c>
      <c r="E882" s="2">
        <v>4.6100000000000003</v>
      </c>
      <c r="F882" s="2">
        <v>63.91</v>
      </c>
      <c r="G882" s="2">
        <v>32.17</v>
      </c>
      <c r="H882" s="2">
        <v>83.55</v>
      </c>
      <c r="I882" s="2">
        <v>94.97</v>
      </c>
      <c r="J882" s="2">
        <f>SUM(Students_marks[[#This Row],[Math]:[English]])</f>
        <v>279.21000000000004</v>
      </c>
      <c r="K882" s="2">
        <f>Students_marks[[#This Row],[Total]]/5</f>
        <v>55.842000000000006</v>
      </c>
      <c r="L882" t="str">
        <f>IF(MIN(Students_marks[[#This Row],[Math]:[English]]) &lt; 35, "Fail","Pass")</f>
        <v>Fail</v>
      </c>
      <c r="M882" t="str">
        <f>VLOOKUP(Students_marks[[#This Row],[Percentage]],Table2[],2,TRUE)</f>
        <v>C</v>
      </c>
      <c r="N882">
        <f>_xlfn.RANK.EQ(Students_marks[[#This Row],[Total]],Students_marks[Total],0)</f>
        <v>352</v>
      </c>
    </row>
    <row r="883" spans="1:14" x14ac:dyDescent="0.35">
      <c r="A883">
        <v>882</v>
      </c>
      <c r="B883" s="1" t="s">
        <v>893</v>
      </c>
      <c r="C883" s="1" t="s">
        <v>6</v>
      </c>
      <c r="D883" s="1" t="s">
        <v>14</v>
      </c>
      <c r="E883" s="2">
        <v>35.46</v>
      </c>
      <c r="F883" s="2">
        <v>90.17</v>
      </c>
      <c r="G883" s="2">
        <v>85.77</v>
      </c>
      <c r="H883" s="2">
        <v>52.06</v>
      </c>
      <c r="I883" s="2">
        <v>8.64</v>
      </c>
      <c r="J883" s="2">
        <f>SUM(Students_marks[[#This Row],[Math]:[English]])</f>
        <v>272.09999999999997</v>
      </c>
      <c r="K883" s="2">
        <f>Students_marks[[#This Row],[Total]]/5</f>
        <v>54.419999999999995</v>
      </c>
      <c r="L883" t="str">
        <f>IF(MIN(Students_marks[[#This Row],[Math]:[English]]) &lt; 35, "Fail","Pass")</f>
        <v>Fail</v>
      </c>
      <c r="M883" t="str">
        <f>VLOOKUP(Students_marks[[#This Row],[Percentage]],Table2[],2,TRUE)</f>
        <v>C</v>
      </c>
      <c r="N883">
        <f>_xlfn.RANK.EQ(Students_marks[[#This Row],[Total]],Students_marks[Total],0)</f>
        <v>403</v>
      </c>
    </row>
    <row r="884" spans="1:14" x14ac:dyDescent="0.35">
      <c r="A884">
        <v>883</v>
      </c>
      <c r="B884" s="1" t="s">
        <v>894</v>
      </c>
      <c r="C884" s="1" t="s">
        <v>8</v>
      </c>
      <c r="D884" s="1" t="s">
        <v>14</v>
      </c>
      <c r="E884" s="2">
        <v>18.39</v>
      </c>
      <c r="F884" s="2">
        <v>54.37</v>
      </c>
      <c r="G884" s="2">
        <v>34.299999999999997</v>
      </c>
      <c r="H884" s="2">
        <v>39.21</v>
      </c>
      <c r="I884" s="2">
        <v>21.64</v>
      </c>
      <c r="J884" s="2">
        <f>SUM(Students_marks[[#This Row],[Math]:[English]])</f>
        <v>167.90999999999997</v>
      </c>
      <c r="K884" s="2">
        <f>Students_marks[[#This Row],[Total]]/5</f>
        <v>33.581999999999994</v>
      </c>
      <c r="L884" t="str">
        <f>IF(MIN(Students_marks[[#This Row],[Math]:[English]]) &lt; 35, "Fail","Pass")</f>
        <v>Fail</v>
      </c>
      <c r="M884" t="str">
        <f>VLOOKUP(Students_marks[[#This Row],[Percentage]],Table2[],2,TRUE)</f>
        <v>F</v>
      </c>
      <c r="N884">
        <f>_xlfn.RANK.EQ(Students_marks[[#This Row],[Total]],Students_marks[Total],0)</f>
        <v>906</v>
      </c>
    </row>
    <row r="885" spans="1:14" x14ac:dyDescent="0.35">
      <c r="A885">
        <v>884</v>
      </c>
      <c r="B885" s="1" t="s">
        <v>895</v>
      </c>
      <c r="C885" s="1" t="s">
        <v>7</v>
      </c>
      <c r="D885" s="1" t="s">
        <v>10</v>
      </c>
      <c r="E885" s="2">
        <v>4.1900000000000004</v>
      </c>
      <c r="F885" s="2">
        <v>64.760000000000005</v>
      </c>
      <c r="G885" s="2">
        <v>98.92</v>
      </c>
      <c r="H885" s="2">
        <v>35.840000000000003</v>
      </c>
      <c r="I885" s="2">
        <v>69.73</v>
      </c>
      <c r="J885" s="2">
        <f>SUM(Students_marks[[#This Row],[Math]:[English]])</f>
        <v>273.44</v>
      </c>
      <c r="K885" s="2">
        <f>Students_marks[[#This Row],[Total]]/5</f>
        <v>54.688000000000002</v>
      </c>
      <c r="L885" t="str">
        <f>IF(MIN(Students_marks[[#This Row],[Math]:[English]]) &lt; 35, "Fail","Pass")</f>
        <v>Fail</v>
      </c>
      <c r="M885" t="str">
        <f>VLOOKUP(Students_marks[[#This Row],[Percentage]],Table2[],2,TRUE)</f>
        <v>C</v>
      </c>
      <c r="N885">
        <f>_xlfn.RANK.EQ(Students_marks[[#This Row],[Total]],Students_marks[Total],0)</f>
        <v>393</v>
      </c>
    </row>
    <row r="886" spans="1:14" x14ac:dyDescent="0.35">
      <c r="A886">
        <v>885</v>
      </c>
      <c r="B886" s="1" t="s">
        <v>896</v>
      </c>
      <c r="C886" s="1" t="s">
        <v>8</v>
      </c>
      <c r="D886" s="1" t="s">
        <v>12</v>
      </c>
      <c r="E886" s="2">
        <v>80.12</v>
      </c>
      <c r="F886" s="2">
        <v>25.67</v>
      </c>
      <c r="G886" s="2">
        <v>57.23</v>
      </c>
      <c r="H886" s="2">
        <v>70.34</v>
      </c>
      <c r="I886" s="2">
        <v>34.54</v>
      </c>
      <c r="J886" s="2">
        <f>SUM(Students_marks[[#This Row],[Math]:[English]])</f>
        <v>267.90000000000003</v>
      </c>
      <c r="K886" s="2">
        <f>Students_marks[[#This Row],[Total]]/5</f>
        <v>53.580000000000005</v>
      </c>
      <c r="L886" t="str">
        <f>IF(MIN(Students_marks[[#This Row],[Math]:[English]]) &lt; 35, "Fail","Pass")</f>
        <v>Fail</v>
      </c>
      <c r="M886" t="str">
        <f>VLOOKUP(Students_marks[[#This Row],[Percentage]],Table2[],2,TRUE)</f>
        <v>C</v>
      </c>
      <c r="N886">
        <f>_xlfn.RANK.EQ(Students_marks[[#This Row],[Total]],Students_marks[Total],0)</f>
        <v>419</v>
      </c>
    </row>
    <row r="887" spans="1:14" x14ac:dyDescent="0.35">
      <c r="A887">
        <v>886</v>
      </c>
      <c r="B887" s="1" t="s">
        <v>897</v>
      </c>
      <c r="C887" s="1" t="s">
        <v>8</v>
      </c>
      <c r="D887" s="1" t="s">
        <v>10</v>
      </c>
      <c r="E887" s="2">
        <v>47.06</v>
      </c>
      <c r="F887" s="2">
        <v>8.25</v>
      </c>
      <c r="G887" s="2">
        <v>2.8</v>
      </c>
      <c r="H887" s="2">
        <v>68.489999999999995</v>
      </c>
      <c r="I887" s="2">
        <v>17.420000000000002</v>
      </c>
      <c r="J887" s="2">
        <f>SUM(Students_marks[[#This Row],[Math]:[English]])</f>
        <v>144.01999999999998</v>
      </c>
      <c r="K887" s="2">
        <f>Students_marks[[#This Row],[Total]]/5</f>
        <v>28.803999999999995</v>
      </c>
      <c r="L887" t="str">
        <f>IF(MIN(Students_marks[[#This Row],[Math]:[English]]) &lt; 35, "Fail","Pass")</f>
        <v>Fail</v>
      </c>
      <c r="M887" t="str">
        <f>VLOOKUP(Students_marks[[#This Row],[Percentage]],Table2[],2,TRUE)</f>
        <v>F</v>
      </c>
      <c r="N887">
        <f>_xlfn.RANK.EQ(Students_marks[[#This Row],[Total]],Students_marks[Total],0)</f>
        <v>954</v>
      </c>
    </row>
    <row r="888" spans="1:14" x14ac:dyDescent="0.35">
      <c r="A888">
        <v>887</v>
      </c>
      <c r="B888" s="1" t="s">
        <v>898</v>
      </c>
      <c r="C888" s="1" t="s">
        <v>6</v>
      </c>
      <c r="D888" s="1" t="s">
        <v>10</v>
      </c>
      <c r="E888" s="2">
        <v>64.2</v>
      </c>
      <c r="F888" s="2">
        <v>49.49</v>
      </c>
      <c r="G888" s="2">
        <v>6.47</v>
      </c>
      <c r="H888" s="2">
        <v>46.83</v>
      </c>
      <c r="I888" s="2">
        <v>11.81</v>
      </c>
      <c r="J888" s="2">
        <f>SUM(Students_marks[[#This Row],[Math]:[English]])</f>
        <v>178.8</v>
      </c>
      <c r="K888" s="2">
        <f>Students_marks[[#This Row],[Total]]/5</f>
        <v>35.760000000000005</v>
      </c>
      <c r="L888" t="str">
        <f>IF(MIN(Students_marks[[#This Row],[Math]:[English]]) &lt; 35, "Fail","Pass")</f>
        <v>Fail</v>
      </c>
      <c r="M888" t="str">
        <f>VLOOKUP(Students_marks[[#This Row],[Percentage]],Table2[],2,TRUE)</f>
        <v>D</v>
      </c>
      <c r="N888">
        <f>_xlfn.RANK.EQ(Students_marks[[#This Row],[Total]],Students_marks[Total],0)</f>
        <v>870</v>
      </c>
    </row>
    <row r="889" spans="1:14" x14ac:dyDescent="0.35">
      <c r="A889">
        <v>888</v>
      </c>
      <c r="B889" s="1" t="s">
        <v>899</v>
      </c>
      <c r="C889" s="1" t="s">
        <v>7</v>
      </c>
      <c r="D889" s="1" t="s">
        <v>12</v>
      </c>
      <c r="E889" s="2">
        <v>19.53</v>
      </c>
      <c r="F889" s="2">
        <v>69.489999999999995</v>
      </c>
      <c r="G889" s="2">
        <v>3.06</v>
      </c>
      <c r="H889" s="2">
        <v>78.95</v>
      </c>
      <c r="I889" s="2">
        <v>70.680000000000007</v>
      </c>
      <c r="J889" s="2">
        <f>SUM(Students_marks[[#This Row],[Math]:[English]])</f>
        <v>241.71</v>
      </c>
      <c r="K889" s="2">
        <f>Students_marks[[#This Row],[Total]]/5</f>
        <v>48.341999999999999</v>
      </c>
      <c r="L889" t="str">
        <f>IF(MIN(Students_marks[[#This Row],[Math]:[English]]) &lt; 35, "Fail","Pass")</f>
        <v>Fail</v>
      </c>
      <c r="M889" t="str">
        <f>VLOOKUP(Students_marks[[#This Row],[Percentage]],Table2[],2,TRUE)</f>
        <v>D</v>
      </c>
      <c r="N889">
        <f>_xlfn.RANK.EQ(Students_marks[[#This Row],[Total]],Students_marks[Total],0)</f>
        <v>579</v>
      </c>
    </row>
    <row r="890" spans="1:14" x14ac:dyDescent="0.35">
      <c r="A890">
        <v>889</v>
      </c>
      <c r="B890" s="1" t="s">
        <v>900</v>
      </c>
      <c r="C890" s="1" t="s">
        <v>7</v>
      </c>
      <c r="D890" s="1" t="s">
        <v>10</v>
      </c>
      <c r="E890" s="2">
        <v>77.709999999999994</v>
      </c>
      <c r="F890" s="2">
        <v>96.18</v>
      </c>
      <c r="G890" s="2">
        <v>71.260000000000005</v>
      </c>
      <c r="H890" s="2">
        <v>69.78</v>
      </c>
      <c r="I890" s="2">
        <v>19.239999999999998</v>
      </c>
      <c r="J890" s="2">
        <f>SUM(Students_marks[[#This Row],[Math]:[English]])</f>
        <v>334.16999999999996</v>
      </c>
      <c r="K890" s="2">
        <f>Students_marks[[#This Row],[Total]]/5</f>
        <v>66.833999999999989</v>
      </c>
      <c r="L890" t="str">
        <f>IF(MIN(Students_marks[[#This Row],[Math]:[English]]) &lt; 35, "Fail","Pass")</f>
        <v>Fail</v>
      </c>
      <c r="M890" t="str">
        <f>VLOOKUP(Students_marks[[#This Row],[Percentage]],Table2[],2,TRUE)</f>
        <v>B2</v>
      </c>
      <c r="N890">
        <f>_xlfn.RANK.EQ(Students_marks[[#This Row],[Total]],Students_marks[Total],0)</f>
        <v>115</v>
      </c>
    </row>
    <row r="891" spans="1:14" x14ac:dyDescent="0.35">
      <c r="A891">
        <v>890</v>
      </c>
      <c r="B891" s="1" t="s">
        <v>901</v>
      </c>
      <c r="C891" s="1" t="s">
        <v>8</v>
      </c>
      <c r="D891" s="1" t="s">
        <v>14</v>
      </c>
      <c r="E891" s="2">
        <v>8.19</v>
      </c>
      <c r="F891" s="2">
        <v>91.97</v>
      </c>
      <c r="G891" s="2">
        <v>67.349999999999994</v>
      </c>
      <c r="H891" s="2">
        <v>33.03</v>
      </c>
      <c r="I891" s="2">
        <v>11.45</v>
      </c>
      <c r="J891" s="2">
        <f>SUM(Students_marks[[#This Row],[Math]:[English]])</f>
        <v>211.98999999999998</v>
      </c>
      <c r="K891" s="2">
        <f>Students_marks[[#This Row],[Total]]/5</f>
        <v>42.397999999999996</v>
      </c>
      <c r="L891" t="str">
        <f>IF(MIN(Students_marks[[#This Row],[Math]:[English]]) &lt; 35, "Fail","Pass")</f>
        <v>Fail</v>
      </c>
      <c r="M891" t="str">
        <f>VLOOKUP(Students_marks[[#This Row],[Percentage]],Table2[],2,TRUE)</f>
        <v>D</v>
      </c>
      <c r="N891">
        <f>_xlfn.RANK.EQ(Students_marks[[#This Row],[Total]],Students_marks[Total],0)</f>
        <v>740</v>
      </c>
    </row>
    <row r="892" spans="1:14" x14ac:dyDescent="0.35">
      <c r="A892">
        <v>891</v>
      </c>
      <c r="B892" s="1" t="s">
        <v>902</v>
      </c>
      <c r="C892" s="1" t="s">
        <v>5</v>
      </c>
      <c r="D892" s="1" t="s">
        <v>12</v>
      </c>
      <c r="E892" s="2">
        <v>95.72</v>
      </c>
      <c r="F892" s="2">
        <v>96.01</v>
      </c>
      <c r="G892" s="2">
        <v>60.86</v>
      </c>
      <c r="H892" s="2">
        <v>30.13</v>
      </c>
      <c r="I892" s="2">
        <v>84.57</v>
      </c>
      <c r="J892" s="2">
        <f>SUM(Students_marks[[#This Row],[Math]:[English]])</f>
        <v>367.29</v>
      </c>
      <c r="K892" s="2">
        <f>Students_marks[[#This Row],[Total]]/5</f>
        <v>73.457999999999998</v>
      </c>
      <c r="L892" t="str">
        <f>IF(MIN(Students_marks[[#This Row],[Math]:[English]]) &lt; 35, "Fail","Pass")</f>
        <v>Fail</v>
      </c>
      <c r="M892" t="str">
        <f>VLOOKUP(Students_marks[[#This Row],[Percentage]],Table2[],2,TRUE)</f>
        <v>B1</v>
      </c>
      <c r="N892">
        <f>_xlfn.RANK.EQ(Students_marks[[#This Row],[Total]],Students_marks[Total],0)</f>
        <v>35</v>
      </c>
    </row>
    <row r="893" spans="1:14" x14ac:dyDescent="0.35">
      <c r="A893">
        <v>892</v>
      </c>
      <c r="B893" s="1" t="s">
        <v>903</v>
      </c>
      <c r="C893" s="1" t="s">
        <v>7</v>
      </c>
      <c r="D893" s="1" t="s">
        <v>10</v>
      </c>
      <c r="E893" s="2">
        <v>75.180000000000007</v>
      </c>
      <c r="F893" s="2">
        <v>35.799999999999997</v>
      </c>
      <c r="G893" s="2">
        <v>59.4</v>
      </c>
      <c r="H893" s="2">
        <v>98.78</v>
      </c>
      <c r="I893" s="2">
        <v>1.54</v>
      </c>
      <c r="J893" s="2">
        <f>SUM(Students_marks[[#This Row],[Math]:[English]])</f>
        <v>270.7</v>
      </c>
      <c r="K893" s="2">
        <f>Students_marks[[#This Row],[Total]]/5</f>
        <v>54.14</v>
      </c>
      <c r="L893" t="str">
        <f>IF(MIN(Students_marks[[#This Row],[Math]:[English]]) &lt; 35, "Fail","Pass")</f>
        <v>Fail</v>
      </c>
      <c r="M893" t="str">
        <f>VLOOKUP(Students_marks[[#This Row],[Percentage]],Table2[],2,TRUE)</f>
        <v>C</v>
      </c>
      <c r="N893">
        <f>_xlfn.RANK.EQ(Students_marks[[#This Row],[Total]],Students_marks[Total],0)</f>
        <v>410</v>
      </c>
    </row>
    <row r="894" spans="1:14" x14ac:dyDescent="0.35">
      <c r="A894">
        <v>893</v>
      </c>
      <c r="B894" s="1" t="s">
        <v>904</v>
      </c>
      <c r="C894" s="1" t="s">
        <v>6</v>
      </c>
      <c r="D894" s="1" t="s">
        <v>12</v>
      </c>
      <c r="E894" s="2">
        <v>13.56</v>
      </c>
      <c r="F894" s="2">
        <v>22.71</v>
      </c>
      <c r="G894" s="2">
        <v>60.05</v>
      </c>
      <c r="H894" s="2">
        <v>72.849999999999994</v>
      </c>
      <c r="I894" s="2">
        <v>20.98</v>
      </c>
      <c r="J894" s="2">
        <f>SUM(Students_marks[[#This Row],[Math]:[English]])</f>
        <v>190.14999999999998</v>
      </c>
      <c r="K894" s="2">
        <f>Students_marks[[#This Row],[Total]]/5</f>
        <v>38.029999999999994</v>
      </c>
      <c r="L894" t="str">
        <f>IF(MIN(Students_marks[[#This Row],[Math]:[English]]) &lt; 35, "Fail","Pass")</f>
        <v>Fail</v>
      </c>
      <c r="M894" t="str">
        <f>VLOOKUP(Students_marks[[#This Row],[Percentage]],Table2[],2,TRUE)</f>
        <v>D</v>
      </c>
      <c r="N894">
        <f>_xlfn.RANK.EQ(Students_marks[[#This Row],[Total]],Students_marks[Total],0)</f>
        <v>831</v>
      </c>
    </row>
    <row r="895" spans="1:14" x14ac:dyDescent="0.35">
      <c r="A895">
        <v>894</v>
      </c>
      <c r="B895" s="1" t="s">
        <v>905</v>
      </c>
      <c r="C895" s="1" t="s">
        <v>6</v>
      </c>
      <c r="D895" s="1" t="s">
        <v>10</v>
      </c>
      <c r="E895" s="2">
        <v>96.32</v>
      </c>
      <c r="F895" s="2">
        <v>2.86</v>
      </c>
      <c r="G895" s="2">
        <v>79.73</v>
      </c>
      <c r="H895" s="2">
        <v>32.57</v>
      </c>
      <c r="I895" s="2">
        <v>25.65</v>
      </c>
      <c r="J895" s="2">
        <f>SUM(Students_marks[[#This Row],[Math]:[English]])</f>
        <v>237.13</v>
      </c>
      <c r="K895" s="2">
        <f>Students_marks[[#This Row],[Total]]/5</f>
        <v>47.426000000000002</v>
      </c>
      <c r="L895" t="str">
        <f>IF(MIN(Students_marks[[#This Row],[Math]:[English]]) &lt; 35, "Fail","Pass")</f>
        <v>Fail</v>
      </c>
      <c r="M895" t="str">
        <f>VLOOKUP(Students_marks[[#This Row],[Percentage]],Table2[],2,TRUE)</f>
        <v>D</v>
      </c>
      <c r="N895">
        <f>_xlfn.RANK.EQ(Students_marks[[#This Row],[Total]],Students_marks[Total],0)</f>
        <v>601</v>
      </c>
    </row>
    <row r="896" spans="1:14" x14ac:dyDescent="0.35">
      <c r="A896">
        <v>895</v>
      </c>
      <c r="B896" s="1" t="s">
        <v>906</v>
      </c>
      <c r="C896" s="1" t="s">
        <v>6</v>
      </c>
      <c r="D896" s="1" t="s">
        <v>14</v>
      </c>
      <c r="E896" s="2">
        <v>80.180000000000007</v>
      </c>
      <c r="F896" s="2">
        <v>12.63</v>
      </c>
      <c r="G896" s="2">
        <v>89.48</v>
      </c>
      <c r="H896" s="2">
        <v>55.06</v>
      </c>
      <c r="I896" s="2">
        <v>73.510000000000005</v>
      </c>
      <c r="J896" s="2">
        <f>SUM(Students_marks[[#This Row],[Math]:[English]])</f>
        <v>310.86</v>
      </c>
      <c r="K896" s="2">
        <f>Students_marks[[#This Row],[Total]]/5</f>
        <v>62.172000000000004</v>
      </c>
      <c r="L896" t="str">
        <f>IF(MIN(Students_marks[[#This Row],[Math]:[English]]) &lt; 35, "Fail","Pass")</f>
        <v>Fail</v>
      </c>
      <c r="M896" t="str">
        <f>VLOOKUP(Students_marks[[#This Row],[Percentage]],Table2[],2,TRUE)</f>
        <v>B2</v>
      </c>
      <c r="N896">
        <f>_xlfn.RANK.EQ(Students_marks[[#This Row],[Total]],Students_marks[Total],0)</f>
        <v>207</v>
      </c>
    </row>
    <row r="897" spans="1:14" x14ac:dyDescent="0.35">
      <c r="A897">
        <v>896</v>
      </c>
      <c r="B897" s="1" t="s">
        <v>907</v>
      </c>
      <c r="C897" s="1" t="s">
        <v>7</v>
      </c>
      <c r="D897" s="1" t="s">
        <v>12</v>
      </c>
      <c r="E897" s="2">
        <v>54.78</v>
      </c>
      <c r="F897" s="2">
        <v>78.88</v>
      </c>
      <c r="G897" s="2">
        <v>90.44</v>
      </c>
      <c r="H897" s="2">
        <v>5.69</v>
      </c>
      <c r="I897" s="2">
        <v>36.89</v>
      </c>
      <c r="J897" s="2">
        <f>SUM(Students_marks[[#This Row],[Math]:[English]])</f>
        <v>266.68</v>
      </c>
      <c r="K897" s="2">
        <f>Students_marks[[#This Row],[Total]]/5</f>
        <v>53.335999999999999</v>
      </c>
      <c r="L897" t="str">
        <f>IF(MIN(Students_marks[[#This Row],[Math]:[English]]) &lt; 35, "Fail","Pass")</f>
        <v>Fail</v>
      </c>
      <c r="M897" t="str">
        <f>VLOOKUP(Students_marks[[#This Row],[Percentage]],Table2[],2,TRUE)</f>
        <v>C</v>
      </c>
      <c r="N897">
        <f>_xlfn.RANK.EQ(Students_marks[[#This Row],[Total]],Students_marks[Total],0)</f>
        <v>428</v>
      </c>
    </row>
    <row r="898" spans="1:14" x14ac:dyDescent="0.35">
      <c r="A898">
        <v>897</v>
      </c>
      <c r="B898" s="1" t="s">
        <v>908</v>
      </c>
      <c r="C898" s="1" t="s">
        <v>4</v>
      </c>
      <c r="D898" s="1" t="s">
        <v>12</v>
      </c>
      <c r="E898" s="2">
        <v>18.12</v>
      </c>
      <c r="F898" s="2">
        <v>25.81</v>
      </c>
      <c r="G898" s="2">
        <v>10.56</v>
      </c>
      <c r="H898" s="2">
        <v>33.9</v>
      </c>
      <c r="I898" s="2">
        <v>67.42</v>
      </c>
      <c r="J898" s="2">
        <f>SUM(Students_marks[[#This Row],[Math]:[English]])</f>
        <v>155.81</v>
      </c>
      <c r="K898" s="2">
        <f>Students_marks[[#This Row],[Total]]/5</f>
        <v>31.161999999999999</v>
      </c>
      <c r="L898" t="str">
        <f>IF(MIN(Students_marks[[#This Row],[Math]:[English]]) &lt; 35, "Fail","Pass")</f>
        <v>Fail</v>
      </c>
      <c r="M898" t="str">
        <f>VLOOKUP(Students_marks[[#This Row],[Percentage]],Table2[],2,TRUE)</f>
        <v>F</v>
      </c>
      <c r="N898">
        <f>_xlfn.RANK.EQ(Students_marks[[#This Row],[Total]],Students_marks[Total],0)</f>
        <v>935</v>
      </c>
    </row>
    <row r="899" spans="1:14" x14ac:dyDescent="0.35">
      <c r="A899">
        <v>898</v>
      </c>
      <c r="B899" s="1" t="s">
        <v>909</v>
      </c>
      <c r="C899" s="1" t="s">
        <v>4</v>
      </c>
      <c r="D899" s="1" t="s">
        <v>10</v>
      </c>
      <c r="E899" s="2">
        <v>35.619999999999997</v>
      </c>
      <c r="F899" s="2">
        <v>91.23</v>
      </c>
      <c r="G899" s="2">
        <v>26.63</v>
      </c>
      <c r="H899" s="2">
        <v>80.430000000000007</v>
      </c>
      <c r="I899" s="2">
        <v>68.27</v>
      </c>
      <c r="J899" s="2">
        <f>SUM(Students_marks[[#This Row],[Math]:[English]])</f>
        <v>302.18</v>
      </c>
      <c r="K899" s="2">
        <f>Students_marks[[#This Row],[Total]]/5</f>
        <v>60.436</v>
      </c>
      <c r="L899" t="str">
        <f>IF(MIN(Students_marks[[#This Row],[Math]:[English]]) &lt; 35, "Fail","Pass")</f>
        <v>Fail</v>
      </c>
      <c r="M899" t="str">
        <f>VLOOKUP(Students_marks[[#This Row],[Percentage]],Table2[],2,TRUE)</f>
        <v>B2</v>
      </c>
      <c r="N899">
        <f>_xlfn.RANK.EQ(Students_marks[[#This Row],[Total]],Students_marks[Total],0)</f>
        <v>240</v>
      </c>
    </row>
    <row r="900" spans="1:14" x14ac:dyDescent="0.35">
      <c r="A900">
        <v>899</v>
      </c>
      <c r="B900" s="1" t="s">
        <v>910</v>
      </c>
      <c r="C900" s="1" t="s">
        <v>8</v>
      </c>
      <c r="D900" s="1" t="s">
        <v>14</v>
      </c>
      <c r="E900" s="2">
        <v>42.36</v>
      </c>
      <c r="F900" s="2">
        <v>30.32</v>
      </c>
      <c r="G900" s="2">
        <v>83.22</v>
      </c>
      <c r="H900" s="2">
        <v>97.19</v>
      </c>
      <c r="I900" s="2">
        <v>16.62</v>
      </c>
      <c r="J900" s="2">
        <f>SUM(Students_marks[[#This Row],[Math]:[English]])</f>
        <v>269.70999999999998</v>
      </c>
      <c r="K900" s="2">
        <f>Students_marks[[#This Row],[Total]]/5</f>
        <v>53.941999999999993</v>
      </c>
      <c r="L900" t="str">
        <f>IF(MIN(Students_marks[[#This Row],[Math]:[English]]) &lt; 35, "Fail","Pass")</f>
        <v>Fail</v>
      </c>
      <c r="M900" t="str">
        <f>VLOOKUP(Students_marks[[#This Row],[Percentage]],Table2[],2,TRUE)</f>
        <v>C</v>
      </c>
      <c r="N900">
        <f>_xlfn.RANK.EQ(Students_marks[[#This Row],[Total]],Students_marks[Total],0)</f>
        <v>414</v>
      </c>
    </row>
    <row r="901" spans="1:14" x14ac:dyDescent="0.35">
      <c r="A901">
        <v>900</v>
      </c>
      <c r="B901" s="1" t="s">
        <v>911</v>
      </c>
      <c r="C901" s="1" t="s">
        <v>8</v>
      </c>
      <c r="D901" s="1" t="s">
        <v>14</v>
      </c>
      <c r="E901" s="2">
        <v>96.65</v>
      </c>
      <c r="F901" s="2">
        <v>81.86</v>
      </c>
      <c r="G901" s="2">
        <v>62.35</v>
      </c>
      <c r="H901" s="2">
        <v>91.15</v>
      </c>
      <c r="I901" s="2">
        <v>39.99</v>
      </c>
      <c r="J901" s="2">
        <f>SUM(Students_marks[[#This Row],[Math]:[English]])</f>
        <v>372</v>
      </c>
      <c r="K901" s="2">
        <f>Students_marks[[#This Row],[Total]]/5</f>
        <v>74.400000000000006</v>
      </c>
      <c r="L901" t="str">
        <f>IF(MIN(Students_marks[[#This Row],[Math]:[English]]) &lt; 35, "Fail","Pass")</f>
        <v>Pass</v>
      </c>
      <c r="M901" t="str">
        <f>VLOOKUP(Students_marks[[#This Row],[Percentage]],Table2[],2,TRUE)</f>
        <v>B1</v>
      </c>
      <c r="N901">
        <f>_xlfn.RANK.EQ(Students_marks[[#This Row],[Total]],Students_marks[Total],0)</f>
        <v>26</v>
      </c>
    </row>
    <row r="902" spans="1:14" x14ac:dyDescent="0.35">
      <c r="A902">
        <v>901</v>
      </c>
      <c r="B902" s="1" t="s">
        <v>912</v>
      </c>
      <c r="C902" s="1" t="s">
        <v>8</v>
      </c>
      <c r="D902" s="1" t="s">
        <v>12</v>
      </c>
      <c r="E902" s="2">
        <v>44.95</v>
      </c>
      <c r="F902" s="2">
        <v>62.25</v>
      </c>
      <c r="G902" s="2">
        <v>93.16</v>
      </c>
      <c r="H902" s="2">
        <v>81.87</v>
      </c>
      <c r="I902" s="2">
        <v>77.58</v>
      </c>
      <c r="J902" s="2">
        <f>SUM(Students_marks[[#This Row],[Math]:[English]])</f>
        <v>359.81</v>
      </c>
      <c r="K902" s="2">
        <f>Students_marks[[#This Row],[Total]]/5</f>
        <v>71.962000000000003</v>
      </c>
      <c r="L902" t="str">
        <f>IF(MIN(Students_marks[[#This Row],[Math]:[English]]) &lt; 35, "Fail","Pass")</f>
        <v>Pass</v>
      </c>
      <c r="M902" t="str">
        <f>VLOOKUP(Students_marks[[#This Row],[Percentage]],Table2[],2,TRUE)</f>
        <v>B1</v>
      </c>
      <c r="N902">
        <f>_xlfn.RANK.EQ(Students_marks[[#This Row],[Total]],Students_marks[Total],0)</f>
        <v>47</v>
      </c>
    </row>
    <row r="903" spans="1:14" x14ac:dyDescent="0.35">
      <c r="A903">
        <v>902</v>
      </c>
      <c r="B903" s="1" t="s">
        <v>913</v>
      </c>
      <c r="C903" s="1" t="s">
        <v>7</v>
      </c>
      <c r="D903" s="1" t="s">
        <v>12</v>
      </c>
      <c r="E903" s="2">
        <v>15.66</v>
      </c>
      <c r="F903" s="2">
        <v>67.430000000000007</v>
      </c>
      <c r="G903" s="2">
        <v>76.31</v>
      </c>
      <c r="H903" s="2">
        <v>52.39</v>
      </c>
      <c r="I903" s="2">
        <v>30.6</v>
      </c>
      <c r="J903" s="2">
        <f>SUM(Students_marks[[#This Row],[Math]:[English]])</f>
        <v>242.39000000000001</v>
      </c>
      <c r="K903" s="2">
        <f>Students_marks[[#This Row],[Total]]/5</f>
        <v>48.478000000000002</v>
      </c>
      <c r="L903" t="str">
        <f>IF(MIN(Students_marks[[#This Row],[Math]:[English]]) &lt; 35, "Fail","Pass")</f>
        <v>Fail</v>
      </c>
      <c r="M903" t="str">
        <f>VLOOKUP(Students_marks[[#This Row],[Percentage]],Table2[],2,TRUE)</f>
        <v>D</v>
      </c>
      <c r="N903">
        <f>_xlfn.RANK.EQ(Students_marks[[#This Row],[Total]],Students_marks[Total],0)</f>
        <v>576</v>
      </c>
    </row>
    <row r="904" spans="1:14" x14ac:dyDescent="0.35">
      <c r="A904">
        <v>903</v>
      </c>
      <c r="B904" s="1" t="s">
        <v>914</v>
      </c>
      <c r="C904" s="1" t="s">
        <v>8</v>
      </c>
      <c r="D904" s="1" t="s">
        <v>12</v>
      </c>
      <c r="E904" s="2">
        <v>94.5</v>
      </c>
      <c r="F904" s="2">
        <v>82.07</v>
      </c>
      <c r="G904" s="2">
        <v>48.88</v>
      </c>
      <c r="H904" s="2">
        <v>50.42</v>
      </c>
      <c r="I904" s="2">
        <v>92.16</v>
      </c>
      <c r="J904" s="2">
        <f>SUM(Students_marks[[#This Row],[Math]:[English]])</f>
        <v>368.03</v>
      </c>
      <c r="K904" s="2">
        <f>Students_marks[[#This Row],[Total]]/5</f>
        <v>73.605999999999995</v>
      </c>
      <c r="L904" t="str">
        <f>IF(MIN(Students_marks[[#This Row],[Math]:[English]]) &lt; 35, "Fail","Pass")</f>
        <v>Pass</v>
      </c>
      <c r="M904" t="str">
        <f>VLOOKUP(Students_marks[[#This Row],[Percentage]],Table2[],2,TRUE)</f>
        <v>B1</v>
      </c>
      <c r="N904">
        <f>_xlfn.RANK.EQ(Students_marks[[#This Row],[Total]],Students_marks[Total],0)</f>
        <v>34</v>
      </c>
    </row>
    <row r="905" spans="1:14" x14ac:dyDescent="0.35">
      <c r="A905">
        <v>904</v>
      </c>
      <c r="B905" s="1" t="s">
        <v>915</v>
      </c>
      <c r="C905" s="1" t="s">
        <v>8</v>
      </c>
      <c r="D905" s="1" t="s">
        <v>14</v>
      </c>
      <c r="E905" s="2">
        <v>73.33</v>
      </c>
      <c r="F905" s="2">
        <v>90.72</v>
      </c>
      <c r="G905" s="2">
        <v>86.58</v>
      </c>
      <c r="H905" s="2">
        <v>73.19</v>
      </c>
      <c r="I905" s="2">
        <v>98.11</v>
      </c>
      <c r="J905" s="2">
        <f>SUM(Students_marks[[#This Row],[Math]:[English]])</f>
        <v>421.93</v>
      </c>
      <c r="K905" s="2">
        <f>Students_marks[[#This Row],[Total]]/5</f>
        <v>84.385999999999996</v>
      </c>
      <c r="L905" t="str">
        <f>IF(MIN(Students_marks[[#This Row],[Math]:[English]]) &lt; 35, "Fail","Pass")</f>
        <v>Pass</v>
      </c>
      <c r="M905" t="str">
        <f>VLOOKUP(Students_marks[[#This Row],[Percentage]],Table2[],2,TRUE)</f>
        <v>A2</v>
      </c>
      <c r="N905">
        <f>_xlfn.RANK.EQ(Students_marks[[#This Row],[Total]],Students_marks[Total],0)</f>
        <v>3</v>
      </c>
    </row>
    <row r="906" spans="1:14" x14ac:dyDescent="0.35">
      <c r="A906">
        <v>905</v>
      </c>
      <c r="B906" s="1" t="s">
        <v>916</v>
      </c>
      <c r="C906" s="1" t="s">
        <v>5</v>
      </c>
      <c r="D906" s="1" t="s">
        <v>10</v>
      </c>
      <c r="E906" s="2">
        <v>74.69</v>
      </c>
      <c r="F906" s="2">
        <v>20.23</v>
      </c>
      <c r="G906" s="2">
        <v>44.23</v>
      </c>
      <c r="H906" s="2">
        <v>31.47</v>
      </c>
      <c r="I906" s="2">
        <v>89.06</v>
      </c>
      <c r="J906" s="2">
        <f>SUM(Students_marks[[#This Row],[Math]:[English]])</f>
        <v>259.68</v>
      </c>
      <c r="K906" s="2">
        <f>Students_marks[[#This Row],[Total]]/5</f>
        <v>51.936</v>
      </c>
      <c r="L906" t="str">
        <f>IF(MIN(Students_marks[[#This Row],[Math]:[English]]) &lt; 35, "Fail","Pass")</f>
        <v>Fail</v>
      </c>
      <c r="M906" t="str">
        <f>VLOOKUP(Students_marks[[#This Row],[Percentage]],Table2[],2,TRUE)</f>
        <v>C</v>
      </c>
      <c r="N906">
        <f>_xlfn.RANK.EQ(Students_marks[[#This Row],[Total]],Students_marks[Total],0)</f>
        <v>475</v>
      </c>
    </row>
    <row r="907" spans="1:14" x14ac:dyDescent="0.35">
      <c r="A907">
        <v>906</v>
      </c>
      <c r="B907" s="1" t="s">
        <v>917</v>
      </c>
      <c r="C907" s="1" t="s">
        <v>4</v>
      </c>
      <c r="D907" s="1" t="s">
        <v>14</v>
      </c>
      <c r="E907" s="2">
        <v>80.38</v>
      </c>
      <c r="F907" s="2">
        <v>87.24</v>
      </c>
      <c r="G907" s="2">
        <v>61.43</v>
      </c>
      <c r="H907" s="2">
        <v>39.6</v>
      </c>
      <c r="I907" s="2">
        <v>88.01</v>
      </c>
      <c r="J907" s="2">
        <f>SUM(Students_marks[[#This Row],[Math]:[English]])</f>
        <v>356.66</v>
      </c>
      <c r="K907" s="2">
        <f>Students_marks[[#This Row],[Total]]/5</f>
        <v>71.332000000000008</v>
      </c>
      <c r="L907" t="str">
        <f>IF(MIN(Students_marks[[#This Row],[Math]:[English]]) &lt; 35, "Fail","Pass")</f>
        <v>Pass</v>
      </c>
      <c r="M907" t="str">
        <f>VLOOKUP(Students_marks[[#This Row],[Percentage]],Table2[],2,TRUE)</f>
        <v>B1</v>
      </c>
      <c r="N907">
        <f>_xlfn.RANK.EQ(Students_marks[[#This Row],[Total]],Students_marks[Total],0)</f>
        <v>57</v>
      </c>
    </row>
    <row r="908" spans="1:14" x14ac:dyDescent="0.35">
      <c r="A908">
        <v>907</v>
      </c>
      <c r="B908" s="1" t="s">
        <v>918</v>
      </c>
      <c r="C908" s="1" t="s">
        <v>8</v>
      </c>
      <c r="D908" s="1" t="s">
        <v>12</v>
      </c>
      <c r="E908" s="2">
        <v>91.25</v>
      </c>
      <c r="F908" s="2">
        <v>64.28</v>
      </c>
      <c r="G908" s="2">
        <v>42.83</v>
      </c>
      <c r="H908" s="2">
        <v>2.13</v>
      </c>
      <c r="I908" s="2">
        <v>0.41</v>
      </c>
      <c r="J908" s="2">
        <f>SUM(Students_marks[[#This Row],[Math]:[English]])</f>
        <v>200.9</v>
      </c>
      <c r="K908" s="2">
        <f>Students_marks[[#This Row],[Total]]/5</f>
        <v>40.18</v>
      </c>
      <c r="L908" t="str">
        <f>IF(MIN(Students_marks[[#This Row],[Math]:[English]]) &lt; 35, "Fail","Pass")</f>
        <v>Fail</v>
      </c>
      <c r="M908" t="str">
        <f>VLOOKUP(Students_marks[[#This Row],[Percentage]],Table2[],2,TRUE)</f>
        <v>D</v>
      </c>
      <c r="N908">
        <f>_xlfn.RANK.EQ(Students_marks[[#This Row],[Total]],Students_marks[Total],0)</f>
        <v>796</v>
      </c>
    </row>
    <row r="909" spans="1:14" x14ac:dyDescent="0.35">
      <c r="A909">
        <v>908</v>
      </c>
      <c r="B909" s="1" t="s">
        <v>919</v>
      </c>
      <c r="C909" s="1" t="s">
        <v>6</v>
      </c>
      <c r="D909" s="1" t="s">
        <v>10</v>
      </c>
      <c r="E909" s="2">
        <v>88.42</v>
      </c>
      <c r="F909" s="2">
        <v>46.11</v>
      </c>
      <c r="G909" s="2">
        <v>30.96</v>
      </c>
      <c r="H909" s="2">
        <v>67.849999999999994</v>
      </c>
      <c r="I909" s="2">
        <v>75.72</v>
      </c>
      <c r="J909" s="2">
        <f>SUM(Students_marks[[#This Row],[Math]:[English]])</f>
        <v>309.06</v>
      </c>
      <c r="K909" s="2">
        <f>Students_marks[[#This Row],[Total]]/5</f>
        <v>61.811999999999998</v>
      </c>
      <c r="L909" t="str">
        <f>IF(MIN(Students_marks[[#This Row],[Math]:[English]]) &lt; 35, "Fail","Pass")</f>
        <v>Fail</v>
      </c>
      <c r="M909" t="str">
        <f>VLOOKUP(Students_marks[[#This Row],[Percentage]],Table2[],2,TRUE)</f>
        <v>B2</v>
      </c>
      <c r="N909">
        <f>_xlfn.RANK.EQ(Students_marks[[#This Row],[Total]],Students_marks[Total],0)</f>
        <v>215</v>
      </c>
    </row>
    <row r="910" spans="1:14" x14ac:dyDescent="0.35">
      <c r="A910">
        <v>909</v>
      </c>
      <c r="B910" s="1" t="s">
        <v>920</v>
      </c>
      <c r="C910" s="1" t="s">
        <v>4</v>
      </c>
      <c r="D910" s="1" t="s">
        <v>14</v>
      </c>
      <c r="E910" s="2">
        <v>60.96</v>
      </c>
      <c r="F910" s="2">
        <v>54.08</v>
      </c>
      <c r="G910" s="2">
        <v>34.520000000000003</v>
      </c>
      <c r="H910" s="2">
        <v>55.99</v>
      </c>
      <c r="I910" s="2">
        <v>97.41</v>
      </c>
      <c r="J910" s="2">
        <f>SUM(Students_marks[[#This Row],[Math]:[English]])</f>
        <v>302.96000000000004</v>
      </c>
      <c r="K910" s="2">
        <f>Students_marks[[#This Row],[Total]]/5</f>
        <v>60.592000000000006</v>
      </c>
      <c r="L910" t="str">
        <f>IF(MIN(Students_marks[[#This Row],[Math]:[English]]) &lt; 35, "Fail","Pass")</f>
        <v>Fail</v>
      </c>
      <c r="M910" t="str">
        <f>VLOOKUP(Students_marks[[#This Row],[Percentage]],Table2[],2,TRUE)</f>
        <v>B2</v>
      </c>
      <c r="N910">
        <f>_xlfn.RANK.EQ(Students_marks[[#This Row],[Total]],Students_marks[Total],0)</f>
        <v>235</v>
      </c>
    </row>
    <row r="911" spans="1:14" x14ac:dyDescent="0.35">
      <c r="A911">
        <v>910</v>
      </c>
      <c r="B911" s="1" t="s">
        <v>921</v>
      </c>
      <c r="C911" s="1" t="s">
        <v>4</v>
      </c>
      <c r="D911" s="1" t="s">
        <v>10</v>
      </c>
      <c r="E911" s="2">
        <v>88.86</v>
      </c>
      <c r="F911" s="2">
        <v>69.150000000000006</v>
      </c>
      <c r="G911" s="2">
        <v>59.35</v>
      </c>
      <c r="H911" s="2">
        <v>23.32</v>
      </c>
      <c r="I911" s="2">
        <v>49.79</v>
      </c>
      <c r="J911" s="2">
        <f>SUM(Students_marks[[#This Row],[Math]:[English]])</f>
        <v>290.46999999999997</v>
      </c>
      <c r="K911" s="2">
        <f>Students_marks[[#This Row],[Total]]/5</f>
        <v>58.093999999999994</v>
      </c>
      <c r="L911" t="str">
        <f>IF(MIN(Students_marks[[#This Row],[Math]:[English]]) &lt; 35, "Fail","Pass")</f>
        <v>Fail</v>
      </c>
      <c r="M911" t="str">
        <f>VLOOKUP(Students_marks[[#This Row],[Percentage]],Table2[],2,TRUE)</f>
        <v>C</v>
      </c>
      <c r="N911">
        <f>_xlfn.RANK.EQ(Students_marks[[#This Row],[Total]],Students_marks[Total],0)</f>
        <v>291</v>
      </c>
    </row>
    <row r="912" spans="1:14" x14ac:dyDescent="0.35">
      <c r="A912">
        <v>911</v>
      </c>
      <c r="B912" s="1" t="s">
        <v>922</v>
      </c>
      <c r="C912" s="1" t="s">
        <v>4</v>
      </c>
      <c r="D912" s="1" t="s">
        <v>14</v>
      </c>
      <c r="E912" s="2">
        <v>30.07</v>
      </c>
      <c r="F912" s="2">
        <v>89.95</v>
      </c>
      <c r="G912" s="2">
        <v>9.24</v>
      </c>
      <c r="H912" s="2">
        <v>41.97</v>
      </c>
      <c r="I912" s="2">
        <v>89.71</v>
      </c>
      <c r="J912" s="2">
        <f>SUM(Students_marks[[#This Row],[Math]:[English]])</f>
        <v>260.94</v>
      </c>
      <c r="K912" s="2">
        <f>Students_marks[[#This Row],[Total]]/5</f>
        <v>52.188000000000002</v>
      </c>
      <c r="L912" t="str">
        <f>IF(MIN(Students_marks[[#This Row],[Math]:[English]]) &lt; 35, "Fail","Pass")</f>
        <v>Fail</v>
      </c>
      <c r="M912" t="str">
        <f>VLOOKUP(Students_marks[[#This Row],[Percentage]],Table2[],2,TRUE)</f>
        <v>C</v>
      </c>
      <c r="N912">
        <f>_xlfn.RANK.EQ(Students_marks[[#This Row],[Total]],Students_marks[Total],0)</f>
        <v>466</v>
      </c>
    </row>
    <row r="913" spans="1:14" x14ac:dyDescent="0.35">
      <c r="A913">
        <v>912</v>
      </c>
      <c r="B913" s="1" t="s">
        <v>923</v>
      </c>
      <c r="C913" s="1" t="s">
        <v>8</v>
      </c>
      <c r="D913" s="1" t="s">
        <v>12</v>
      </c>
      <c r="E913" s="2">
        <v>65.790000000000006</v>
      </c>
      <c r="F913" s="2">
        <v>95.25</v>
      </c>
      <c r="G913" s="2">
        <v>35.94</v>
      </c>
      <c r="H913" s="2">
        <v>16.66</v>
      </c>
      <c r="I913" s="2">
        <v>64.67</v>
      </c>
      <c r="J913" s="2">
        <f>SUM(Students_marks[[#This Row],[Math]:[English]])</f>
        <v>278.31</v>
      </c>
      <c r="K913" s="2">
        <f>Students_marks[[#This Row],[Total]]/5</f>
        <v>55.661999999999999</v>
      </c>
      <c r="L913" t="str">
        <f>IF(MIN(Students_marks[[#This Row],[Math]:[English]]) &lt; 35, "Fail","Pass")</f>
        <v>Fail</v>
      </c>
      <c r="M913" t="str">
        <f>VLOOKUP(Students_marks[[#This Row],[Percentage]],Table2[],2,TRUE)</f>
        <v>C</v>
      </c>
      <c r="N913">
        <f>_xlfn.RANK.EQ(Students_marks[[#This Row],[Total]],Students_marks[Total],0)</f>
        <v>361</v>
      </c>
    </row>
    <row r="914" spans="1:14" x14ac:dyDescent="0.35">
      <c r="A914">
        <v>913</v>
      </c>
      <c r="B914" s="1" t="s">
        <v>924</v>
      </c>
      <c r="C914" s="1" t="s">
        <v>4</v>
      </c>
      <c r="D914" s="1" t="s">
        <v>14</v>
      </c>
      <c r="E914" s="2">
        <v>32.35</v>
      </c>
      <c r="F914" s="2">
        <v>4.9400000000000004</v>
      </c>
      <c r="G914" s="2">
        <v>41.32</v>
      </c>
      <c r="H914" s="2">
        <v>20.73</v>
      </c>
      <c r="I914" s="2">
        <v>14.7</v>
      </c>
      <c r="J914" s="2">
        <f>SUM(Students_marks[[#This Row],[Math]:[English]])</f>
        <v>114.04</v>
      </c>
      <c r="K914" s="2">
        <f>Students_marks[[#This Row],[Total]]/5</f>
        <v>22.808</v>
      </c>
      <c r="L914" t="str">
        <f>IF(MIN(Students_marks[[#This Row],[Math]:[English]]) &lt; 35, "Fail","Pass")</f>
        <v>Fail</v>
      </c>
      <c r="M914" t="str">
        <f>VLOOKUP(Students_marks[[#This Row],[Percentage]],Table2[],2,TRUE)</f>
        <v>F</v>
      </c>
      <c r="N914">
        <f>_xlfn.RANK.EQ(Students_marks[[#This Row],[Total]],Students_marks[Total],0)</f>
        <v>986</v>
      </c>
    </row>
    <row r="915" spans="1:14" x14ac:dyDescent="0.35">
      <c r="A915">
        <v>914</v>
      </c>
      <c r="B915" s="1" t="s">
        <v>925</v>
      </c>
      <c r="C915" s="1" t="s">
        <v>6</v>
      </c>
      <c r="D915" s="1" t="s">
        <v>12</v>
      </c>
      <c r="E915" s="2">
        <v>24.77</v>
      </c>
      <c r="F915" s="2">
        <v>62.73</v>
      </c>
      <c r="G915" s="2">
        <v>22.33</v>
      </c>
      <c r="H915" s="2">
        <v>68.02</v>
      </c>
      <c r="I915" s="2">
        <v>13.85</v>
      </c>
      <c r="J915" s="2">
        <f>SUM(Students_marks[[#This Row],[Math]:[English]])</f>
        <v>191.7</v>
      </c>
      <c r="K915" s="2">
        <f>Students_marks[[#This Row],[Total]]/5</f>
        <v>38.339999999999996</v>
      </c>
      <c r="L915" t="str">
        <f>IF(MIN(Students_marks[[#This Row],[Math]:[English]]) &lt; 35, "Fail","Pass")</f>
        <v>Fail</v>
      </c>
      <c r="M915" t="str">
        <f>VLOOKUP(Students_marks[[#This Row],[Percentage]],Table2[],2,TRUE)</f>
        <v>D</v>
      </c>
      <c r="N915">
        <f>_xlfn.RANK.EQ(Students_marks[[#This Row],[Total]],Students_marks[Total],0)</f>
        <v>828</v>
      </c>
    </row>
    <row r="916" spans="1:14" x14ac:dyDescent="0.35">
      <c r="A916">
        <v>915</v>
      </c>
      <c r="B916" s="1" t="s">
        <v>926</v>
      </c>
      <c r="C916" s="1" t="s">
        <v>7</v>
      </c>
      <c r="D916" s="1" t="s">
        <v>14</v>
      </c>
      <c r="E916" s="2">
        <v>13.49</v>
      </c>
      <c r="F916" s="2">
        <v>36.43</v>
      </c>
      <c r="G916" s="2">
        <v>17.510000000000002</v>
      </c>
      <c r="H916" s="2">
        <v>5.94</v>
      </c>
      <c r="I916" s="2">
        <v>1.95</v>
      </c>
      <c r="J916" s="2">
        <f>SUM(Students_marks[[#This Row],[Math]:[English]])</f>
        <v>75.320000000000007</v>
      </c>
      <c r="K916" s="2">
        <f>Students_marks[[#This Row],[Total]]/5</f>
        <v>15.064000000000002</v>
      </c>
      <c r="L916" t="str">
        <f>IF(MIN(Students_marks[[#This Row],[Math]:[English]]) &lt; 35, "Fail","Pass")</f>
        <v>Fail</v>
      </c>
      <c r="M916" t="str">
        <f>VLOOKUP(Students_marks[[#This Row],[Percentage]],Table2[],2,TRUE)</f>
        <v>F</v>
      </c>
      <c r="N916">
        <f>_xlfn.RANK.EQ(Students_marks[[#This Row],[Total]],Students_marks[Total],0)</f>
        <v>999</v>
      </c>
    </row>
    <row r="917" spans="1:14" x14ac:dyDescent="0.35">
      <c r="A917">
        <v>916</v>
      </c>
      <c r="B917" s="1" t="s">
        <v>927</v>
      </c>
      <c r="C917" s="1" t="s">
        <v>7</v>
      </c>
      <c r="D917" s="1" t="s">
        <v>14</v>
      </c>
      <c r="E917" s="2">
        <v>18.04</v>
      </c>
      <c r="F917" s="2">
        <v>36.619999999999997</v>
      </c>
      <c r="G917" s="2">
        <v>22.18</v>
      </c>
      <c r="H917" s="2">
        <v>61.24</v>
      </c>
      <c r="I917" s="2">
        <v>66.849999999999994</v>
      </c>
      <c r="J917" s="2">
        <f>SUM(Students_marks[[#This Row],[Math]:[English]])</f>
        <v>204.93</v>
      </c>
      <c r="K917" s="2">
        <f>Students_marks[[#This Row],[Total]]/5</f>
        <v>40.986000000000004</v>
      </c>
      <c r="L917" t="str">
        <f>IF(MIN(Students_marks[[#This Row],[Math]:[English]]) &lt; 35, "Fail","Pass")</f>
        <v>Fail</v>
      </c>
      <c r="M917" t="str">
        <f>VLOOKUP(Students_marks[[#This Row],[Percentage]],Table2[],2,TRUE)</f>
        <v>D</v>
      </c>
      <c r="N917">
        <f>_xlfn.RANK.EQ(Students_marks[[#This Row],[Total]],Students_marks[Total],0)</f>
        <v>782</v>
      </c>
    </row>
    <row r="918" spans="1:14" x14ac:dyDescent="0.35">
      <c r="A918">
        <v>917</v>
      </c>
      <c r="B918" s="1" t="s">
        <v>928</v>
      </c>
      <c r="C918" s="1" t="s">
        <v>8</v>
      </c>
      <c r="D918" s="1" t="s">
        <v>14</v>
      </c>
      <c r="E918" s="2">
        <v>79</v>
      </c>
      <c r="F918" s="2">
        <v>1.83</v>
      </c>
      <c r="G918" s="2">
        <v>79.92</v>
      </c>
      <c r="H918" s="2">
        <v>17.02</v>
      </c>
      <c r="I918" s="2">
        <v>5.92</v>
      </c>
      <c r="J918" s="2">
        <f>SUM(Students_marks[[#This Row],[Math]:[English]])</f>
        <v>183.69</v>
      </c>
      <c r="K918" s="2">
        <f>Students_marks[[#This Row],[Total]]/5</f>
        <v>36.738</v>
      </c>
      <c r="L918" t="str">
        <f>IF(MIN(Students_marks[[#This Row],[Math]:[English]]) &lt; 35, "Fail","Pass")</f>
        <v>Fail</v>
      </c>
      <c r="M918" t="str">
        <f>VLOOKUP(Students_marks[[#This Row],[Percentage]],Table2[],2,TRUE)</f>
        <v>D</v>
      </c>
      <c r="N918">
        <f>_xlfn.RANK.EQ(Students_marks[[#This Row],[Total]],Students_marks[Total],0)</f>
        <v>854</v>
      </c>
    </row>
    <row r="919" spans="1:14" x14ac:dyDescent="0.35">
      <c r="A919">
        <v>918</v>
      </c>
      <c r="B919" s="1" t="s">
        <v>929</v>
      </c>
      <c r="C919" s="1" t="s">
        <v>4</v>
      </c>
      <c r="D919" s="1" t="s">
        <v>10</v>
      </c>
      <c r="E919" s="2">
        <v>29.86</v>
      </c>
      <c r="F919" s="2">
        <v>87.12</v>
      </c>
      <c r="G919" s="2">
        <v>22.91</v>
      </c>
      <c r="H919" s="2">
        <v>99.01</v>
      </c>
      <c r="I919" s="2">
        <v>12.51</v>
      </c>
      <c r="J919" s="2">
        <f>SUM(Students_marks[[#This Row],[Math]:[English]])</f>
        <v>251.41000000000003</v>
      </c>
      <c r="K919" s="2">
        <f>Students_marks[[#This Row],[Total]]/5</f>
        <v>50.282000000000004</v>
      </c>
      <c r="L919" t="str">
        <f>IF(MIN(Students_marks[[#This Row],[Math]:[English]]) &lt; 35, "Fail","Pass")</f>
        <v>Fail</v>
      </c>
      <c r="M919" t="str">
        <f>VLOOKUP(Students_marks[[#This Row],[Percentage]],Table2[],2,TRUE)</f>
        <v>C</v>
      </c>
      <c r="N919">
        <f>_xlfn.RANK.EQ(Students_marks[[#This Row],[Total]],Students_marks[Total],0)</f>
        <v>522</v>
      </c>
    </row>
    <row r="920" spans="1:14" x14ac:dyDescent="0.35">
      <c r="A920">
        <v>919</v>
      </c>
      <c r="B920" s="1" t="s">
        <v>930</v>
      </c>
      <c r="C920" s="1" t="s">
        <v>6</v>
      </c>
      <c r="D920" s="1" t="s">
        <v>14</v>
      </c>
      <c r="E920" s="2">
        <v>43.52</v>
      </c>
      <c r="F920" s="2">
        <v>76.94</v>
      </c>
      <c r="G920" s="2">
        <v>1.32</v>
      </c>
      <c r="H920" s="2">
        <v>79.7</v>
      </c>
      <c r="I920" s="2">
        <v>79.81</v>
      </c>
      <c r="J920" s="2">
        <f>SUM(Students_marks[[#This Row],[Math]:[English]])</f>
        <v>281.29000000000002</v>
      </c>
      <c r="K920" s="2">
        <f>Students_marks[[#This Row],[Total]]/5</f>
        <v>56.258000000000003</v>
      </c>
      <c r="L920" t="str">
        <f>IF(MIN(Students_marks[[#This Row],[Math]:[English]]) &lt; 35, "Fail","Pass")</f>
        <v>Fail</v>
      </c>
      <c r="M920" t="str">
        <f>VLOOKUP(Students_marks[[#This Row],[Percentage]],Table2[],2,TRUE)</f>
        <v>C</v>
      </c>
      <c r="N920">
        <f>_xlfn.RANK.EQ(Students_marks[[#This Row],[Total]],Students_marks[Total],0)</f>
        <v>338</v>
      </c>
    </row>
    <row r="921" spans="1:14" x14ac:dyDescent="0.35">
      <c r="A921">
        <v>920</v>
      </c>
      <c r="B921" s="1" t="s">
        <v>931</v>
      </c>
      <c r="C921" s="1" t="s">
        <v>5</v>
      </c>
      <c r="D921" s="1" t="s">
        <v>12</v>
      </c>
      <c r="E921" s="2">
        <v>57.51</v>
      </c>
      <c r="F921" s="2">
        <v>95.06</v>
      </c>
      <c r="G921" s="2">
        <v>13</v>
      </c>
      <c r="H921" s="2">
        <v>13.06</v>
      </c>
      <c r="I921" s="2">
        <v>37.39</v>
      </c>
      <c r="J921" s="2">
        <f>SUM(Students_marks[[#This Row],[Math]:[English]])</f>
        <v>216.01999999999998</v>
      </c>
      <c r="K921" s="2">
        <f>Students_marks[[#This Row],[Total]]/5</f>
        <v>43.203999999999994</v>
      </c>
      <c r="L921" t="str">
        <f>IF(MIN(Students_marks[[#This Row],[Math]:[English]]) &lt; 35, "Fail","Pass")</f>
        <v>Fail</v>
      </c>
      <c r="M921" t="str">
        <f>VLOOKUP(Students_marks[[#This Row],[Percentage]],Table2[],2,TRUE)</f>
        <v>D</v>
      </c>
      <c r="N921">
        <f>_xlfn.RANK.EQ(Students_marks[[#This Row],[Total]],Students_marks[Total],0)</f>
        <v>715</v>
      </c>
    </row>
    <row r="922" spans="1:14" x14ac:dyDescent="0.35">
      <c r="A922">
        <v>921</v>
      </c>
      <c r="B922" s="1" t="s">
        <v>932</v>
      </c>
      <c r="C922" s="1" t="s">
        <v>8</v>
      </c>
      <c r="D922" s="1" t="s">
        <v>12</v>
      </c>
      <c r="E922" s="2">
        <v>83.68</v>
      </c>
      <c r="F922" s="2">
        <v>91.55</v>
      </c>
      <c r="G922" s="2">
        <v>65.45</v>
      </c>
      <c r="H922" s="2">
        <v>40.22</v>
      </c>
      <c r="I922" s="2">
        <v>66.87</v>
      </c>
      <c r="J922" s="2">
        <f>SUM(Students_marks[[#This Row],[Math]:[English]])</f>
        <v>347.77</v>
      </c>
      <c r="K922" s="2">
        <f>Students_marks[[#This Row],[Total]]/5</f>
        <v>69.554000000000002</v>
      </c>
      <c r="L922" t="str">
        <f>IF(MIN(Students_marks[[#This Row],[Math]:[English]]) &lt; 35, "Fail","Pass")</f>
        <v>Pass</v>
      </c>
      <c r="M922" t="str">
        <f>VLOOKUP(Students_marks[[#This Row],[Percentage]],Table2[],2,TRUE)</f>
        <v>B2</v>
      </c>
      <c r="N922">
        <f>_xlfn.RANK.EQ(Students_marks[[#This Row],[Total]],Students_marks[Total],0)</f>
        <v>73</v>
      </c>
    </row>
    <row r="923" spans="1:14" x14ac:dyDescent="0.35">
      <c r="A923">
        <v>922</v>
      </c>
      <c r="B923" s="1" t="s">
        <v>933</v>
      </c>
      <c r="C923" s="1" t="s">
        <v>4</v>
      </c>
      <c r="D923" s="1" t="s">
        <v>14</v>
      </c>
      <c r="E923" s="2">
        <v>11.09</v>
      </c>
      <c r="F923" s="2">
        <v>4.8099999999999996</v>
      </c>
      <c r="G923" s="2">
        <v>1.99</v>
      </c>
      <c r="H923" s="2">
        <v>22.05</v>
      </c>
      <c r="I923" s="2">
        <v>5.57</v>
      </c>
      <c r="J923" s="2">
        <f>SUM(Students_marks[[#This Row],[Math]:[English]])</f>
        <v>45.51</v>
      </c>
      <c r="K923" s="2">
        <f>Students_marks[[#This Row],[Total]]/5</f>
        <v>9.1020000000000003</v>
      </c>
      <c r="L923" t="str">
        <f>IF(MIN(Students_marks[[#This Row],[Math]:[English]]) &lt; 35, "Fail","Pass")</f>
        <v>Fail</v>
      </c>
      <c r="M923" t="str">
        <f>VLOOKUP(Students_marks[[#This Row],[Percentage]],Table2[],2,TRUE)</f>
        <v>F</v>
      </c>
      <c r="N923">
        <f>_xlfn.RANK.EQ(Students_marks[[#This Row],[Total]],Students_marks[Total],0)</f>
        <v>1000</v>
      </c>
    </row>
    <row r="924" spans="1:14" x14ac:dyDescent="0.35">
      <c r="A924">
        <v>923</v>
      </c>
      <c r="B924" s="1" t="s">
        <v>934</v>
      </c>
      <c r="C924" s="1" t="s">
        <v>6</v>
      </c>
      <c r="D924" s="1" t="s">
        <v>14</v>
      </c>
      <c r="E924" s="2">
        <v>33.74</v>
      </c>
      <c r="F924" s="2">
        <v>81.39</v>
      </c>
      <c r="G924" s="2">
        <v>99.23</v>
      </c>
      <c r="H924" s="2">
        <v>45.29</v>
      </c>
      <c r="I924" s="2">
        <v>43.68</v>
      </c>
      <c r="J924" s="2">
        <f>SUM(Students_marks[[#This Row],[Math]:[English]])</f>
        <v>303.33000000000004</v>
      </c>
      <c r="K924" s="2">
        <f>Students_marks[[#This Row],[Total]]/5</f>
        <v>60.666000000000011</v>
      </c>
      <c r="L924" t="str">
        <f>IF(MIN(Students_marks[[#This Row],[Math]:[English]]) &lt; 35, "Fail","Pass")</f>
        <v>Fail</v>
      </c>
      <c r="M924" t="str">
        <f>VLOOKUP(Students_marks[[#This Row],[Percentage]],Table2[],2,TRUE)</f>
        <v>B2</v>
      </c>
      <c r="N924">
        <f>_xlfn.RANK.EQ(Students_marks[[#This Row],[Total]],Students_marks[Total],0)</f>
        <v>232</v>
      </c>
    </row>
    <row r="925" spans="1:14" x14ac:dyDescent="0.35">
      <c r="A925">
        <v>924</v>
      </c>
      <c r="B925" s="1" t="s">
        <v>935</v>
      </c>
      <c r="C925" s="1" t="s">
        <v>6</v>
      </c>
      <c r="D925" s="1" t="s">
        <v>14</v>
      </c>
      <c r="E925" s="2">
        <v>68.42</v>
      </c>
      <c r="F925" s="2">
        <v>78.819999999999993</v>
      </c>
      <c r="G925" s="2">
        <v>88.41</v>
      </c>
      <c r="H925" s="2">
        <v>87.05</v>
      </c>
      <c r="I925" s="2">
        <v>56.99</v>
      </c>
      <c r="J925" s="2">
        <f>SUM(Students_marks[[#This Row],[Math]:[English]])</f>
        <v>379.69</v>
      </c>
      <c r="K925" s="2">
        <f>Students_marks[[#This Row],[Total]]/5</f>
        <v>75.938000000000002</v>
      </c>
      <c r="L925" t="str">
        <f>IF(MIN(Students_marks[[#This Row],[Math]:[English]]) &lt; 35, "Fail","Pass")</f>
        <v>Pass</v>
      </c>
      <c r="M925" t="str">
        <f>VLOOKUP(Students_marks[[#This Row],[Percentage]],Table2[],2,TRUE)</f>
        <v>B1</v>
      </c>
      <c r="N925">
        <f>_xlfn.RANK.EQ(Students_marks[[#This Row],[Total]],Students_marks[Total],0)</f>
        <v>17</v>
      </c>
    </row>
    <row r="926" spans="1:14" x14ac:dyDescent="0.35">
      <c r="A926">
        <v>925</v>
      </c>
      <c r="B926" s="1" t="s">
        <v>936</v>
      </c>
      <c r="C926" s="1" t="s">
        <v>5</v>
      </c>
      <c r="D926" s="1" t="s">
        <v>14</v>
      </c>
      <c r="E926" s="2">
        <v>48.45</v>
      </c>
      <c r="F926" s="2">
        <v>73.650000000000006</v>
      </c>
      <c r="G926" s="2">
        <v>96.14</v>
      </c>
      <c r="H926" s="2">
        <v>12.91</v>
      </c>
      <c r="I926" s="2">
        <v>41.21</v>
      </c>
      <c r="J926" s="2">
        <f>SUM(Students_marks[[#This Row],[Math]:[English]])</f>
        <v>272.36</v>
      </c>
      <c r="K926" s="2">
        <f>Students_marks[[#This Row],[Total]]/5</f>
        <v>54.472000000000001</v>
      </c>
      <c r="L926" t="str">
        <f>IF(MIN(Students_marks[[#This Row],[Math]:[English]]) &lt; 35, "Fail","Pass")</f>
        <v>Fail</v>
      </c>
      <c r="M926" t="str">
        <f>VLOOKUP(Students_marks[[#This Row],[Percentage]],Table2[],2,TRUE)</f>
        <v>C</v>
      </c>
      <c r="N926">
        <f>_xlfn.RANK.EQ(Students_marks[[#This Row],[Total]],Students_marks[Total],0)</f>
        <v>400</v>
      </c>
    </row>
    <row r="927" spans="1:14" x14ac:dyDescent="0.35">
      <c r="A927">
        <v>926</v>
      </c>
      <c r="B927" s="1" t="s">
        <v>937</v>
      </c>
      <c r="C927" s="1" t="s">
        <v>4</v>
      </c>
      <c r="D927" s="1" t="s">
        <v>14</v>
      </c>
      <c r="E927" s="2">
        <v>20.14</v>
      </c>
      <c r="F927" s="2">
        <v>56.29</v>
      </c>
      <c r="G927" s="2">
        <v>0.96</v>
      </c>
      <c r="H927" s="2">
        <v>73.25</v>
      </c>
      <c r="I927" s="2">
        <v>49.59</v>
      </c>
      <c r="J927" s="2">
        <f>SUM(Students_marks[[#This Row],[Math]:[English]])</f>
        <v>200.23</v>
      </c>
      <c r="K927" s="2">
        <f>Students_marks[[#This Row],[Total]]/5</f>
        <v>40.045999999999999</v>
      </c>
      <c r="L927" t="str">
        <f>IF(MIN(Students_marks[[#This Row],[Math]:[English]]) &lt; 35, "Fail","Pass")</f>
        <v>Fail</v>
      </c>
      <c r="M927" t="str">
        <f>VLOOKUP(Students_marks[[#This Row],[Percentage]],Table2[],2,TRUE)</f>
        <v>D</v>
      </c>
      <c r="N927">
        <f>_xlfn.RANK.EQ(Students_marks[[#This Row],[Total]],Students_marks[Total],0)</f>
        <v>798</v>
      </c>
    </row>
    <row r="928" spans="1:14" x14ac:dyDescent="0.35">
      <c r="A928">
        <v>927</v>
      </c>
      <c r="B928" s="1" t="s">
        <v>938</v>
      </c>
      <c r="C928" s="1" t="s">
        <v>8</v>
      </c>
      <c r="D928" s="1" t="s">
        <v>12</v>
      </c>
      <c r="E928" s="2">
        <v>51.21</v>
      </c>
      <c r="F928" s="2">
        <v>69.709999999999994</v>
      </c>
      <c r="G928" s="2">
        <v>38.200000000000003</v>
      </c>
      <c r="H928" s="2">
        <v>98.2</v>
      </c>
      <c r="I928" s="2">
        <v>12.27</v>
      </c>
      <c r="J928" s="2">
        <f>SUM(Students_marks[[#This Row],[Math]:[English]])</f>
        <v>269.58999999999997</v>
      </c>
      <c r="K928" s="2">
        <f>Students_marks[[#This Row],[Total]]/5</f>
        <v>53.917999999999992</v>
      </c>
      <c r="L928" t="str">
        <f>IF(MIN(Students_marks[[#This Row],[Math]:[English]]) &lt; 35, "Fail","Pass")</f>
        <v>Fail</v>
      </c>
      <c r="M928" t="str">
        <f>VLOOKUP(Students_marks[[#This Row],[Percentage]],Table2[],2,TRUE)</f>
        <v>C</v>
      </c>
      <c r="N928">
        <f>_xlfn.RANK.EQ(Students_marks[[#This Row],[Total]],Students_marks[Total],0)</f>
        <v>415</v>
      </c>
    </row>
    <row r="929" spans="1:14" x14ac:dyDescent="0.35">
      <c r="A929">
        <v>928</v>
      </c>
      <c r="B929" s="1" t="s">
        <v>939</v>
      </c>
      <c r="C929" s="1" t="s">
        <v>7</v>
      </c>
      <c r="D929" s="1" t="s">
        <v>10</v>
      </c>
      <c r="E929" s="2">
        <v>44.28</v>
      </c>
      <c r="F929" s="2">
        <v>78.95</v>
      </c>
      <c r="G929" s="2">
        <v>47.45</v>
      </c>
      <c r="H929" s="2">
        <v>74.08</v>
      </c>
      <c r="I929" s="2">
        <v>90.81</v>
      </c>
      <c r="J929" s="2">
        <f>SUM(Students_marks[[#This Row],[Math]:[English]])</f>
        <v>335.57</v>
      </c>
      <c r="K929" s="2">
        <f>Students_marks[[#This Row],[Total]]/5</f>
        <v>67.114000000000004</v>
      </c>
      <c r="L929" t="str">
        <f>IF(MIN(Students_marks[[#This Row],[Math]:[English]]) &lt; 35, "Fail","Pass")</f>
        <v>Pass</v>
      </c>
      <c r="M929" t="str">
        <f>VLOOKUP(Students_marks[[#This Row],[Percentage]],Table2[],2,TRUE)</f>
        <v>B2</v>
      </c>
      <c r="N929">
        <f>_xlfn.RANK.EQ(Students_marks[[#This Row],[Total]],Students_marks[Total],0)</f>
        <v>108</v>
      </c>
    </row>
    <row r="930" spans="1:14" x14ac:dyDescent="0.35">
      <c r="A930">
        <v>929</v>
      </c>
      <c r="B930" s="1" t="s">
        <v>940</v>
      </c>
      <c r="C930" s="1" t="s">
        <v>4</v>
      </c>
      <c r="D930" s="1" t="s">
        <v>14</v>
      </c>
      <c r="E930" s="2">
        <v>71.489999999999995</v>
      </c>
      <c r="F930" s="2">
        <v>95.66</v>
      </c>
      <c r="G930" s="2">
        <v>61.01</v>
      </c>
      <c r="H930" s="2">
        <v>96.79</v>
      </c>
      <c r="I930" s="2">
        <v>14.16</v>
      </c>
      <c r="J930" s="2">
        <f>SUM(Students_marks[[#This Row],[Math]:[English]])</f>
        <v>339.11</v>
      </c>
      <c r="K930" s="2">
        <f>Students_marks[[#This Row],[Total]]/5</f>
        <v>67.822000000000003</v>
      </c>
      <c r="L930" t="str">
        <f>IF(MIN(Students_marks[[#This Row],[Math]:[English]]) &lt; 35, "Fail","Pass")</f>
        <v>Fail</v>
      </c>
      <c r="M930" t="str">
        <f>VLOOKUP(Students_marks[[#This Row],[Percentage]],Table2[],2,TRUE)</f>
        <v>B2</v>
      </c>
      <c r="N930">
        <f>_xlfn.RANK.EQ(Students_marks[[#This Row],[Total]],Students_marks[Total],0)</f>
        <v>95</v>
      </c>
    </row>
    <row r="931" spans="1:14" x14ac:dyDescent="0.35">
      <c r="A931">
        <v>930</v>
      </c>
      <c r="B931" s="1" t="s">
        <v>941</v>
      </c>
      <c r="C931" s="1" t="s">
        <v>5</v>
      </c>
      <c r="D931" s="1" t="s">
        <v>10</v>
      </c>
      <c r="E931" s="2">
        <v>52.32</v>
      </c>
      <c r="F931" s="2">
        <v>1.78</v>
      </c>
      <c r="G931" s="2">
        <v>74.260000000000005</v>
      </c>
      <c r="H931" s="2">
        <v>53.73</v>
      </c>
      <c r="I931" s="2">
        <v>86.41</v>
      </c>
      <c r="J931" s="2">
        <f>SUM(Students_marks[[#This Row],[Math]:[English]])</f>
        <v>268.5</v>
      </c>
      <c r="K931" s="2">
        <f>Students_marks[[#This Row],[Total]]/5</f>
        <v>53.7</v>
      </c>
      <c r="L931" t="str">
        <f>IF(MIN(Students_marks[[#This Row],[Math]:[English]]) &lt; 35, "Fail","Pass")</f>
        <v>Fail</v>
      </c>
      <c r="M931" t="str">
        <f>VLOOKUP(Students_marks[[#This Row],[Percentage]],Table2[],2,TRUE)</f>
        <v>C</v>
      </c>
      <c r="N931">
        <f>_xlfn.RANK.EQ(Students_marks[[#This Row],[Total]],Students_marks[Total],0)</f>
        <v>417</v>
      </c>
    </row>
    <row r="932" spans="1:14" x14ac:dyDescent="0.35">
      <c r="A932">
        <v>931</v>
      </c>
      <c r="B932" s="1" t="s">
        <v>942</v>
      </c>
      <c r="C932" s="1" t="s">
        <v>5</v>
      </c>
      <c r="D932" s="1" t="s">
        <v>14</v>
      </c>
      <c r="E932" s="2">
        <v>3.7</v>
      </c>
      <c r="F932" s="2">
        <v>45.95</v>
      </c>
      <c r="G932" s="2">
        <v>56.89</v>
      </c>
      <c r="H932" s="2">
        <v>36.119999999999997</v>
      </c>
      <c r="I932" s="2">
        <v>62.41</v>
      </c>
      <c r="J932" s="2">
        <f>SUM(Students_marks[[#This Row],[Math]:[English]])</f>
        <v>205.07</v>
      </c>
      <c r="K932" s="2">
        <f>Students_marks[[#This Row],[Total]]/5</f>
        <v>41.013999999999996</v>
      </c>
      <c r="L932" t="str">
        <f>IF(MIN(Students_marks[[#This Row],[Math]:[English]]) &lt; 35, "Fail","Pass")</f>
        <v>Fail</v>
      </c>
      <c r="M932" t="str">
        <f>VLOOKUP(Students_marks[[#This Row],[Percentage]],Table2[],2,TRUE)</f>
        <v>D</v>
      </c>
      <c r="N932">
        <f>_xlfn.RANK.EQ(Students_marks[[#This Row],[Total]],Students_marks[Total],0)</f>
        <v>781</v>
      </c>
    </row>
    <row r="933" spans="1:14" x14ac:dyDescent="0.35">
      <c r="A933">
        <v>932</v>
      </c>
      <c r="B933" s="1" t="s">
        <v>943</v>
      </c>
      <c r="C933" s="1" t="s">
        <v>6</v>
      </c>
      <c r="D933" s="1" t="s">
        <v>10</v>
      </c>
      <c r="E933" s="2">
        <v>19.34</v>
      </c>
      <c r="F933" s="2">
        <v>33.68</v>
      </c>
      <c r="G933" s="2">
        <v>8.8800000000000008</v>
      </c>
      <c r="H933" s="2">
        <v>23.57</v>
      </c>
      <c r="I933" s="2">
        <v>23.42</v>
      </c>
      <c r="J933" s="2">
        <f>SUM(Students_marks[[#This Row],[Math]:[English]])</f>
        <v>108.89</v>
      </c>
      <c r="K933" s="2">
        <f>Students_marks[[#This Row],[Total]]/5</f>
        <v>21.777999999999999</v>
      </c>
      <c r="L933" t="str">
        <f>IF(MIN(Students_marks[[#This Row],[Math]:[English]]) &lt; 35, "Fail","Pass")</f>
        <v>Fail</v>
      </c>
      <c r="M933" t="str">
        <f>VLOOKUP(Students_marks[[#This Row],[Percentage]],Table2[],2,TRUE)</f>
        <v>F</v>
      </c>
      <c r="N933">
        <f>_xlfn.RANK.EQ(Students_marks[[#This Row],[Total]],Students_marks[Total],0)</f>
        <v>990</v>
      </c>
    </row>
    <row r="934" spans="1:14" x14ac:dyDescent="0.35">
      <c r="A934">
        <v>933</v>
      </c>
      <c r="B934" s="1" t="s">
        <v>944</v>
      </c>
      <c r="C934" s="1" t="s">
        <v>4</v>
      </c>
      <c r="D934" s="1" t="s">
        <v>10</v>
      </c>
      <c r="E934" s="2">
        <v>54.11</v>
      </c>
      <c r="F934" s="2">
        <v>25.7</v>
      </c>
      <c r="G934" s="2">
        <v>23.61</v>
      </c>
      <c r="H934" s="2">
        <v>17.670000000000002</v>
      </c>
      <c r="I934" s="2">
        <v>44.04</v>
      </c>
      <c r="J934" s="2">
        <f>SUM(Students_marks[[#This Row],[Math]:[English]])</f>
        <v>165.13</v>
      </c>
      <c r="K934" s="2">
        <f>Students_marks[[#This Row],[Total]]/5</f>
        <v>33.025999999999996</v>
      </c>
      <c r="L934" t="str">
        <f>IF(MIN(Students_marks[[#This Row],[Math]:[English]]) &lt; 35, "Fail","Pass")</f>
        <v>Fail</v>
      </c>
      <c r="M934" t="str">
        <f>VLOOKUP(Students_marks[[#This Row],[Percentage]],Table2[],2,TRUE)</f>
        <v>F</v>
      </c>
      <c r="N934">
        <f>_xlfn.RANK.EQ(Students_marks[[#This Row],[Total]],Students_marks[Total],0)</f>
        <v>914</v>
      </c>
    </row>
    <row r="935" spans="1:14" x14ac:dyDescent="0.35">
      <c r="A935">
        <v>934</v>
      </c>
      <c r="B935" s="1" t="s">
        <v>945</v>
      </c>
      <c r="C935" s="1" t="s">
        <v>8</v>
      </c>
      <c r="D935" s="1" t="s">
        <v>14</v>
      </c>
      <c r="E935" s="2">
        <v>31.36</v>
      </c>
      <c r="F935" s="2">
        <v>30.47</v>
      </c>
      <c r="G935" s="2">
        <v>23.57</v>
      </c>
      <c r="H935" s="2">
        <v>71.73</v>
      </c>
      <c r="I935" s="2">
        <v>8.67</v>
      </c>
      <c r="J935" s="2">
        <f>SUM(Students_marks[[#This Row],[Math]:[English]])</f>
        <v>165.79999999999998</v>
      </c>
      <c r="K935" s="2">
        <f>Students_marks[[#This Row],[Total]]/5</f>
        <v>33.159999999999997</v>
      </c>
      <c r="L935" t="str">
        <f>IF(MIN(Students_marks[[#This Row],[Math]:[English]]) &lt; 35, "Fail","Pass")</f>
        <v>Fail</v>
      </c>
      <c r="M935" t="str">
        <f>VLOOKUP(Students_marks[[#This Row],[Percentage]],Table2[],2,TRUE)</f>
        <v>F</v>
      </c>
      <c r="N935">
        <f>_xlfn.RANK.EQ(Students_marks[[#This Row],[Total]],Students_marks[Total],0)</f>
        <v>912</v>
      </c>
    </row>
    <row r="936" spans="1:14" x14ac:dyDescent="0.35">
      <c r="A936">
        <v>935</v>
      </c>
      <c r="B936" s="1" t="s">
        <v>946</v>
      </c>
      <c r="C936" s="1" t="s">
        <v>7</v>
      </c>
      <c r="D936" s="1" t="s">
        <v>12</v>
      </c>
      <c r="E936" s="2">
        <v>79.67</v>
      </c>
      <c r="F936" s="2">
        <v>50.99</v>
      </c>
      <c r="G936" s="2">
        <v>82.67</v>
      </c>
      <c r="H936" s="2">
        <v>31.5</v>
      </c>
      <c r="I936" s="2">
        <v>34.1</v>
      </c>
      <c r="J936" s="2">
        <f>SUM(Students_marks[[#This Row],[Math]:[English]])</f>
        <v>278.93</v>
      </c>
      <c r="K936" s="2">
        <f>Students_marks[[#This Row],[Total]]/5</f>
        <v>55.786000000000001</v>
      </c>
      <c r="L936" t="str">
        <f>IF(MIN(Students_marks[[#This Row],[Math]:[English]]) &lt; 35, "Fail","Pass")</f>
        <v>Fail</v>
      </c>
      <c r="M936" t="str">
        <f>VLOOKUP(Students_marks[[#This Row],[Percentage]],Table2[],2,TRUE)</f>
        <v>C</v>
      </c>
      <c r="N936">
        <f>_xlfn.RANK.EQ(Students_marks[[#This Row],[Total]],Students_marks[Total],0)</f>
        <v>354</v>
      </c>
    </row>
    <row r="937" spans="1:14" x14ac:dyDescent="0.35">
      <c r="A937">
        <v>936</v>
      </c>
      <c r="B937" s="1" t="s">
        <v>947</v>
      </c>
      <c r="C937" s="1" t="s">
        <v>7</v>
      </c>
      <c r="D937" s="1" t="s">
        <v>12</v>
      </c>
      <c r="E937" s="2">
        <v>39.21</v>
      </c>
      <c r="F937" s="2">
        <v>71.010000000000005</v>
      </c>
      <c r="G937" s="2">
        <v>34.21</v>
      </c>
      <c r="H937" s="2">
        <v>96.55</v>
      </c>
      <c r="I937" s="2">
        <v>74.739999999999995</v>
      </c>
      <c r="J937" s="2">
        <f>SUM(Students_marks[[#This Row],[Math]:[English]])</f>
        <v>315.72000000000003</v>
      </c>
      <c r="K937" s="2">
        <f>Students_marks[[#This Row],[Total]]/5</f>
        <v>63.144000000000005</v>
      </c>
      <c r="L937" t="str">
        <f>IF(MIN(Students_marks[[#This Row],[Math]:[English]]) &lt; 35, "Fail","Pass")</f>
        <v>Fail</v>
      </c>
      <c r="M937" t="str">
        <f>VLOOKUP(Students_marks[[#This Row],[Percentage]],Table2[],2,TRUE)</f>
        <v>B2</v>
      </c>
      <c r="N937">
        <f>_xlfn.RANK.EQ(Students_marks[[#This Row],[Total]],Students_marks[Total],0)</f>
        <v>184</v>
      </c>
    </row>
    <row r="938" spans="1:14" x14ac:dyDescent="0.35">
      <c r="A938">
        <v>937</v>
      </c>
      <c r="B938" s="1" t="s">
        <v>948</v>
      </c>
      <c r="C938" s="1" t="s">
        <v>8</v>
      </c>
      <c r="D938" s="1" t="s">
        <v>10</v>
      </c>
      <c r="E938" s="2">
        <v>71.180000000000007</v>
      </c>
      <c r="F938" s="2">
        <v>66.02</v>
      </c>
      <c r="G938" s="2">
        <v>19.05</v>
      </c>
      <c r="H938" s="2">
        <v>69.88</v>
      </c>
      <c r="I938" s="2">
        <v>63.64</v>
      </c>
      <c r="J938" s="2">
        <f>SUM(Students_marks[[#This Row],[Math]:[English]])</f>
        <v>289.77</v>
      </c>
      <c r="K938" s="2">
        <f>Students_marks[[#This Row],[Total]]/5</f>
        <v>57.953999999999994</v>
      </c>
      <c r="L938" t="str">
        <f>IF(MIN(Students_marks[[#This Row],[Math]:[English]]) &lt; 35, "Fail","Pass")</f>
        <v>Fail</v>
      </c>
      <c r="M938" t="str">
        <f>VLOOKUP(Students_marks[[#This Row],[Percentage]],Table2[],2,TRUE)</f>
        <v>C</v>
      </c>
      <c r="N938">
        <f>_xlfn.RANK.EQ(Students_marks[[#This Row],[Total]],Students_marks[Total],0)</f>
        <v>296</v>
      </c>
    </row>
    <row r="939" spans="1:14" x14ac:dyDescent="0.35">
      <c r="A939">
        <v>938</v>
      </c>
      <c r="B939" s="1" t="s">
        <v>949</v>
      </c>
      <c r="C939" s="1" t="s">
        <v>4</v>
      </c>
      <c r="D939" s="1" t="s">
        <v>12</v>
      </c>
      <c r="E939" s="2">
        <v>74.17</v>
      </c>
      <c r="F939" s="2">
        <v>19.489999999999998</v>
      </c>
      <c r="G939" s="2">
        <v>78.760000000000005</v>
      </c>
      <c r="H939" s="2">
        <v>33.14</v>
      </c>
      <c r="I939" s="2">
        <v>81.599999999999994</v>
      </c>
      <c r="J939" s="2">
        <f>SUM(Students_marks[[#This Row],[Math]:[English]])</f>
        <v>287.15999999999997</v>
      </c>
      <c r="K939" s="2">
        <f>Students_marks[[#This Row],[Total]]/5</f>
        <v>57.431999999999995</v>
      </c>
      <c r="L939" t="str">
        <f>IF(MIN(Students_marks[[#This Row],[Math]:[English]]) &lt; 35, "Fail","Pass")</f>
        <v>Fail</v>
      </c>
      <c r="M939" t="str">
        <f>VLOOKUP(Students_marks[[#This Row],[Percentage]],Table2[],2,TRUE)</f>
        <v>C</v>
      </c>
      <c r="N939">
        <f>_xlfn.RANK.EQ(Students_marks[[#This Row],[Total]],Students_marks[Total],0)</f>
        <v>314</v>
      </c>
    </row>
    <row r="940" spans="1:14" x14ac:dyDescent="0.35">
      <c r="A940">
        <v>939</v>
      </c>
      <c r="B940" s="1" t="s">
        <v>950</v>
      </c>
      <c r="C940" s="1" t="s">
        <v>8</v>
      </c>
      <c r="D940" s="1" t="s">
        <v>12</v>
      </c>
      <c r="E940" s="2">
        <v>59.65</v>
      </c>
      <c r="F940" s="2">
        <v>69.989999999999995</v>
      </c>
      <c r="G940" s="2">
        <v>4.9800000000000004</v>
      </c>
      <c r="H940" s="2">
        <v>21.03</v>
      </c>
      <c r="I940" s="2">
        <v>60.83</v>
      </c>
      <c r="J940" s="2">
        <f>SUM(Students_marks[[#This Row],[Math]:[English]])</f>
        <v>216.47999999999996</v>
      </c>
      <c r="K940" s="2">
        <f>Students_marks[[#This Row],[Total]]/5</f>
        <v>43.295999999999992</v>
      </c>
      <c r="L940" t="str">
        <f>IF(MIN(Students_marks[[#This Row],[Math]:[English]]) &lt; 35, "Fail","Pass")</f>
        <v>Fail</v>
      </c>
      <c r="M940" t="str">
        <f>VLOOKUP(Students_marks[[#This Row],[Percentage]],Table2[],2,TRUE)</f>
        <v>D</v>
      </c>
      <c r="N940">
        <f>_xlfn.RANK.EQ(Students_marks[[#This Row],[Total]],Students_marks[Total],0)</f>
        <v>710</v>
      </c>
    </row>
    <row r="941" spans="1:14" x14ac:dyDescent="0.35">
      <c r="A941">
        <v>940</v>
      </c>
      <c r="B941" s="1" t="s">
        <v>951</v>
      </c>
      <c r="C941" s="1" t="s">
        <v>6</v>
      </c>
      <c r="D941" s="1" t="s">
        <v>14</v>
      </c>
      <c r="E941" s="2">
        <v>96.13</v>
      </c>
      <c r="F941" s="2">
        <v>50.74</v>
      </c>
      <c r="G941" s="2">
        <v>95.32</v>
      </c>
      <c r="H941" s="2">
        <v>65.92</v>
      </c>
      <c r="I941" s="2">
        <v>26.37</v>
      </c>
      <c r="J941" s="2">
        <f>SUM(Students_marks[[#This Row],[Math]:[English]])</f>
        <v>334.48</v>
      </c>
      <c r="K941" s="2">
        <f>Students_marks[[#This Row],[Total]]/5</f>
        <v>66.896000000000001</v>
      </c>
      <c r="L941" t="str">
        <f>IF(MIN(Students_marks[[#This Row],[Math]:[English]]) &lt; 35, "Fail","Pass")</f>
        <v>Fail</v>
      </c>
      <c r="M941" t="str">
        <f>VLOOKUP(Students_marks[[#This Row],[Percentage]],Table2[],2,TRUE)</f>
        <v>B2</v>
      </c>
      <c r="N941">
        <f>_xlfn.RANK.EQ(Students_marks[[#This Row],[Total]],Students_marks[Total],0)</f>
        <v>112</v>
      </c>
    </row>
    <row r="942" spans="1:14" x14ac:dyDescent="0.35">
      <c r="A942">
        <v>941</v>
      </c>
      <c r="B942" s="1" t="s">
        <v>952</v>
      </c>
      <c r="C942" s="1" t="s">
        <v>6</v>
      </c>
      <c r="D942" s="1" t="s">
        <v>14</v>
      </c>
      <c r="E942" s="2">
        <v>72.959999999999994</v>
      </c>
      <c r="F942" s="2">
        <v>60.14</v>
      </c>
      <c r="G942" s="2">
        <v>7.01</v>
      </c>
      <c r="H942" s="2">
        <v>50.47</v>
      </c>
      <c r="I942" s="2">
        <v>84.76</v>
      </c>
      <c r="J942" s="2">
        <f>SUM(Students_marks[[#This Row],[Math]:[English]])</f>
        <v>275.33999999999997</v>
      </c>
      <c r="K942" s="2">
        <f>Students_marks[[#This Row],[Total]]/5</f>
        <v>55.067999999999998</v>
      </c>
      <c r="L942" t="str">
        <f>IF(MIN(Students_marks[[#This Row],[Math]:[English]]) &lt; 35, "Fail","Pass")</f>
        <v>Fail</v>
      </c>
      <c r="M942" t="str">
        <f>VLOOKUP(Students_marks[[#This Row],[Percentage]],Table2[],2,TRUE)</f>
        <v>C</v>
      </c>
      <c r="N942">
        <f>_xlfn.RANK.EQ(Students_marks[[#This Row],[Total]],Students_marks[Total],0)</f>
        <v>382</v>
      </c>
    </row>
    <row r="943" spans="1:14" x14ac:dyDescent="0.35">
      <c r="A943">
        <v>942</v>
      </c>
      <c r="B943" s="1" t="s">
        <v>953</v>
      </c>
      <c r="C943" s="1" t="s">
        <v>5</v>
      </c>
      <c r="D943" s="1" t="s">
        <v>14</v>
      </c>
      <c r="E943" s="2">
        <v>12.49</v>
      </c>
      <c r="F943" s="2">
        <v>79.83</v>
      </c>
      <c r="G943" s="2">
        <v>34.49</v>
      </c>
      <c r="H943" s="2">
        <v>5.75</v>
      </c>
      <c r="I943" s="2">
        <v>63.95</v>
      </c>
      <c r="J943" s="2">
        <f>SUM(Students_marks[[#This Row],[Math]:[English]])</f>
        <v>196.51</v>
      </c>
      <c r="K943" s="2">
        <f>Students_marks[[#This Row],[Total]]/5</f>
        <v>39.302</v>
      </c>
      <c r="L943" t="str">
        <f>IF(MIN(Students_marks[[#This Row],[Math]:[English]]) &lt; 35, "Fail","Pass")</f>
        <v>Fail</v>
      </c>
      <c r="M943" t="str">
        <f>VLOOKUP(Students_marks[[#This Row],[Percentage]],Table2[],2,TRUE)</f>
        <v>D</v>
      </c>
      <c r="N943">
        <f>_xlfn.RANK.EQ(Students_marks[[#This Row],[Total]],Students_marks[Total],0)</f>
        <v>810</v>
      </c>
    </row>
    <row r="944" spans="1:14" x14ac:dyDescent="0.35">
      <c r="A944">
        <v>943</v>
      </c>
      <c r="B944" s="1" t="s">
        <v>954</v>
      </c>
      <c r="C944" s="1" t="s">
        <v>8</v>
      </c>
      <c r="D944" s="1" t="s">
        <v>12</v>
      </c>
      <c r="E944" s="2">
        <v>59.14</v>
      </c>
      <c r="F944" s="2">
        <v>60.69</v>
      </c>
      <c r="G944" s="2">
        <v>88.61</v>
      </c>
      <c r="H944" s="2">
        <v>94.19</v>
      </c>
      <c r="I944" s="2">
        <v>0.6</v>
      </c>
      <c r="J944" s="2">
        <f>SUM(Students_marks[[#This Row],[Math]:[English]])</f>
        <v>303.23</v>
      </c>
      <c r="K944" s="2">
        <f>Students_marks[[#This Row],[Total]]/5</f>
        <v>60.646000000000001</v>
      </c>
      <c r="L944" t="str">
        <f>IF(MIN(Students_marks[[#This Row],[Math]:[English]]) &lt; 35, "Fail","Pass")</f>
        <v>Fail</v>
      </c>
      <c r="M944" t="str">
        <f>VLOOKUP(Students_marks[[#This Row],[Percentage]],Table2[],2,TRUE)</f>
        <v>B2</v>
      </c>
      <c r="N944">
        <f>_xlfn.RANK.EQ(Students_marks[[#This Row],[Total]],Students_marks[Total],0)</f>
        <v>234</v>
      </c>
    </row>
    <row r="945" spans="1:14" x14ac:dyDescent="0.35">
      <c r="A945">
        <v>944</v>
      </c>
      <c r="B945" s="1" t="s">
        <v>955</v>
      </c>
      <c r="C945" s="1" t="s">
        <v>6</v>
      </c>
      <c r="D945" s="1" t="s">
        <v>12</v>
      </c>
      <c r="E945" s="2">
        <v>27.12</v>
      </c>
      <c r="F945" s="2">
        <v>56.21</v>
      </c>
      <c r="G945" s="2">
        <v>18.920000000000002</v>
      </c>
      <c r="H945" s="2">
        <v>59.15</v>
      </c>
      <c r="I945" s="2">
        <v>11.35</v>
      </c>
      <c r="J945" s="2">
        <f>SUM(Students_marks[[#This Row],[Math]:[English]])</f>
        <v>172.75</v>
      </c>
      <c r="K945" s="2">
        <f>Students_marks[[#This Row],[Total]]/5</f>
        <v>34.549999999999997</v>
      </c>
      <c r="L945" t="str">
        <f>IF(MIN(Students_marks[[#This Row],[Math]:[English]]) &lt; 35, "Fail","Pass")</f>
        <v>Fail</v>
      </c>
      <c r="M945" t="str">
        <f>VLOOKUP(Students_marks[[#This Row],[Percentage]],Table2[],2,TRUE)</f>
        <v>F</v>
      </c>
      <c r="N945">
        <f>_xlfn.RANK.EQ(Students_marks[[#This Row],[Total]],Students_marks[Total],0)</f>
        <v>890</v>
      </c>
    </row>
    <row r="946" spans="1:14" x14ac:dyDescent="0.35">
      <c r="A946">
        <v>945</v>
      </c>
      <c r="B946" s="1" t="s">
        <v>956</v>
      </c>
      <c r="C946" s="1" t="s">
        <v>8</v>
      </c>
      <c r="D946" s="1" t="s">
        <v>14</v>
      </c>
      <c r="E946" s="2">
        <v>25.81</v>
      </c>
      <c r="F946" s="2">
        <v>42.51</v>
      </c>
      <c r="G946" s="2">
        <v>84.03</v>
      </c>
      <c r="H946" s="2">
        <v>71.52</v>
      </c>
      <c r="I946" s="2">
        <v>24.02</v>
      </c>
      <c r="J946" s="2">
        <f>SUM(Students_marks[[#This Row],[Math]:[English]])</f>
        <v>247.89000000000001</v>
      </c>
      <c r="K946" s="2">
        <f>Students_marks[[#This Row],[Total]]/5</f>
        <v>49.578000000000003</v>
      </c>
      <c r="L946" t="str">
        <f>IF(MIN(Students_marks[[#This Row],[Math]:[English]]) &lt; 35, "Fail","Pass")</f>
        <v>Fail</v>
      </c>
      <c r="M946" t="str">
        <f>VLOOKUP(Students_marks[[#This Row],[Percentage]],Table2[],2,TRUE)</f>
        <v>D</v>
      </c>
      <c r="N946">
        <f>_xlfn.RANK.EQ(Students_marks[[#This Row],[Total]],Students_marks[Total],0)</f>
        <v>547</v>
      </c>
    </row>
    <row r="947" spans="1:14" x14ac:dyDescent="0.35">
      <c r="A947">
        <v>946</v>
      </c>
      <c r="B947" s="1" t="s">
        <v>957</v>
      </c>
      <c r="C947" s="1" t="s">
        <v>6</v>
      </c>
      <c r="D947" s="1" t="s">
        <v>14</v>
      </c>
      <c r="E947" s="2">
        <v>21.51</v>
      </c>
      <c r="F947" s="2">
        <v>36.729999999999997</v>
      </c>
      <c r="G947" s="2">
        <v>53.26</v>
      </c>
      <c r="H947" s="2">
        <v>24.91</v>
      </c>
      <c r="I947" s="2">
        <v>9.51</v>
      </c>
      <c r="J947" s="2">
        <f>SUM(Students_marks[[#This Row],[Math]:[English]])</f>
        <v>145.91999999999999</v>
      </c>
      <c r="K947" s="2">
        <f>Students_marks[[#This Row],[Total]]/5</f>
        <v>29.183999999999997</v>
      </c>
      <c r="L947" t="str">
        <f>IF(MIN(Students_marks[[#This Row],[Math]:[English]]) &lt; 35, "Fail","Pass")</f>
        <v>Fail</v>
      </c>
      <c r="M947" t="str">
        <f>VLOOKUP(Students_marks[[#This Row],[Percentage]],Table2[],2,TRUE)</f>
        <v>F</v>
      </c>
      <c r="N947">
        <f>_xlfn.RANK.EQ(Students_marks[[#This Row],[Total]],Students_marks[Total],0)</f>
        <v>949</v>
      </c>
    </row>
    <row r="948" spans="1:14" x14ac:dyDescent="0.35">
      <c r="A948">
        <v>947</v>
      </c>
      <c r="B948" s="1" t="s">
        <v>958</v>
      </c>
      <c r="C948" s="1" t="s">
        <v>4</v>
      </c>
      <c r="D948" s="1" t="s">
        <v>14</v>
      </c>
      <c r="E948" s="2">
        <v>19.809999999999999</v>
      </c>
      <c r="F948" s="2">
        <v>34.65</v>
      </c>
      <c r="G948" s="2">
        <v>14.44</v>
      </c>
      <c r="H948" s="2">
        <v>5.32</v>
      </c>
      <c r="I948" s="2">
        <v>27.17</v>
      </c>
      <c r="J948" s="2">
        <f>SUM(Students_marks[[#This Row],[Math]:[English]])</f>
        <v>101.39</v>
      </c>
      <c r="K948" s="2">
        <f>Students_marks[[#This Row],[Total]]/5</f>
        <v>20.277999999999999</v>
      </c>
      <c r="L948" t="str">
        <f>IF(MIN(Students_marks[[#This Row],[Math]:[English]]) &lt; 35, "Fail","Pass")</f>
        <v>Fail</v>
      </c>
      <c r="M948" t="str">
        <f>VLOOKUP(Students_marks[[#This Row],[Percentage]],Table2[],2,TRUE)</f>
        <v>F</v>
      </c>
      <c r="N948">
        <f>_xlfn.RANK.EQ(Students_marks[[#This Row],[Total]],Students_marks[Total],0)</f>
        <v>993</v>
      </c>
    </row>
    <row r="949" spans="1:14" x14ac:dyDescent="0.35">
      <c r="A949">
        <v>948</v>
      </c>
      <c r="B949" s="1" t="s">
        <v>959</v>
      </c>
      <c r="C949" s="1" t="s">
        <v>6</v>
      </c>
      <c r="D949" s="1" t="s">
        <v>14</v>
      </c>
      <c r="E949" s="2">
        <v>78.91</v>
      </c>
      <c r="F949" s="2">
        <v>21.09</v>
      </c>
      <c r="G949" s="2">
        <v>42.63</v>
      </c>
      <c r="H949" s="2">
        <v>24.15</v>
      </c>
      <c r="I949" s="2">
        <v>81.489999999999995</v>
      </c>
      <c r="J949" s="2">
        <f>SUM(Students_marks[[#This Row],[Math]:[English]])</f>
        <v>248.26999999999998</v>
      </c>
      <c r="K949" s="2">
        <f>Students_marks[[#This Row],[Total]]/5</f>
        <v>49.653999999999996</v>
      </c>
      <c r="L949" t="str">
        <f>IF(MIN(Students_marks[[#This Row],[Math]:[English]]) &lt; 35, "Fail","Pass")</f>
        <v>Fail</v>
      </c>
      <c r="M949" t="str">
        <f>VLOOKUP(Students_marks[[#This Row],[Percentage]],Table2[],2,TRUE)</f>
        <v>D</v>
      </c>
      <c r="N949">
        <f>_xlfn.RANK.EQ(Students_marks[[#This Row],[Total]],Students_marks[Total],0)</f>
        <v>544</v>
      </c>
    </row>
    <row r="950" spans="1:14" x14ac:dyDescent="0.35">
      <c r="A950">
        <v>949</v>
      </c>
      <c r="B950" s="1" t="s">
        <v>960</v>
      </c>
      <c r="C950" s="1" t="s">
        <v>4</v>
      </c>
      <c r="D950" s="1" t="s">
        <v>14</v>
      </c>
      <c r="E950" s="2">
        <v>22.33</v>
      </c>
      <c r="F950" s="2">
        <v>77.45</v>
      </c>
      <c r="G950" s="2">
        <v>92.04</v>
      </c>
      <c r="H950" s="2">
        <v>28.85</v>
      </c>
      <c r="I950" s="2">
        <v>80.47</v>
      </c>
      <c r="J950" s="2">
        <f>SUM(Students_marks[[#This Row],[Math]:[English]])</f>
        <v>301.14</v>
      </c>
      <c r="K950" s="2">
        <f>Students_marks[[#This Row],[Total]]/5</f>
        <v>60.227999999999994</v>
      </c>
      <c r="L950" t="str">
        <f>IF(MIN(Students_marks[[#This Row],[Math]:[English]]) &lt; 35, "Fail","Pass")</f>
        <v>Fail</v>
      </c>
      <c r="M950" t="str">
        <f>VLOOKUP(Students_marks[[#This Row],[Percentage]],Table2[],2,TRUE)</f>
        <v>B2</v>
      </c>
      <c r="N950">
        <f>_xlfn.RANK.EQ(Students_marks[[#This Row],[Total]],Students_marks[Total],0)</f>
        <v>244</v>
      </c>
    </row>
    <row r="951" spans="1:14" x14ac:dyDescent="0.35">
      <c r="A951">
        <v>950</v>
      </c>
      <c r="B951" s="1" t="s">
        <v>961</v>
      </c>
      <c r="C951" s="1" t="s">
        <v>6</v>
      </c>
      <c r="D951" s="1" t="s">
        <v>10</v>
      </c>
      <c r="E951" s="2">
        <v>22.91</v>
      </c>
      <c r="F951" s="2">
        <v>56.07</v>
      </c>
      <c r="G951" s="2">
        <v>52.13</v>
      </c>
      <c r="H951" s="2">
        <v>5.24</v>
      </c>
      <c r="I951" s="2">
        <v>77.72</v>
      </c>
      <c r="J951" s="2">
        <f>SUM(Students_marks[[#This Row],[Math]:[English]])</f>
        <v>214.07000000000002</v>
      </c>
      <c r="K951" s="2">
        <f>Students_marks[[#This Row],[Total]]/5</f>
        <v>42.814000000000007</v>
      </c>
      <c r="L951" t="str">
        <f>IF(MIN(Students_marks[[#This Row],[Math]:[English]]) &lt; 35, "Fail","Pass")</f>
        <v>Fail</v>
      </c>
      <c r="M951" t="str">
        <f>VLOOKUP(Students_marks[[#This Row],[Percentage]],Table2[],2,TRUE)</f>
        <v>D</v>
      </c>
      <c r="N951">
        <f>_xlfn.RANK.EQ(Students_marks[[#This Row],[Total]],Students_marks[Total],0)</f>
        <v>724</v>
      </c>
    </row>
    <row r="952" spans="1:14" x14ac:dyDescent="0.35">
      <c r="A952">
        <v>951</v>
      </c>
      <c r="B952" s="1" t="s">
        <v>962</v>
      </c>
      <c r="C952" s="1" t="s">
        <v>8</v>
      </c>
      <c r="D952" s="1" t="s">
        <v>10</v>
      </c>
      <c r="E952" s="2">
        <v>11.61</v>
      </c>
      <c r="F952" s="2">
        <v>84.67</v>
      </c>
      <c r="G952" s="2">
        <v>16.23</v>
      </c>
      <c r="H952" s="2">
        <v>96.19</v>
      </c>
      <c r="I952" s="2">
        <v>39.090000000000003</v>
      </c>
      <c r="J952" s="2">
        <f>SUM(Students_marks[[#This Row],[Math]:[English]])</f>
        <v>247.79</v>
      </c>
      <c r="K952" s="2">
        <f>Students_marks[[#This Row],[Total]]/5</f>
        <v>49.558</v>
      </c>
      <c r="L952" t="str">
        <f>IF(MIN(Students_marks[[#This Row],[Math]:[English]]) &lt; 35, "Fail","Pass")</f>
        <v>Fail</v>
      </c>
      <c r="M952" t="str">
        <f>VLOOKUP(Students_marks[[#This Row],[Percentage]],Table2[],2,TRUE)</f>
        <v>D</v>
      </c>
      <c r="N952">
        <f>_xlfn.RANK.EQ(Students_marks[[#This Row],[Total]],Students_marks[Total],0)</f>
        <v>548</v>
      </c>
    </row>
    <row r="953" spans="1:14" x14ac:dyDescent="0.35">
      <c r="A953">
        <v>952</v>
      </c>
      <c r="B953" s="1" t="s">
        <v>963</v>
      </c>
      <c r="C953" s="1" t="s">
        <v>7</v>
      </c>
      <c r="D953" s="1" t="s">
        <v>10</v>
      </c>
      <c r="E953" s="2">
        <v>56.81</v>
      </c>
      <c r="F953" s="2">
        <v>19.57</v>
      </c>
      <c r="G953" s="2">
        <v>34.119999999999997</v>
      </c>
      <c r="H953" s="2">
        <v>19.89</v>
      </c>
      <c r="I953" s="2">
        <v>30.22</v>
      </c>
      <c r="J953" s="2">
        <f>SUM(Students_marks[[#This Row],[Math]:[English]])</f>
        <v>160.60999999999999</v>
      </c>
      <c r="K953" s="2">
        <f>Students_marks[[#This Row],[Total]]/5</f>
        <v>32.122</v>
      </c>
      <c r="L953" t="str">
        <f>IF(MIN(Students_marks[[#This Row],[Math]:[English]]) &lt; 35, "Fail","Pass")</f>
        <v>Fail</v>
      </c>
      <c r="M953" t="str">
        <f>VLOOKUP(Students_marks[[#This Row],[Percentage]],Table2[],2,TRUE)</f>
        <v>F</v>
      </c>
      <c r="N953">
        <f>_xlfn.RANK.EQ(Students_marks[[#This Row],[Total]],Students_marks[Total],0)</f>
        <v>924</v>
      </c>
    </row>
    <row r="954" spans="1:14" x14ac:dyDescent="0.35">
      <c r="A954">
        <v>953</v>
      </c>
      <c r="B954" s="1" t="s">
        <v>964</v>
      </c>
      <c r="C954" s="1" t="s">
        <v>8</v>
      </c>
      <c r="D954" s="1" t="s">
        <v>10</v>
      </c>
      <c r="E954" s="2">
        <v>21.96</v>
      </c>
      <c r="F954" s="2">
        <v>92.29</v>
      </c>
      <c r="G954" s="2">
        <v>21.39</v>
      </c>
      <c r="H954" s="2">
        <v>60.83</v>
      </c>
      <c r="I954" s="2">
        <v>69</v>
      </c>
      <c r="J954" s="2">
        <f>SUM(Students_marks[[#This Row],[Math]:[English]])</f>
        <v>265.46999999999997</v>
      </c>
      <c r="K954" s="2">
        <f>Students_marks[[#This Row],[Total]]/5</f>
        <v>53.093999999999994</v>
      </c>
      <c r="L954" t="str">
        <f>IF(MIN(Students_marks[[#This Row],[Math]:[English]]) &lt; 35, "Fail","Pass")</f>
        <v>Fail</v>
      </c>
      <c r="M954" t="str">
        <f>VLOOKUP(Students_marks[[#This Row],[Percentage]],Table2[],2,TRUE)</f>
        <v>C</v>
      </c>
      <c r="N954">
        <f>_xlfn.RANK.EQ(Students_marks[[#This Row],[Total]],Students_marks[Total],0)</f>
        <v>438</v>
      </c>
    </row>
    <row r="955" spans="1:14" x14ac:dyDescent="0.35">
      <c r="A955">
        <v>954</v>
      </c>
      <c r="B955" s="1" t="s">
        <v>965</v>
      </c>
      <c r="C955" s="1" t="s">
        <v>5</v>
      </c>
      <c r="D955" s="1" t="s">
        <v>12</v>
      </c>
      <c r="E955" s="2">
        <v>91.98</v>
      </c>
      <c r="F955" s="2">
        <v>96.93</v>
      </c>
      <c r="G955" s="2">
        <v>50.85</v>
      </c>
      <c r="H955" s="2">
        <v>83.18</v>
      </c>
      <c r="I955" s="2">
        <v>10.68</v>
      </c>
      <c r="J955" s="2">
        <f>SUM(Students_marks[[#This Row],[Math]:[English]])</f>
        <v>333.62000000000006</v>
      </c>
      <c r="K955" s="2">
        <f>Students_marks[[#This Row],[Total]]/5</f>
        <v>66.724000000000018</v>
      </c>
      <c r="L955" t="str">
        <f>IF(MIN(Students_marks[[#This Row],[Math]:[English]]) &lt; 35, "Fail","Pass")</f>
        <v>Fail</v>
      </c>
      <c r="M955" t="str">
        <f>VLOOKUP(Students_marks[[#This Row],[Percentage]],Table2[],2,TRUE)</f>
        <v>B2</v>
      </c>
      <c r="N955">
        <f>_xlfn.RANK.EQ(Students_marks[[#This Row],[Total]],Students_marks[Total],0)</f>
        <v>118</v>
      </c>
    </row>
    <row r="956" spans="1:14" x14ac:dyDescent="0.35">
      <c r="A956">
        <v>955</v>
      </c>
      <c r="B956" s="1" t="s">
        <v>966</v>
      </c>
      <c r="C956" s="1" t="s">
        <v>4</v>
      </c>
      <c r="D956" s="1" t="s">
        <v>10</v>
      </c>
      <c r="E956" s="2">
        <v>31.21</v>
      </c>
      <c r="F956" s="2">
        <v>82.82</v>
      </c>
      <c r="G956" s="2">
        <v>48.83</v>
      </c>
      <c r="H956" s="2">
        <v>63.08</v>
      </c>
      <c r="I956" s="2">
        <v>94.48</v>
      </c>
      <c r="J956" s="2">
        <f>SUM(Students_marks[[#This Row],[Math]:[English]])</f>
        <v>320.42</v>
      </c>
      <c r="K956" s="2">
        <f>Students_marks[[#This Row],[Total]]/5</f>
        <v>64.084000000000003</v>
      </c>
      <c r="L956" t="str">
        <f>IF(MIN(Students_marks[[#This Row],[Math]:[English]]) &lt; 35, "Fail","Pass")</f>
        <v>Fail</v>
      </c>
      <c r="M956" t="str">
        <f>VLOOKUP(Students_marks[[#This Row],[Percentage]],Table2[],2,TRUE)</f>
        <v>B2</v>
      </c>
      <c r="N956">
        <f>_xlfn.RANK.EQ(Students_marks[[#This Row],[Total]],Students_marks[Total],0)</f>
        <v>167</v>
      </c>
    </row>
    <row r="957" spans="1:14" x14ac:dyDescent="0.35">
      <c r="A957">
        <v>956</v>
      </c>
      <c r="B957" s="1" t="s">
        <v>967</v>
      </c>
      <c r="C957" s="1" t="s">
        <v>5</v>
      </c>
      <c r="D957" s="1" t="s">
        <v>14</v>
      </c>
      <c r="E957" s="2">
        <v>77.13</v>
      </c>
      <c r="F957" s="2">
        <v>90.92</v>
      </c>
      <c r="G957" s="2">
        <v>22.07</v>
      </c>
      <c r="H957" s="2">
        <v>90.64</v>
      </c>
      <c r="I957" s="2">
        <v>82.67</v>
      </c>
      <c r="J957" s="2">
        <f>SUM(Students_marks[[#This Row],[Math]:[English]])</f>
        <v>363.43</v>
      </c>
      <c r="K957" s="2">
        <f>Students_marks[[#This Row],[Total]]/5</f>
        <v>72.686000000000007</v>
      </c>
      <c r="L957" t="str">
        <f>IF(MIN(Students_marks[[#This Row],[Math]:[English]]) &lt; 35, "Fail","Pass")</f>
        <v>Fail</v>
      </c>
      <c r="M957" t="str">
        <f>VLOOKUP(Students_marks[[#This Row],[Percentage]],Table2[],2,TRUE)</f>
        <v>B1</v>
      </c>
      <c r="N957">
        <f>_xlfn.RANK.EQ(Students_marks[[#This Row],[Total]],Students_marks[Total],0)</f>
        <v>41</v>
      </c>
    </row>
    <row r="958" spans="1:14" x14ac:dyDescent="0.35">
      <c r="A958">
        <v>957</v>
      </c>
      <c r="B958" s="1" t="s">
        <v>968</v>
      </c>
      <c r="C958" s="1" t="s">
        <v>4</v>
      </c>
      <c r="D958" s="1" t="s">
        <v>12</v>
      </c>
      <c r="E958" s="2">
        <v>50.65</v>
      </c>
      <c r="F958" s="2">
        <v>88.7</v>
      </c>
      <c r="G958" s="2">
        <v>11.36</v>
      </c>
      <c r="H958" s="2">
        <v>40.159999999999997</v>
      </c>
      <c r="I958" s="2">
        <v>85.6</v>
      </c>
      <c r="J958" s="2">
        <f>SUM(Students_marks[[#This Row],[Math]:[English]])</f>
        <v>276.46999999999997</v>
      </c>
      <c r="K958" s="2">
        <f>Students_marks[[#This Row],[Total]]/5</f>
        <v>55.293999999999997</v>
      </c>
      <c r="L958" t="str">
        <f>IF(MIN(Students_marks[[#This Row],[Math]:[English]]) &lt; 35, "Fail","Pass")</f>
        <v>Fail</v>
      </c>
      <c r="M958" t="str">
        <f>VLOOKUP(Students_marks[[#This Row],[Percentage]],Table2[],2,TRUE)</f>
        <v>C</v>
      </c>
      <c r="N958">
        <f>_xlfn.RANK.EQ(Students_marks[[#This Row],[Total]],Students_marks[Total],0)</f>
        <v>372</v>
      </c>
    </row>
    <row r="959" spans="1:14" x14ac:dyDescent="0.35">
      <c r="A959">
        <v>958</v>
      </c>
      <c r="B959" s="1" t="s">
        <v>969</v>
      </c>
      <c r="C959" s="1" t="s">
        <v>6</v>
      </c>
      <c r="D959" s="1" t="s">
        <v>14</v>
      </c>
      <c r="E959" s="2">
        <v>7.23</v>
      </c>
      <c r="F959" s="2">
        <v>15.07</v>
      </c>
      <c r="G959" s="2">
        <v>27.4</v>
      </c>
      <c r="H959" s="2">
        <v>14.4</v>
      </c>
      <c r="I959" s="2">
        <v>11.71</v>
      </c>
      <c r="J959" s="2">
        <f>SUM(Students_marks[[#This Row],[Math]:[English]])</f>
        <v>75.81</v>
      </c>
      <c r="K959" s="2">
        <f>Students_marks[[#This Row],[Total]]/5</f>
        <v>15.162000000000001</v>
      </c>
      <c r="L959" t="str">
        <f>IF(MIN(Students_marks[[#This Row],[Math]:[English]]) &lt; 35, "Fail","Pass")</f>
        <v>Fail</v>
      </c>
      <c r="M959" t="str">
        <f>VLOOKUP(Students_marks[[#This Row],[Percentage]],Table2[],2,TRUE)</f>
        <v>F</v>
      </c>
      <c r="N959">
        <f>_xlfn.RANK.EQ(Students_marks[[#This Row],[Total]],Students_marks[Total],0)</f>
        <v>998</v>
      </c>
    </row>
    <row r="960" spans="1:14" x14ac:dyDescent="0.35">
      <c r="A960">
        <v>959</v>
      </c>
      <c r="B960" s="1" t="s">
        <v>970</v>
      </c>
      <c r="C960" s="1" t="s">
        <v>7</v>
      </c>
      <c r="D960" s="1" t="s">
        <v>12</v>
      </c>
      <c r="E960" s="2">
        <v>26.41</v>
      </c>
      <c r="F960" s="2">
        <v>56.86</v>
      </c>
      <c r="G960" s="2">
        <v>17.07</v>
      </c>
      <c r="H960" s="2">
        <v>91.85</v>
      </c>
      <c r="I960" s="2">
        <v>86.31</v>
      </c>
      <c r="J960" s="2">
        <f>SUM(Students_marks[[#This Row],[Math]:[English]])</f>
        <v>278.5</v>
      </c>
      <c r="K960" s="2">
        <f>Students_marks[[#This Row],[Total]]/5</f>
        <v>55.7</v>
      </c>
      <c r="L960" t="str">
        <f>IF(MIN(Students_marks[[#This Row],[Math]:[English]]) &lt; 35, "Fail","Pass")</f>
        <v>Fail</v>
      </c>
      <c r="M960" t="str">
        <f>VLOOKUP(Students_marks[[#This Row],[Percentage]],Table2[],2,TRUE)</f>
        <v>C</v>
      </c>
      <c r="N960">
        <f>_xlfn.RANK.EQ(Students_marks[[#This Row],[Total]],Students_marks[Total],0)</f>
        <v>360</v>
      </c>
    </row>
    <row r="961" spans="1:14" x14ac:dyDescent="0.35">
      <c r="A961">
        <v>960</v>
      </c>
      <c r="B961" s="1" t="s">
        <v>971</v>
      </c>
      <c r="C961" s="1" t="s">
        <v>5</v>
      </c>
      <c r="D961" s="1" t="s">
        <v>14</v>
      </c>
      <c r="E961" s="2">
        <v>59.67</v>
      </c>
      <c r="F961" s="2">
        <v>0.98</v>
      </c>
      <c r="G961" s="2">
        <v>80.069999999999993</v>
      </c>
      <c r="H961" s="2">
        <v>90.02</v>
      </c>
      <c r="I961" s="2">
        <v>97.23</v>
      </c>
      <c r="J961" s="2">
        <f>SUM(Students_marks[[#This Row],[Math]:[English]])</f>
        <v>327.97</v>
      </c>
      <c r="K961" s="2">
        <f>Students_marks[[#This Row],[Total]]/5</f>
        <v>65.594000000000008</v>
      </c>
      <c r="L961" t="str">
        <f>IF(MIN(Students_marks[[#This Row],[Math]:[English]]) &lt; 35, "Fail","Pass")</f>
        <v>Fail</v>
      </c>
      <c r="M961" t="str">
        <f>VLOOKUP(Students_marks[[#This Row],[Percentage]],Table2[],2,TRUE)</f>
        <v>B2</v>
      </c>
      <c r="N961">
        <f>_xlfn.RANK.EQ(Students_marks[[#This Row],[Total]],Students_marks[Total],0)</f>
        <v>139</v>
      </c>
    </row>
    <row r="962" spans="1:14" x14ac:dyDescent="0.35">
      <c r="A962">
        <v>961</v>
      </c>
      <c r="B962" s="1" t="s">
        <v>972</v>
      </c>
      <c r="C962" s="1" t="s">
        <v>8</v>
      </c>
      <c r="D962" s="1" t="s">
        <v>12</v>
      </c>
      <c r="E962" s="2">
        <v>30.93</v>
      </c>
      <c r="F962" s="2">
        <v>38.619999999999997</v>
      </c>
      <c r="G962" s="2">
        <v>51.11</v>
      </c>
      <c r="H962" s="2">
        <v>93.39</v>
      </c>
      <c r="I962" s="2">
        <v>96.87</v>
      </c>
      <c r="J962" s="2">
        <f>SUM(Students_marks[[#This Row],[Math]:[English]])</f>
        <v>310.92</v>
      </c>
      <c r="K962" s="2">
        <f>Students_marks[[#This Row],[Total]]/5</f>
        <v>62.184000000000005</v>
      </c>
      <c r="L962" t="str">
        <f>IF(MIN(Students_marks[[#This Row],[Math]:[English]]) &lt; 35, "Fail","Pass")</f>
        <v>Fail</v>
      </c>
      <c r="M962" t="str">
        <f>VLOOKUP(Students_marks[[#This Row],[Percentage]],Table2[],2,TRUE)</f>
        <v>B2</v>
      </c>
      <c r="N962">
        <f>_xlfn.RANK.EQ(Students_marks[[#This Row],[Total]],Students_marks[Total],0)</f>
        <v>206</v>
      </c>
    </row>
    <row r="963" spans="1:14" x14ac:dyDescent="0.35">
      <c r="A963">
        <v>962</v>
      </c>
      <c r="B963" s="1" t="s">
        <v>973</v>
      </c>
      <c r="C963" s="1" t="s">
        <v>6</v>
      </c>
      <c r="D963" s="1" t="s">
        <v>12</v>
      </c>
      <c r="E963" s="2">
        <v>3.65</v>
      </c>
      <c r="F963" s="2">
        <v>70.13</v>
      </c>
      <c r="G963" s="2">
        <v>44.87</v>
      </c>
      <c r="H963" s="2">
        <v>22.51</v>
      </c>
      <c r="I963" s="2">
        <v>76.98</v>
      </c>
      <c r="J963" s="2">
        <f>SUM(Students_marks[[#This Row],[Math]:[English]])</f>
        <v>218.14</v>
      </c>
      <c r="K963" s="2">
        <f>Students_marks[[#This Row],[Total]]/5</f>
        <v>43.628</v>
      </c>
      <c r="L963" t="str">
        <f>IF(MIN(Students_marks[[#This Row],[Math]:[English]]) &lt; 35, "Fail","Pass")</f>
        <v>Fail</v>
      </c>
      <c r="M963" t="str">
        <f>VLOOKUP(Students_marks[[#This Row],[Percentage]],Table2[],2,TRUE)</f>
        <v>D</v>
      </c>
      <c r="N963">
        <f>_xlfn.RANK.EQ(Students_marks[[#This Row],[Total]],Students_marks[Total],0)</f>
        <v>704</v>
      </c>
    </row>
    <row r="964" spans="1:14" x14ac:dyDescent="0.35">
      <c r="A964">
        <v>963</v>
      </c>
      <c r="B964" s="1" t="s">
        <v>974</v>
      </c>
      <c r="C964" s="1" t="s">
        <v>6</v>
      </c>
      <c r="D964" s="1" t="s">
        <v>14</v>
      </c>
      <c r="E964" s="2">
        <v>49.4</v>
      </c>
      <c r="F964" s="2">
        <v>90.64</v>
      </c>
      <c r="G964" s="2">
        <v>38.82</v>
      </c>
      <c r="H964" s="2">
        <v>17.940000000000001</v>
      </c>
      <c r="I964" s="2">
        <v>56.15</v>
      </c>
      <c r="J964" s="2">
        <f>SUM(Students_marks[[#This Row],[Math]:[English]])</f>
        <v>252.95</v>
      </c>
      <c r="K964" s="2">
        <f>Students_marks[[#This Row],[Total]]/5</f>
        <v>50.589999999999996</v>
      </c>
      <c r="L964" t="str">
        <f>IF(MIN(Students_marks[[#This Row],[Math]:[English]]) &lt; 35, "Fail","Pass")</f>
        <v>Fail</v>
      </c>
      <c r="M964" t="str">
        <f>VLOOKUP(Students_marks[[#This Row],[Percentage]],Table2[],2,TRUE)</f>
        <v>C</v>
      </c>
      <c r="N964">
        <f>_xlfn.RANK.EQ(Students_marks[[#This Row],[Total]],Students_marks[Total],0)</f>
        <v>512</v>
      </c>
    </row>
    <row r="965" spans="1:14" x14ac:dyDescent="0.35">
      <c r="A965">
        <v>964</v>
      </c>
      <c r="B965" s="1" t="s">
        <v>975</v>
      </c>
      <c r="C965" s="1" t="s">
        <v>8</v>
      </c>
      <c r="D965" s="1" t="s">
        <v>14</v>
      </c>
      <c r="E965" s="2">
        <v>1.44</v>
      </c>
      <c r="F965" s="2">
        <v>41.39</v>
      </c>
      <c r="G965" s="2">
        <v>94.35</v>
      </c>
      <c r="H965" s="2">
        <v>53.41</v>
      </c>
      <c r="I965" s="2">
        <v>39.25</v>
      </c>
      <c r="J965" s="2">
        <f>SUM(Students_marks[[#This Row],[Math]:[English]])</f>
        <v>229.84</v>
      </c>
      <c r="K965" s="2">
        <f>Students_marks[[#This Row],[Total]]/5</f>
        <v>45.968000000000004</v>
      </c>
      <c r="L965" t="str">
        <f>IF(MIN(Students_marks[[#This Row],[Math]:[English]]) &lt; 35, "Fail","Pass")</f>
        <v>Fail</v>
      </c>
      <c r="M965" t="str">
        <f>VLOOKUP(Students_marks[[#This Row],[Percentage]],Table2[],2,TRUE)</f>
        <v>D</v>
      </c>
      <c r="N965">
        <f>_xlfn.RANK.EQ(Students_marks[[#This Row],[Total]],Students_marks[Total],0)</f>
        <v>644</v>
      </c>
    </row>
    <row r="966" spans="1:14" x14ac:dyDescent="0.35">
      <c r="A966">
        <v>965</v>
      </c>
      <c r="B966" s="1" t="s">
        <v>976</v>
      </c>
      <c r="C966" s="1" t="s">
        <v>5</v>
      </c>
      <c r="D966" s="1" t="s">
        <v>12</v>
      </c>
      <c r="E966" s="2">
        <v>47.47</v>
      </c>
      <c r="F966" s="2">
        <v>1.78</v>
      </c>
      <c r="G966" s="2">
        <v>38.36</v>
      </c>
      <c r="H966" s="2">
        <v>34.619999999999997</v>
      </c>
      <c r="I966" s="2">
        <v>72.44</v>
      </c>
      <c r="J966" s="2">
        <f>SUM(Students_marks[[#This Row],[Math]:[English]])</f>
        <v>194.67</v>
      </c>
      <c r="K966" s="2">
        <f>Students_marks[[#This Row],[Total]]/5</f>
        <v>38.933999999999997</v>
      </c>
      <c r="L966" t="str">
        <f>IF(MIN(Students_marks[[#This Row],[Math]:[English]]) &lt; 35, "Fail","Pass")</f>
        <v>Fail</v>
      </c>
      <c r="M966" t="str">
        <f>VLOOKUP(Students_marks[[#This Row],[Percentage]],Table2[],2,TRUE)</f>
        <v>D</v>
      </c>
      <c r="N966">
        <f>_xlfn.RANK.EQ(Students_marks[[#This Row],[Total]],Students_marks[Total],0)</f>
        <v>817</v>
      </c>
    </row>
    <row r="967" spans="1:14" x14ac:dyDescent="0.35">
      <c r="A967">
        <v>966</v>
      </c>
      <c r="B967" s="1" t="s">
        <v>977</v>
      </c>
      <c r="C967" s="1" t="s">
        <v>5</v>
      </c>
      <c r="D967" s="1" t="s">
        <v>12</v>
      </c>
      <c r="E967" s="2">
        <v>11.78</v>
      </c>
      <c r="F967" s="2">
        <v>32.97</v>
      </c>
      <c r="G967" s="2">
        <v>98.01</v>
      </c>
      <c r="H967" s="2">
        <v>20.34</v>
      </c>
      <c r="I967" s="2">
        <v>42.57</v>
      </c>
      <c r="J967" s="2">
        <f>SUM(Students_marks[[#This Row],[Math]:[English]])</f>
        <v>205.67</v>
      </c>
      <c r="K967" s="2">
        <f>Students_marks[[#This Row],[Total]]/5</f>
        <v>41.134</v>
      </c>
      <c r="L967" t="str">
        <f>IF(MIN(Students_marks[[#This Row],[Math]:[English]]) &lt; 35, "Fail","Pass")</f>
        <v>Fail</v>
      </c>
      <c r="M967" t="str">
        <f>VLOOKUP(Students_marks[[#This Row],[Percentage]],Table2[],2,TRUE)</f>
        <v>D</v>
      </c>
      <c r="N967">
        <f>_xlfn.RANK.EQ(Students_marks[[#This Row],[Total]],Students_marks[Total],0)</f>
        <v>773</v>
      </c>
    </row>
    <row r="968" spans="1:14" x14ac:dyDescent="0.35">
      <c r="A968">
        <v>967</v>
      </c>
      <c r="B968" s="1" t="s">
        <v>978</v>
      </c>
      <c r="C968" s="1" t="s">
        <v>7</v>
      </c>
      <c r="D968" s="1" t="s">
        <v>10</v>
      </c>
      <c r="E968" s="2">
        <v>22.75</v>
      </c>
      <c r="F968" s="2">
        <v>79.5</v>
      </c>
      <c r="G968" s="2">
        <v>38.979999999999997</v>
      </c>
      <c r="H968" s="2">
        <v>63.04</v>
      </c>
      <c r="I968" s="2">
        <v>73.45</v>
      </c>
      <c r="J968" s="2">
        <f>SUM(Students_marks[[#This Row],[Math]:[English]])</f>
        <v>277.71999999999997</v>
      </c>
      <c r="K968" s="2">
        <f>Students_marks[[#This Row],[Total]]/5</f>
        <v>55.543999999999997</v>
      </c>
      <c r="L968" t="str">
        <f>IF(MIN(Students_marks[[#This Row],[Math]:[English]]) &lt; 35, "Fail","Pass")</f>
        <v>Fail</v>
      </c>
      <c r="M968" t="str">
        <f>VLOOKUP(Students_marks[[#This Row],[Percentage]],Table2[],2,TRUE)</f>
        <v>C</v>
      </c>
      <c r="N968">
        <f>_xlfn.RANK.EQ(Students_marks[[#This Row],[Total]],Students_marks[Total],0)</f>
        <v>365</v>
      </c>
    </row>
    <row r="969" spans="1:14" x14ac:dyDescent="0.35">
      <c r="A969">
        <v>968</v>
      </c>
      <c r="B969" s="1" t="s">
        <v>979</v>
      </c>
      <c r="C969" s="1" t="s">
        <v>5</v>
      </c>
      <c r="D969" s="1" t="s">
        <v>14</v>
      </c>
      <c r="E969" s="2">
        <v>64.709999999999994</v>
      </c>
      <c r="F969" s="2">
        <v>5.65</v>
      </c>
      <c r="G969" s="2">
        <v>2.21</v>
      </c>
      <c r="H969" s="2">
        <v>81.430000000000007</v>
      </c>
      <c r="I969" s="2">
        <v>68.66</v>
      </c>
      <c r="J969" s="2">
        <f>SUM(Students_marks[[#This Row],[Math]:[English]])</f>
        <v>222.66</v>
      </c>
      <c r="K969" s="2">
        <f>Students_marks[[#This Row],[Total]]/5</f>
        <v>44.531999999999996</v>
      </c>
      <c r="L969" t="str">
        <f>IF(MIN(Students_marks[[#This Row],[Math]:[English]]) &lt; 35, "Fail","Pass")</f>
        <v>Fail</v>
      </c>
      <c r="M969" t="str">
        <f>VLOOKUP(Students_marks[[#This Row],[Percentage]],Table2[],2,TRUE)</f>
        <v>D</v>
      </c>
      <c r="N969">
        <f>_xlfn.RANK.EQ(Students_marks[[#This Row],[Total]],Students_marks[Total],0)</f>
        <v>679</v>
      </c>
    </row>
    <row r="970" spans="1:14" x14ac:dyDescent="0.35">
      <c r="A970">
        <v>969</v>
      </c>
      <c r="B970" s="1" t="s">
        <v>980</v>
      </c>
      <c r="C970" s="1" t="s">
        <v>8</v>
      </c>
      <c r="D970" s="1" t="s">
        <v>10</v>
      </c>
      <c r="E970" s="2">
        <v>3.93</v>
      </c>
      <c r="F970" s="2">
        <v>72.47</v>
      </c>
      <c r="G970" s="2">
        <v>37.25</v>
      </c>
      <c r="H970" s="2">
        <v>80.180000000000007</v>
      </c>
      <c r="I970" s="2">
        <v>98.53</v>
      </c>
      <c r="J970" s="2">
        <f>SUM(Students_marks[[#This Row],[Math]:[English]])</f>
        <v>292.36</v>
      </c>
      <c r="K970" s="2">
        <f>Students_marks[[#This Row],[Total]]/5</f>
        <v>58.472000000000001</v>
      </c>
      <c r="L970" t="str">
        <f>IF(MIN(Students_marks[[#This Row],[Math]:[English]]) &lt; 35, "Fail","Pass")</f>
        <v>Fail</v>
      </c>
      <c r="M970" t="str">
        <f>VLOOKUP(Students_marks[[#This Row],[Percentage]],Table2[],2,TRUE)</f>
        <v>C</v>
      </c>
      <c r="N970">
        <f>_xlfn.RANK.EQ(Students_marks[[#This Row],[Total]],Students_marks[Total],0)</f>
        <v>282</v>
      </c>
    </row>
    <row r="971" spans="1:14" x14ac:dyDescent="0.35">
      <c r="A971">
        <v>970</v>
      </c>
      <c r="B971" s="1" t="s">
        <v>981</v>
      </c>
      <c r="C971" s="1" t="s">
        <v>4</v>
      </c>
      <c r="D971" s="1" t="s">
        <v>12</v>
      </c>
      <c r="E971" s="2">
        <v>94.84</v>
      </c>
      <c r="F971" s="2">
        <v>97.83</v>
      </c>
      <c r="G971" s="2">
        <v>54.6</v>
      </c>
      <c r="H971" s="2">
        <v>57.98</v>
      </c>
      <c r="I971" s="2">
        <v>32.130000000000003</v>
      </c>
      <c r="J971" s="2">
        <f>SUM(Students_marks[[#This Row],[Math]:[English]])</f>
        <v>337.38</v>
      </c>
      <c r="K971" s="2">
        <f>Students_marks[[#This Row],[Total]]/5</f>
        <v>67.475999999999999</v>
      </c>
      <c r="L971" t="str">
        <f>IF(MIN(Students_marks[[#This Row],[Math]:[English]]) &lt; 35, "Fail","Pass")</f>
        <v>Fail</v>
      </c>
      <c r="M971" t="str">
        <f>VLOOKUP(Students_marks[[#This Row],[Percentage]],Table2[],2,TRUE)</f>
        <v>B2</v>
      </c>
      <c r="N971">
        <f>_xlfn.RANK.EQ(Students_marks[[#This Row],[Total]],Students_marks[Total],0)</f>
        <v>103</v>
      </c>
    </row>
    <row r="972" spans="1:14" x14ac:dyDescent="0.35">
      <c r="A972">
        <v>971</v>
      </c>
      <c r="B972" s="1" t="s">
        <v>982</v>
      </c>
      <c r="C972" s="1" t="s">
        <v>8</v>
      </c>
      <c r="D972" s="1" t="s">
        <v>10</v>
      </c>
      <c r="E972" s="2">
        <v>46.49</v>
      </c>
      <c r="F972" s="2">
        <v>26.06</v>
      </c>
      <c r="G972" s="2">
        <v>40.21</v>
      </c>
      <c r="H972" s="2">
        <v>7.36</v>
      </c>
      <c r="I972" s="2">
        <v>97.22</v>
      </c>
      <c r="J972" s="2">
        <f>SUM(Students_marks[[#This Row],[Math]:[English]])</f>
        <v>217.33999999999997</v>
      </c>
      <c r="K972" s="2">
        <f>Students_marks[[#This Row],[Total]]/5</f>
        <v>43.467999999999996</v>
      </c>
      <c r="L972" t="str">
        <f>IF(MIN(Students_marks[[#This Row],[Math]:[English]]) &lt; 35, "Fail","Pass")</f>
        <v>Fail</v>
      </c>
      <c r="M972" t="str">
        <f>VLOOKUP(Students_marks[[#This Row],[Percentage]],Table2[],2,TRUE)</f>
        <v>D</v>
      </c>
      <c r="N972">
        <f>_xlfn.RANK.EQ(Students_marks[[#This Row],[Total]],Students_marks[Total],0)</f>
        <v>708</v>
      </c>
    </row>
    <row r="973" spans="1:14" x14ac:dyDescent="0.35">
      <c r="A973">
        <v>972</v>
      </c>
      <c r="B973" s="1" t="s">
        <v>983</v>
      </c>
      <c r="C973" s="1" t="s">
        <v>6</v>
      </c>
      <c r="D973" s="1" t="s">
        <v>12</v>
      </c>
      <c r="E973" s="2">
        <v>66.66</v>
      </c>
      <c r="F973" s="2">
        <v>61.47</v>
      </c>
      <c r="G973" s="2">
        <v>32.49</v>
      </c>
      <c r="H973" s="2">
        <v>76.849999999999994</v>
      </c>
      <c r="I973" s="2">
        <v>62.84</v>
      </c>
      <c r="J973" s="2">
        <f>SUM(Students_marks[[#This Row],[Math]:[English]])</f>
        <v>300.31</v>
      </c>
      <c r="K973" s="2">
        <f>Students_marks[[#This Row],[Total]]/5</f>
        <v>60.061999999999998</v>
      </c>
      <c r="L973" t="str">
        <f>IF(MIN(Students_marks[[#This Row],[Math]:[English]]) &lt; 35, "Fail","Pass")</f>
        <v>Fail</v>
      </c>
      <c r="M973" t="str">
        <f>VLOOKUP(Students_marks[[#This Row],[Percentage]],Table2[],2,TRUE)</f>
        <v>B2</v>
      </c>
      <c r="N973">
        <f>_xlfn.RANK.EQ(Students_marks[[#This Row],[Total]],Students_marks[Total],0)</f>
        <v>246</v>
      </c>
    </row>
    <row r="974" spans="1:14" x14ac:dyDescent="0.35">
      <c r="A974">
        <v>973</v>
      </c>
      <c r="B974" s="1" t="s">
        <v>984</v>
      </c>
      <c r="C974" s="1" t="s">
        <v>5</v>
      </c>
      <c r="D974" s="1" t="s">
        <v>14</v>
      </c>
      <c r="E974" s="2">
        <v>7.55</v>
      </c>
      <c r="F974" s="2">
        <v>97.59</v>
      </c>
      <c r="G974" s="2">
        <v>96.07</v>
      </c>
      <c r="H974" s="2">
        <v>50.05</v>
      </c>
      <c r="I974" s="2">
        <v>5.66</v>
      </c>
      <c r="J974" s="2">
        <f>SUM(Students_marks[[#This Row],[Math]:[English]])</f>
        <v>256.92</v>
      </c>
      <c r="K974" s="2">
        <f>Students_marks[[#This Row],[Total]]/5</f>
        <v>51.384</v>
      </c>
      <c r="L974" t="str">
        <f>IF(MIN(Students_marks[[#This Row],[Math]:[English]]) &lt; 35, "Fail","Pass")</f>
        <v>Fail</v>
      </c>
      <c r="M974" t="str">
        <f>VLOOKUP(Students_marks[[#This Row],[Percentage]],Table2[],2,TRUE)</f>
        <v>C</v>
      </c>
      <c r="N974">
        <f>_xlfn.RANK.EQ(Students_marks[[#This Row],[Total]],Students_marks[Total],0)</f>
        <v>489</v>
      </c>
    </row>
    <row r="975" spans="1:14" x14ac:dyDescent="0.35">
      <c r="A975">
        <v>974</v>
      </c>
      <c r="B975" s="1" t="s">
        <v>985</v>
      </c>
      <c r="C975" s="1" t="s">
        <v>5</v>
      </c>
      <c r="D975" s="1" t="s">
        <v>10</v>
      </c>
      <c r="E975" s="2">
        <v>38.81</v>
      </c>
      <c r="F975" s="2">
        <v>88.42</v>
      </c>
      <c r="G975" s="2">
        <v>40.49</v>
      </c>
      <c r="H975" s="2">
        <v>0.27</v>
      </c>
      <c r="I975" s="2">
        <v>80.599999999999994</v>
      </c>
      <c r="J975" s="2">
        <f>SUM(Students_marks[[#This Row],[Math]:[English]])</f>
        <v>248.59</v>
      </c>
      <c r="K975" s="2">
        <f>Students_marks[[#This Row],[Total]]/5</f>
        <v>49.718000000000004</v>
      </c>
      <c r="L975" t="str">
        <f>IF(MIN(Students_marks[[#This Row],[Math]:[English]]) &lt; 35, "Fail","Pass")</f>
        <v>Fail</v>
      </c>
      <c r="M975" t="str">
        <f>VLOOKUP(Students_marks[[#This Row],[Percentage]],Table2[],2,TRUE)</f>
        <v>D</v>
      </c>
      <c r="N975">
        <f>_xlfn.RANK.EQ(Students_marks[[#This Row],[Total]],Students_marks[Total],0)</f>
        <v>541</v>
      </c>
    </row>
    <row r="976" spans="1:14" x14ac:dyDescent="0.35">
      <c r="A976">
        <v>975</v>
      </c>
      <c r="B976" s="1" t="s">
        <v>986</v>
      </c>
      <c r="C976" s="1" t="s">
        <v>5</v>
      </c>
      <c r="D976" s="1" t="s">
        <v>10</v>
      </c>
      <c r="E976" s="2">
        <v>33.590000000000003</v>
      </c>
      <c r="F976" s="2">
        <v>56.19</v>
      </c>
      <c r="G976" s="2">
        <v>53.43</v>
      </c>
      <c r="H976" s="2">
        <v>83.26</v>
      </c>
      <c r="I976" s="2">
        <v>96.5</v>
      </c>
      <c r="J976" s="2">
        <f>SUM(Students_marks[[#This Row],[Math]:[English]])</f>
        <v>322.97000000000003</v>
      </c>
      <c r="K976" s="2">
        <f>Students_marks[[#This Row],[Total]]/5</f>
        <v>64.594000000000008</v>
      </c>
      <c r="L976" t="str">
        <f>IF(MIN(Students_marks[[#This Row],[Math]:[English]]) &lt; 35, "Fail","Pass")</f>
        <v>Fail</v>
      </c>
      <c r="M976" t="str">
        <f>VLOOKUP(Students_marks[[#This Row],[Percentage]],Table2[],2,TRUE)</f>
        <v>B2</v>
      </c>
      <c r="N976">
        <f>_xlfn.RANK.EQ(Students_marks[[#This Row],[Total]],Students_marks[Total],0)</f>
        <v>157</v>
      </c>
    </row>
    <row r="977" spans="1:14" x14ac:dyDescent="0.35">
      <c r="A977">
        <v>976</v>
      </c>
      <c r="B977" s="1" t="s">
        <v>987</v>
      </c>
      <c r="C977" s="1" t="s">
        <v>6</v>
      </c>
      <c r="D977" s="1" t="s">
        <v>10</v>
      </c>
      <c r="E977" s="2">
        <v>48.09</v>
      </c>
      <c r="F977" s="2">
        <v>71.14</v>
      </c>
      <c r="G977" s="2">
        <v>27.11</v>
      </c>
      <c r="H977" s="2">
        <v>87.71</v>
      </c>
      <c r="I977" s="2">
        <v>23.84</v>
      </c>
      <c r="J977" s="2">
        <f>SUM(Students_marks[[#This Row],[Math]:[English]])</f>
        <v>257.89</v>
      </c>
      <c r="K977" s="2">
        <f>Students_marks[[#This Row],[Total]]/5</f>
        <v>51.577999999999996</v>
      </c>
      <c r="L977" t="str">
        <f>IF(MIN(Students_marks[[#This Row],[Math]:[English]]) &lt; 35, "Fail","Pass")</f>
        <v>Fail</v>
      </c>
      <c r="M977" t="str">
        <f>VLOOKUP(Students_marks[[#This Row],[Percentage]],Table2[],2,TRUE)</f>
        <v>C</v>
      </c>
      <c r="N977">
        <f>_xlfn.RANK.EQ(Students_marks[[#This Row],[Total]],Students_marks[Total],0)</f>
        <v>485</v>
      </c>
    </row>
    <row r="978" spans="1:14" x14ac:dyDescent="0.35">
      <c r="A978">
        <v>977</v>
      </c>
      <c r="B978" s="1" t="s">
        <v>988</v>
      </c>
      <c r="C978" s="1" t="s">
        <v>6</v>
      </c>
      <c r="D978" s="1" t="s">
        <v>12</v>
      </c>
      <c r="E978" s="2">
        <v>9.83</v>
      </c>
      <c r="F978" s="2">
        <v>44.08</v>
      </c>
      <c r="G978" s="2">
        <v>0.05</v>
      </c>
      <c r="H978" s="2">
        <v>64.97</v>
      </c>
      <c r="I978" s="2">
        <v>86.41</v>
      </c>
      <c r="J978" s="2">
        <f>SUM(Students_marks[[#This Row],[Math]:[English]])</f>
        <v>205.33999999999997</v>
      </c>
      <c r="K978" s="2">
        <f>Students_marks[[#This Row],[Total]]/5</f>
        <v>41.067999999999998</v>
      </c>
      <c r="L978" t="str">
        <f>IF(MIN(Students_marks[[#This Row],[Math]:[English]]) &lt; 35, "Fail","Pass")</f>
        <v>Fail</v>
      </c>
      <c r="M978" t="str">
        <f>VLOOKUP(Students_marks[[#This Row],[Percentage]],Table2[],2,TRUE)</f>
        <v>D</v>
      </c>
      <c r="N978">
        <f>_xlfn.RANK.EQ(Students_marks[[#This Row],[Total]],Students_marks[Total],0)</f>
        <v>778</v>
      </c>
    </row>
    <row r="979" spans="1:14" x14ac:dyDescent="0.35">
      <c r="A979">
        <v>978</v>
      </c>
      <c r="B979" s="1" t="s">
        <v>989</v>
      </c>
      <c r="C979" s="1" t="s">
        <v>5</v>
      </c>
      <c r="D979" s="1" t="s">
        <v>10</v>
      </c>
      <c r="E979" s="2">
        <v>16.25</v>
      </c>
      <c r="F979" s="2">
        <v>76.14</v>
      </c>
      <c r="G979" s="2">
        <v>81.12</v>
      </c>
      <c r="H979" s="2">
        <v>61.47</v>
      </c>
      <c r="I979" s="2">
        <v>45.26</v>
      </c>
      <c r="J979" s="2">
        <f>SUM(Students_marks[[#This Row],[Math]:[English]])</f>
        <v>280.24</v>
      </c>
      <c r="K979" s="2">
        <f>Students_marks[[#This Row],[Total]]/5</f>
        <v>56.048000000000002</v>
      </c>
      <c r="L979" t="str">
        <f>IF(MIN(Students_marks[[#This Row],[Math]:[English]]) &lt; 35, "Fail","Pass")</f>
        <v>Fail</v>
      </c>
      <c r="M979" t="str">
        <f>VLOOKUP(Students_marks[[#This Row],[Percentage]],Table2[],2,TRUE)</f>
        <v>C</v>
      </c>
      <c r="N979">
        <f>_xlfn.RANK.EQ(Students_marks[[#This Row],[Total]],Students_marks[Total],0)</f>
        <v>346</v>
      </c>
    </row>
    <row r="980" spans="1:14" x14ac:dyDescent="0.35">
      <c r="A980">
        <v>979</v>
      </c>
      <c r="B980" s="1" t="s">
        <v>990</v>
      </c>
      <c r="C980" s="1" t="s">
        <v>4</v>
      </c>
      <c r="D980" s="1" t="s">
        <v>10</v>
      </c>
      <c r="E980" s="2">
        <v>22.52</v>
      </c>
      <c r="F980" s="2">
        <v>67.78</v>
      </c>
      <c r="G980" s="2">
        <v>41.78</v>
      </c>
      <c r="H980" s="2">
        <v>98.94</v>
      </c>
      <c r="I980" s="2">
        <v>29.59</v>
      </c>
      <c r="J980" s="2">
        <f>SUM(Students_marks[[#This Row],[Math]:[English]])</f>
        <v>260.60999999999996</v>
      </c>
      <c r="K980" s="2">
        <f>Students_marks[[#This Row],[Total]]/5</f>
        <v>52.121999999999993</v>
      </c>
      <c r="L980" t="str">
        <f>IF(MIN(Students_marks[[#This Row],[Math]:[English]]) &lt; 35, "Fail","Pass")</f>
        <v>Fail</v>
      </c>
      <c r="M980" t="str">
        <f>VLOOKUP(Students_marks[[#This Row],[Percentage]],Table2[],2,TRUE)</f>
        <v>C</v>
      </c>
      <c r="N980">
        <f>_xlfn.RANK.EQ(Students_marks[[#This Row],[Total]],Students_marks[Total],0)</f>
        <v>469</v>
      </c>
    </row>
    <row r="981" spans="1:14" x14ac:dyDescent="0.35">
      <c r="A981">
        <v>980</v>
      </c>
      <c r="B981" s="1" t="s">
        <v>991</v>
      </c>
      <c r="C981" s="1" t="s">
        <v>5</v>
      </c>
      <c r="D981" s="1" t="s">
        <v>10</v>
      </c>
      <c r="E981" s="2">
        <v>84.72</v>
      </c>
      <c r="F981" s="2">
        <v>71.66</v>
      </c>
      <c r="G981" s="2">
        <v>13.55</v>
      </c>
      <c r="H981" s="2">
        <v>66.47</v>
      </c>
      <c r="I981" s="2">
        <v>6.44</v>
      </c>
      <c r="J981" s="2">
        <f>SUM(Students_marks[[#This Row],[Math]:[English]])</f>
        <v>242.84</v>
      </c>
      <c r="K981" s="2">
        <f>Students_marks[[#This Row],[Total]]/5</f>
        <v>48.567999999999998</v>
      </c>
      <c r="L981" t="str">
        <f>IF(MIN(Students_marks[[#This Row],[Math]:[English]]) &lt; 35, "Fail","Pass")</f>
        <v>Fail</v>
      </c>
      <c r="M981" t="str">
        <f>VLOOKUP(Students_marks[[#This Row],[Percentage]],Table2[],2,TRUE)</f>
        <v>D</v>
      </c>
      <c r="N981">
        <f>_xlfn.RANK.EQ(Students_marks[[#This Row],[Total]],Students_marks[Total],0)</f>
        <v>572</v>
      </c>
    </row>
    <row r="982" spans="1:14" x14ac:dyDescent="0.35">
      <c r="A982">
        <v>981</v>
      </c>
      <c r="B982" s="1" t="s">
        <v>992</v>
      </c>
      <c r="C982" s="1" t="s">
        <v>5</v>
      </c>
      <c r="D982" s="1" t="s">
        <v>12</v>
      </c>
      <c r="E982" s="2">
        <v>4.84</v>
      </c>
      <c r="F982" s="2">
        <v>11.69</v>
      </c>
      <c r="G982" s="2">
        <v>32.78</v>
      </c>
      <c r="H982" s="2">
        <v>75.13</v>
      </c>
      <c r="I982" s="2">
        <v>37.15</v>
      </c>
      <c r="J982" s="2">
        <f>SUM(Students_marks[[#This Row],[Math]:[English]])</f>
        <v>161.59</v>
      </c>
      <c r="K982" s="2">
        <f>Students_marks[[#This Row],[Total]]/5</f>
        <v>32.317999999999998</v>
      </c>
      <c r="L982" t="str">
        <f>IF(MIN(Students_marks[[#This Row],[Math]:[English]]) &lt; 35, "Fail","Pass")</f>
        <v>Fail</v>
      </c>
      <c r="M982" t="str">
        <f>VLOOKUP(Students_marks[[#This Row],[Percentage]],Table2[],2,TRUE)</f>
        <v>F</v>
      </c>
      <c r="N982">
        <f>_xlfn.RANK.EQ(Students_marks[[#This Row],[Total]],Students_marks[Total],0)</f>
        <v>922</v>
      </c>
    </row>
    <row r="983" spans="1:14" x14ac:dyDescent="0.35">
      <c r="A983">
        <v>982</v>
      </c>
      <c r="B983" s="1" t="s">
        <v>993</v>
      </c>
      <c r="C983" s="1" t="s">
        <v>4</v>
      </c>
      <c r="D983" s="1" t="s">
        <v>12</v>
      </c>
      <c r="E983" s="2">
        <v>84.42</v>
      </c>
      <c r="F983" s="2">
        <v>67.05</v>
      </c>
      <c r="G983" s="2">
        <v>55.87</v>
      </c>
      <c r="H983" s="2">
        <v>13.05</v>
      </c>
      <c r="I983" s="2">
        <v>94.68</v>
      </c>
      <c r="J983" s="2">
        <f>SUM(Students_marks[[#This Row],[Math]:[English]])</f>
        <v>315.07000000000005</v>
      </c>
      <c r="K983" s="2">
        <f>Students_marks[[#This Row],[Total]]/5</f>
        <v>63.01400000000001</v>
      </c>
      <c r="L983" t="str">
        <f>IF(MIN(Students_marks[[#This Row],[Math]:[English]]) &lt; 35, "Fail","Pass")</f>
        <v>Fail</v>
      </c>
      <c r="M983" t="str">
        <f>VLOOKUP(Students_marks[[#This Row],[Percentage]],Table2[],2,TRUE)</f>
        <v>B2</v>
      </c>
      <c r="N983">
        <f>_xlfn.RANK.EQ(Students_marks[[#This Row],[Total]],Students_marks[Total],0)</f>
        <v>189</v>
      </c>
    </row>
    <row r="984" spans="1:14" x14ac:dyDescent="0.35">
      <c r="A984">
        <v>983</v>
      </c>
      <c r="B984" s="1" t="s">
        <v>994</v>
      </c>
      <c r="C984" s="1" t="s">
        <v>5</v>
      </c>
      <c r="D984" s="1" t="s">
        <v>14</v>
      </c>
      <c r="E984" s="2">
        <v>35.81</v>
      </c>
      <c r="F984" s="2">
        <v>45.31</v>
      </c>
      <c r="G984" s="2">
        <v>2.79</v>
      </c>
      <c r="H984" s="2">
        <v>94.16</v>
      </c>
      <c r="I984" s="2">
        <v>93.9</v>
      </c>
      <c r="J984" s="2">
        <f>SUM(Students_marks[[#This Row],[Math]:[English]])</f>
        <v>271.97000000000003</v>
      </c>
      <c r="K984" s="2">
        <f>Students_marks[[#This Row],[Total]]/5</f>
        <v>54.394000000000005</v>
      </c>
      <c r="L984" t="str">
        <f>IF(MIN(Students_marks[[#This Row],[Math]:[English]]) &lt; 35, "Fail","Pass")</f>
        <v>Fail</v>
      </c>
      <c r="M984" t="str">
        <f>VLOOKUP(Students_marks[[#This Row],[Percentage]],Table2[],2,TRUE)</f>
        <v>C</v>
      </c>
      <c r="N984">
        <f>_xlfn.RANK.EQ(Students_marks[[#This Row],[Total]],Students_marks[Total],0)</f>
        <v>405</v>
      </c>
    </row>
    <row r="985" spans="1:14" x14ac:dyDescent="0.35">
      <c r="A985">
        <v>984</v>
      </c>
      <c r="B985" s="1" t="s">
        <v>995</v>
      </c>
      <c r="C985" s="1" t="s">
        <v>5</v>
      </c>
      <c r="D985" s="1" t="s">
        <v>10</v>
      </c>
      <c r="E985" s="2">
        <v>20.8</v>
      </c>
      <c r="F985" s="2">
        <v>16.22</v>
      </c>
      <c r="G985" s="2">
        <v>52.21</v>
      </c>
      <c r="H985" s="2">
        <v>19.53</v>
      </c>
      <c r="I985" s="2">
        <v>0.52</v>
      </c>
      <c r="J985" s="2">
        <f>SUM(Students_marks[[#This Row],[Math]:[English]])</f>
        <v>109.27999999999999</v>
      </c>
      <c r="K985" s="2">
        <f>Students_marks[[#This Row],[Total]]/5</f>
        <v>21.855999999999998</v>
      </c>
      <c r="L985" t="str">
        <f>IF(MIN(Students_marks[[#This Row],[Math]:[English]]) &lt; 35, "Fail","Pass")</f>
        <v>Fail</v>
      </c>
      <c r="M985" t="str">
        <f>VLOOKUP(Students_marks[[#This Row],[Percentage]],Table2[],2,TRUE)</f>
        <v>F</v>
      </c>
      <c r="N985">
        <f>_xlfn.RANK.EQ(Students_marks[[#This Row],[Total]],Students_marks[Total],0)</f>
        <v>989</v>
      </c>
    </row>
    <row r="986" spans="1:14" x14ac:dyDescent="0.35">
      <c r="A986">
        <v>985</v>
      </c>
      <c r="B986" s="1" t="s">
        <v>996</v>
      </c>
      <c r="C986" s="1" t="s">
        <v>7</v>
      </c>
      <c r="D986" s="1" t="s">
        <v>12</v>
      </c>
      <c r="E986" s="2">
        <v>35.520000000000003</v>
      </c>
      <c r="F986" s="2">
        <v>85.95</v>
      </c>
      <c r="G986" s="2">
        <v>86.27</v>
      </c>
      <c r="H986" s="2">
        <v>80.72</v>
      </c>
      <c r="I986" s="2">
        <v>94.26</v>
      </c>
      <c r="J986" s="2">
        <f>SUM(Students_marks[[#This Row],[Math]:[English]])</f>
        <v>382.72</v>
      </c>
      <c r="K986" s="2">
        <f>Students_marks[[#This Row],[Total]]/5</f>
        <v>76.544000000000011</v>
      </c>
      <c r="L986" t="str">
        <f>IF(MIN(Students_marks[[#This Row],[Math]:[English]]) &lt; 35, "Fail","Pass")</f>
        <v>Pass</v>
      </c>
      <c r="M986" t="str">
        <f>VLOOKUP(Students_marks[[#This Row],[Percentage]],Table2[],2,TRUE)</f>
        <v>B1</v>
      </c>
      <c r="N986">
        <f>_xlfn.RANK.EQ(Students_marks[[#This Row],[Total]],Students_marks[Total],0)</f>
        <v>14</v>
      </c>
    </row>
    <row r="987" spans="1:14" x14ac:dyDescent="0.35">
      <c r="A987">
        <v>986</v>
      </c>
      <c r="B987" s="1" t="s">
        <v>997</v>
      </c>
      <c r="C987" s="1" t="s">
        <v>5</v>
      </c>
      <c r="D987" s="1" t="s">
        <v>12</v>
      </c>
      <c r="E987" s="2">
        <v>76.56</v>
      </c>
      <c r="F987" s="2">
        <v>60.43</v>
      </c>
      <c r="G987" s="2">
        <v>14.8</v>
      </c>
      <c r="H987" s="2">
        <v>76.23</v>
      </c>
      <c r="I987" s="2">
        <v>44.21</v>
      </c>
      <c r="J987" s="2">
        <f>SUM(Students_marks[[#This Row],[Math]:[English]])</f>
        <v>272.23</v>
      </c>
      <c r="K987" s="2">
        <f>Students_marks[[#This Row],[Total]]/5</f>
        <v>54.446000000000005</v>
      </c>
      <c r="L987" t="str">
        <f>IF(MIN(Students_marks[[#This Row],[Math]:[English]]) &lt; 35, "Fail","Pass")</f>
        <v>Fail</v>
      </c>
      <c r="M987" t="str">
        <f>VLOOKUP(Students_marks[[#This Row],[Percentage]],Table2[],2,TRUE)</f>
        <v>C</v>
      </c>
      <c r="N987">
        <f>_xlfn.RANK.EQ(Students_marks[[#This Row],[Total]],Students_marks[Total],0)</f>
        <v>402</v>
      </c>
    </row>
    <row r="988" spans="1:14" x14ac:dyDescent="0.35">
      <c r="A988">
        <v>987</v>
      </c>
      <c r="B988" s="1" t="s">
        <v>998</v>
      </c>
      <c r="C988" s="1" t="s">
        <v>8</v>
      </c>
      <c r="D988" s="1" t="s">
        <v>12</v>
      </c>
      <c r="E988" s="2">
        <v>32.94</v>
      </c>
      <c r="F988" s="2">
        <v>83.63</v>
      </c>
      <c r="G988" s="2">
        <v>94.43</v>
      </c>
      <c r="H988" s="2">
        <v>76.83</v>
      </c>
      <c r="I988" s="2">
        <v>70.75</v>
      </c>
      <c r="J988" s="2">
        <f>SUM(Students_marks[[#This Row],[Math]:[English]])</f>
        <v>358.58</v>
      </c>
      <c r="K988" s="2">
        <f>Students_marks[[#This Row],[Total]]/5</f>
        <v>71.715999999999994</v>
      </c>
      <c r="L988" t="str">
        <f>IF(MIN(Students_marks[[#This Row],[Math]:[English]]) &lt; 35, "Fail","Pass")</f>
        <v>Fail</v>
      </c>
      <c r="M988" t="str">
        <f>VLOOKUP(Students_marks[[#This Row],[Percentage]],Table2[],2,TRUE)</f>
        <v>B1</v>
      </c>
      <c r="N988">
        <f>_xlfn.RANK.EQ(Students_marks[[#This Row],[Total]],Students_marks[Total],0)</f>
        <v>50</v>
      </c>
    </row>
    <row r="989" spans="1:14" x14ac:dyDescent="0.35">
      <c r="A989">
        <v>988</v>
      </c>
      <c r="B989" s="1" t="s">
        <v>999</v>
      </c>
      <c r="C989" s="1" t="s">
        <v>8</v>
      </c>
      <c r="D989" s="1" t="s">
        <v>10</v>
      </c>
      <c r="E989" s="2">
        <v>58.64</v>
      </c>
      <c r="F989" s="2">
        <v>15.6</v>
      </c>
      <c r="G989" s="2">
        <v>35.909999999999997</v>
      </c>
      <c r="H989" s="2">
        <v>43.35</v>
      </c>
      <c r="I989" s="2">
        <v>59.69</v>
      </c>
      <c r="J989" s="2">
        <f>SUM(Students_marks[[#This Row],[Math]:[English]])</f>
        <v>213.19</v>
      </c>
      <c r="K989" s="2">
        <f>Students_marks[[#This Row],[Total]]/5</f>
        <v>42.637999999999998</v>
      </c>
      <c r="L989" t="str">
        <f>IF(MIN(Students_marks[[#This Row],[Math]:[English]]) &lt; 35, "Fail","Pass")</f>
        <v>Fail</v>
      </c>
      <c r="M989" t="str">
        <f>VLOOKUP(Students_marks[[#This Row],[Percentage]],Table2[],2,TRUE)</f>
        <v>D</v>
      </c>
      <c r="N989">
        <f>_xlfn.RANK.EQ(Students_marks[[#This Row],[Total]],Students_marks[Total],0)</f>
        <v>730</v>
      </c>
    </row>
    <row r="990" spans="1:14" x14ac:dyDescent="0.35">
      <c r="A990">
        <v>989</v>
      </c>
      <c r="B990" s="1" t="s">
        <v>1000</v>
      </c>
      <c r="C990" s="1" t="s">
        <v>8</v>
      </c>
      <c r="D990" s="1" t="s">
        <v>10</v>
      </c>
      <c r="E990" s="2">
        <v>60.57</v>
      </c>
      <c r="F990" s="2">
        <v>28.85</v>
      </c>
      <c r="G990" s="2">
        <v>61.34</v>
      </c>
      <c r="H990" s="2">
        <v>70.45</v>
      </c>
      <c r="I990" s="2">
        <v>34.520000000000003</v>
      </c>
      <c r="J990" s="2">
        <f>SUM(Students_marks[[#This Row],[Math]:[English]])</f>
        <v>255.73</v>
      </c>
      <c r="K990" s="2">
        <f>Students_marks[[#This Row],[Total]]/5</f>
        <v>51.146000000000001</v>
      </c>
      <c r="L990" t="str">
        <f>IF(MIN(Students_marks[[#This Row],[Math]:[English]]) &lt; 35, "Fail","Pass")</f>
        <v>Fail</v>
      </c>
      <c r="M990" t="str">
        <f>VLOOKUP(Students_marks[[#This Row],[Percentage]],Table2[],2,TRUE)</f>
        <v>C</v>
      </c>
      <c r="N990">
        <f>_xlfn.RANK.EQ(Students_marks[[#This Row],[Total]],Students_marks[Total],0)</f>
        <v>496</v>
      </c>
    </row>
    <row r="991" spans="1:14" x14ac:dyDescent="0.35">
      <c r="A991">
        <v>990</v>
      </c>
      <c r="B991" s="1" t="s">
        <v>1001</v>
      </c>
      <c r="C991" s="1" t="s">
        <v>4</v>
      </c>
      <c r="D991" s="1" t="s">
        <v>10</v>
      </c>
      <c r="E991" s="2">
        <v>19.78</v>
      </c>
      <c r="F991" s="2">
        <v>71.849999999999994</v>
      </c>
      <c r="G991" s="2">
        <v>31.63</v>
      </c>
      <c r="H991" s="2">
        <v>26.21</v>
      </c>
      <c r="I991" s="2">
        <v>10.74</v>
      </c>
      <c r="J991" s="2">
        <f>SUM(Students_marks[[#This Row],[Math]:[English]])</f>
        <v>160.21</v>
      </c>
      <c r="K991" s="2">
        <f>Students_marks[[#This Row],[Total]]/5</f>
        <v>32.042000000000002</v>
      </c>
      <c r="L991" t="str">
        <f>IF(MIN(Students_marks[[#This Row],[Math]:[English]]) &lt; 35, "Fail","Pass")</f>
        <v>Fail</v>
      </c>
      <c r="M991" t="str">
        <f>VLOOKUP(Students_marks[[#This Row],[Percentage]],Table2[],2,TRUE)</f>
        <v>F</v>
      </c>
      <c r="N991">
        <f>_xlfn.RANK.EQ(Students_marks[[#This Row],[Total]],Students_marks[Total],0)</f>
        <v>926</v>
      </c>
    </row>
    <row r="992" spans="1:14" x14ac:dyDescent="0.35">
      <c r="A992">
        <v>991</v>
      </c>
      <c r="B992" s="1" t="s">
        <v>1002</v>
      </c>
      <c r="C992" s="1" t="s">
        <v>5</v>
      </c>
      <c r="D992" s="1" t="s">
        <v>12</v>
      </c>
      <c r="E992" s="2">
        <v>9.69</v>
      </c>
      <c r="F992" s="2">
        <v>95.87</v>
      </c>
      <c r="G992" s="2">
        <v>61.29</v>
      </c>
      <c r="H992" s="2">
        <v>9.2100000000000009</v>
      </c>
      <c r="I992" s="2">
        <v>51.22</v>
      </c>
      <c r="J992" s="2">
        <f>SUM(Students_marks[[#This Row],[Math]:[English]])</f>
        <v>227.28</v>
      </c>
      <c r="K992" s="2">
        <f>Students_marks[[#This Row],[Total]]/5</f>
        <v>45.456000000000003</v>
      </c>
      <c r="L992" t="str">
        <f>IF(MIN(Students_marks[[#This Row],[Math]:[English]]) &lt; 35, "Fail","Pass")</f>
        <v>Fail</v>
      </c>
      <c r="M992" t="str">
        <f>VLOOKUP(Students_marks[[#This Row],[Percentage]],Table2[],2,TRUE)</f>
        <v>D</v>
      </c>
      <c r="N992">
        <f>_xlfn.RANK.EQ(Students_marks[[#This Row],[Total]],Students_marks[Total],0)</f>
        <v>657</v>
      </c>
    </row>
    <row r="993" spans="1:14" x14ac:dyDescent="0.35">
      <c r="A993">
        <v>992</v>
      </c>
      <c r="B993" s="1" t="s">
        <v>1003</v>
      </c>
      <c r="C993" s="1" t="s">
        <v>6</v>
      </c>
      <c r="D993" s="1" t="s">
        <v>14</v>
      </c>
      <c r="E993" s="2">
        <v>98.73</v>
      </c>
      <c r="F993" s="2">
        <v>59.57</v>
      </c>
      <c r="G993" s="2">
        <v>46.23</v>
      </c>
      <c r="H993" s="2">
        <v>95.19</v>
      </c>
      <c r="I993" s="2">
        <v>4.04</v>
      </c>
      <c r="J993" s="2">
        <f>SUM(Students_marks[[#This Row],[Math]:[English]])</f>
        <v>303.76000000000005</v>
      </c>
      <c r="K993" s="2">
        <f>Students_marks[[#This Row],[Total]]/5</f>
        <v>60.75200000000001</v>
      </c>
      <c r="L993" t="str">
        <f>IF(MIN(Students_marks[[#This Row],[Math]:[English]]) &lt; 35, "Fail","Pass")</f>
        <v>Fail</v>
      </c>
      <c r="M993" t="str">
        <f>VLOOKUP(Students_marks[[#This Row],[Percentage]],Table2[],2,TRUE)</f>
        <v>B2</v>
      </c>
      <c r="N993">
        <f>_xlfn.RANK.EQ(Students_marks[[#This Row],[Total]],Students_marks[Total],0)</f>
        <v>230</v>
      </c>
    </row>
    <row r="994" spans="1:14" x14ac:dyDescent="0.35">
      <c r="A994">
        <v>993</v>
      </c>
      <c r="B994" s="1" t="s">
        <v>1004</v>
      </c>
      <c r="C994" s="1" t="s">
        <v>7</v>
      </c>
      <c r="D994" s="1" t="s">
        <v>10</v>
      </c>
      <c r="E994" s="2">
        <v>17</v>
      </c>
      <c r="F994" s="2">
        <v>71.52</v>
      </c>
      <c r="G994" s="2">
        <v>47.33</v>
      </c>
      <c r="H994" s="2">
        <v>82.84</v>
      </c>
      <c r="I994" s="2">
        <v>75.38</v>
      </c>
      <c r="J994" s="2">
        <f>SUM(Students_marks[[#This Row],[Math]:[English]])</f>
        <v>294.07</v>
      </c>
      <c r="K994" s="2">
        <f>Students_marks[[#This Row],[Total]]/5</f>
        <v>58.814</v>
      </c>
      <c r="L994" t="str">
        <f>IF(MIN(Students_marks[[#This Row],[Math]:[English]]) &lt; 35, "Fail","Pass")</f>
        <v>Fail</v>
      </c>
      <c r="M994" t="str">
        <f>VLOOKUP(Students_marks[[#This Row],[Percentage]],Table2[],2,TRUE)</f>
        <v>C</v>
      </c>
      <c r="N994">
        <f>_xlfn.RANK.EQ(Students_marks[[#This Row],[Total]],Students_marks[Total],0)</f>
        <v>272</v>
      </c>
    </row>
    <row r="995" spans="1:14" x14ac:dyDescent="0.35">
      <c r="A995">
        <v>994</v>
      </c>
      <c r="B995" s="1" t="s">
        <v>1005</v>
      </c>
      <c r="C995" s="1" t="s">
        <v>7</v>
      </c>
      <c r="D995" s="1" t="s">
        <v>12</v>
      </c>
      <c r="E995" s="2">
        <v>46.68</v>
      </c>
      <c r="F995" s="2">
        <v>62.5</v>
      </c>
      <c r="G995" s="2">
        <v>3.16</v>
      </c>
      <c r="H995" s="2">
        <v>23.9</v>
      </c>
      <c r="I995" s="2">
        <v>45.55</v>
      </c>
      <c r="J995" s="2">
        <f>SUM(Students_marks[[#This Row],[Math]:[English]])</f>
        <v>181.79000000000002</v>
      </c>
      <c r="K995" s="2">
        <f>Students_marks[[#This Row],[Total]]/5</f>
        <v>36.358000000000004</v>
      </c>
      <c r="L995" t="str">
        <f>IF(MIN(Students_marks[[#This Row],[Math]:[English]]) &lt; 35, "Fail","Pass")</f>
        <v>Fail</v>
      </c>
      <c r="M995" t="str">
        <f>VLOOKUP(Students_marks[[#This Row],[Percentage]],Table2[],2,TRUE)</f>
        <v>D</v>
      </c>
      <c r="N995">
        <f>_xlfn.RANK.EQ(Students_marks[[#This Row],[Total]],Students_marks[Total],0)</f>
        <v>861</v>
      </c>
    </row>
    <row r="996" spans="1:14" x14ac:dyDescent="0.35">
      <c r="A996">
        <v>995</v>
      </c>
      <c r="B996" s="1" t="s">
        <v>1006</v>
      </c>
      <c r="C996" s="1" t="s">
        <v>4</v>
      </c>
      <c r="D996" s="1" t="s">
        <v>12</v>
      </c>
      <c r="E996" s="2">
        <v>50.24</v>
      </c>
      <c r="F996" s="2">
        <v>24.27</v>
      </c>
      <c r="G996" s="2">
        <v>17.559999999999999</v>
      </c>
      <c r="H996" s="2">
        <v>54.37</v>
      </c>
      <c r="I996" s="2">
        <v>57.66</v>
      </c>
      <c r="J996" s="2">
        <f>SUM(Students_marks[[#This Row],[Math]:[English]])</f>
        <v>204.1</v>
      </c>
      <c r="K996" s="2">
        <f>Students_marks[[#This Row],[Total]]/5</f>
        <v>40.82</v>
      </c>
      <c r="L996" t="str">
        <f>IF(MIN(Students_marks[[#This Row],[Math]:[English]]) &lt; 35, "Fail","Pass")</f>
        <v>Fail</v>
      </c>
      <c r="M996" t="str">
        <f>VLOOKUP(Students_marks[[#This Row],[Percentage]],Table2[],2,TRUE)</f>
        <v>D</v>
      </c>
      <c r="N996">
        <f>_xlfn.RANK.EQ(Students_marks[[#This Row],[Total]],Students_marks[Total],0)</f>
        <v>789</v>
      </c>
    </row>
    <row r="997" spans="1:14" x14ac:dyDescent="0.35">
      <c r="A997">
        <v>996</v>
      </c>
      <c r="B997" s="1" t="s">
        <v>1007</v>
      </c>
      <c r="C997" s="1" t="s">
        <v>5</v>
      </c>
      <c r="D997" s="1" t="s">
        <v>14</v>
      </c>
      <c r="E997" s="2">
        <v>46.31</v>
      </c>
      <c r="F997" s="2">
        <v>82.69</v>
      </c>
      <c r="G997" s="2">
        <v>82.29</v>
      </c>
      <c r="H997" s="2">
        <v>68.69</v>
      </c>
      <c r="I997" s="2">
        <v>16.61</v>
      </c>
      <c r="J997" s="2">
        <f>SUM(Students_marks[[#This Row],[Math]:[English]])</f>
        <v>296.59000000000003</v>
      </c>
      <c r="K997" s="2">
        <f>Students_marks[[#This Row],[Total]]/5</f>
        <v>59.318000000000005</v>
      </c>
      <c r="L997" t="str">
        <f>IF(MIN(Students_marks[[#This Row],[Math]:[English]]) &lt; 35, "Fail","Pass")</f>
        <v>Fail</v>
      </c>
      <c r="M997" t="str">
        <f>VLOOKUP(Students_marks[[#This Row],[Percentage]],Table2[],2,TRUE)</f>
        <v>C</v>
      </c>
      <c r="N997">
        <f>_xlfn.RANK.EQ(Students_marks[[#This Row],[Total]],Students_marks[Total],0)</f>
        <v>260</v>
      </c>
    </row>
    <row r="998" spans="1:14" x14ac:dyDescent="0.35">
      <c r="A998">
        <v>997</v>
      </c>
      <c r="B998" s="1" t="s">
        <v>1008</v>
      </c>
      <c r="C998" s="1" t="s">
        <v>5</v>
      </c>
      <c r="D998" s="1" t="s">
        <v>14</v>
      </c>
      <c r="E998" s="2">
        <v>60.42</v>
      </c>
      <c r="F998" s="2">
        <v>39.56</v>
      </c>
      <c r="G998" s="2">
        <v>59.77</v>
      </c>
      <c r="H998" s="2">
        <v>9.5399999999999991</v>
      </c>
      <c r="I998" s="2">
        <v>60.26</v>
      </c>
      <c r="J998" s="2">
        <f>SUM(Students_marks[[#This Row],[Math]:[English]])</f>
        <v>229.54999999999998</v>
      </c>
      <c r="K998" s="2">
        <f>Students_marks[[#This Row],[Total]]/5</f>
        <v>45.91</v>
      </c>
      <c r="L998" t="str">
        <f>IF(MIN(Students_marks[[#This Row],[Math]:[English]]) &lt; 35, "Fail","Pass")</f>
        <v>Fail</v>
      </c>
      <c r="M998" t="str">
        <f>VLOOKUP(Students_marks[[#This Row],[Percentage]],Table2[],2,TRUE)</f>
        <v>D</v>
      </c>
      <c r="N998">
        <f>_xlfn.RANK.EQ(Students_marks[[#This Row],[Total]],Students_marks[Total],0)</f>
        <v>646</v>
      </c>
    </row>
    <row r="999" spans="1:14" x14ac:dyDescent="0.35">
      <c r="A999">
        <v>998</v>
      </c>
      <c r="B999" s="1" t="s">
        <v>1009</v>
      </c>
      <c r="C999" s="1" t="s">
        <v>7</v>
      </c>
      <c r="D999" s="1" t="s">
        <v>12</v>
      </c>
      <c r="E999" s="2">
        <v>4.2300000000000004</v>
      </c>
      <c r="F999" s="2">
        <v>13.61</v>
      </c>
      <c r="G999" s="2">
        <v>67.39</v>
      </c>
      <c r="H999" s="2">
        <v>43.66</v>
      </c>
      <c r="I999" s="2">
        <v>96.42</v>
      </c>
      <c r="J999" s="2">
        <f>SUM(Students_marks[[#This Row],[Math]:[English]])</f>
        <v>225.31</v>
      </c>
      <c r="K999" s="2">
        <f>Students_marks[[#This Row],[Total]]/5</f>
        <v>45.061999999999998</v>
      </c>
      <c r="L999" t="str">
        <f>IF(MIN(Students_marks[[#This Row],[Math]:[English]]) &lt; 35, "Fail","Pass")</f>
        <v>Fail</v>
      </c>
      <c r="M999" t="str">
        <f>VLOOKUP(Students_marks[[#This Row],[Percentage]],Table2[],2,TRUE)</f>
        <v>D</v>
      </c>
      <c r="N999">
        <f>_xlfn.RANK.EQ(Students_marks[[#This Row],[Total]],Students_marks[Total],0)</f>
        <v>669</v>
      </c>
    </row>
    <row r="1000" spans="1:14" x14ac:dyDescent="0.35">
      <c r="A1000">
        <v>999</v>
      </c>
      <c r="B1000" s="1" t="s">
        <v>1010</v>
      </c>
      <c r="C1000" s="1" t="s">
        <v>7</v>
      </c>
      <c r="D1000" s="1" t="s">
        <v>14</v>
      </c>
      <c r="E1000" s="2">
        <v>74.930000000000007</v>
      </c>
      <c r="F1000" s="2">
        <v>79.78</v>
      </c>
      <c r="G1000" s="2">
        <v>52.26</v>
      </c>
      <c r="H1000" s="2">
        <v>12.09</v>
      </c>
      <c r="I1000" s="2">
        <v>46.78</v>
      </c>
      <c r="J1000" s="2">
        <f>SUM(Students_marks[[#This Row],[Math]:[English]])</f>
        <v>265.84000000000003</v>
      </c>
      <c r="K1000" s="2">
        <f>Students_marks[[#This Row],[Total]]/5</f>
        <v>53.168000000000006</v>
      </c>
      <c r="L1000" t="str">
        <f>IF(MIN(Students_marks[[#This Row],[Math]:[English]]) &lt; 35, "Fail","Pass")</f>
        <v>Fail</v>
      </c>
      <c r="M1000" t="str">
        <f>VLOOKUP(Students_marks[[#This Row],[Percentage]],Table2[],2,TRUE)</f>
        <v>C</v>
      </c>
      <c r="N1000">
        <f>_xlfn.RANK.EQ(Students_marks[[#This Row],[Total]],Students_marks[Total],0)</f>
        <v>433</v>
      </c>
    </row>
    <row r="1001" spans="1:14" x14ac:dyDescent="0.35">
      <c r="A1001">
        <v>1000</v>
      </c>
      <c r="B1001" s="1" t="s">
        <v>1011</v>
      </c>
      <c r="C1001" s="1" t="s">
        <v>7</v>
      </c>
      <c r="D1001" s="1" t="s">
        <v>12</v>
      </c>
      <c r="E1001" s="2">
        <v>11.66</v>
      </c>
      <c r="F1001" s="2">
        <v>61.64</v>
      </c>
      <c r="G1001" s="2">
        <v>66.790000000000006</v>
      </c>
      <c r="H1001" s="2">
        <v>90.29</v>
      </c>
      <c r="I1001" s="2">
        <v>73.459999999999994</v>
      </c>
      <c r="J1001" s="2">
        <f>SUM(Students_marks[[#This Row],[Math]:[English]])</f>
        <v>303.83999999999997</v>
      </c>
      <c r="K1001" s="2">
        <f>Students_marks[[#This Row],[Total]]/5</f>
        <v>60.767999999999994</v>
      </c>
      <c r="L1001" t="str">
        <f>IF(MIN(Students_marks[[#This Row],[Math]:[English]]) &lt; 35, "Fail","Pass")</f>
        <v>Fail</v>
      </c>
      <c r="M1001" t="str">
        <f>VLOOKUP(Students_marks[[#This Row],[Percentage]],Table2[],2,TRUE)</f>
        <v>B2</v>
      </c>
      <c r="N1001">
        <f>_xlfn.RANK.EQ(Students_marks[[#This Row],[Total]],Students_marks[Total],0)</f>
        <v>229</v>
      </c>
    </row>
  </sheetData>
  <conditionalFormatting sqref="A2:A1001">
    <cfRule type="duplicateValues" dxfId="9" priority="19"/>
  </conditionalFormatting>
  <conditionalFormatting sqref="E2:I100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{8D6395BF-0894-4094-899F-35F54B1799F6}</x14:id>
        </ext>
      </extLst>
    </cfRule>
    <cfRule type="cellIs" dxfId="8" priority="18" operator="lessThan">
      <formula>35</formula>
    </cfRule>
  </conditionalFormatting>
  <conditionalFormatting sqref="A2:M1001">
    <cfRule type="expression" dxfId="7" priority="17">
      <formula>$L2="Fail"</formula>
    </cfRule>
  </conditionalFormatting>
  <conditionalFormatting sqref="M2:M1001">
    <cfRule type="containsText" dxfId="6" priority="9" operator="containsText" text="F">
      <formula>NOT(ISERROR(SEARCH("F",M2)))</formula>
    </cfRule>
    <cfRule type="containsText" dxfId="5" priority="12" operator="containsText" text="B2">
      <formula>NOT(ISERROR(SEARCH("B2",M2)))</formula>
    </cfRule>
    <cfRule type="containsText" dxfId="4" priority="13" operator="containsText" text="B1">
      <formula>NOT(ISERROR(SEARCH("B1",M2)))</formula>
    </cfRule>
    <cfRule type="containsText" dxfId="3" priority="15" operator="containsText" text="A2">
      <formula>NOT(ISERROR(SEARCH("A2",M2)))</formula>
    </cfRule>
    <cfRule type="containsText" dxfId="2" priority="16" operator="containsText" text="A1">
      <formula>NOT(ISERROR(SEARCH("A1",M2)))</formula>
    </cfRule>
  </conditionalFormatting>
  <conditionalFormatting sqref="M9">
    <cfRule type="containsText" dxfId="1" priority="11" operator="containsText" text="C">
      <formula>NOT(ISERROR(SEARCH("C",M9)))</formula>
    </cfRule>
  </conditionalFormatting>
  <conditionalFormatting sqref="J2:J1001">
    <cfRule type="top10" dxfId="0" priority="8" rank="3"/>
  </conditionalFormatting>
  <dataValidations disablePrompts="1" count="1">
    <dataValidation type="whole" allowBlank="1" showInputMessage="1" showErrorMessage="1" sqref="E2:I1001" xr:uid="{809479D1-A4C9-4278-A7C8-A942C5EDBCE8}">
      <formula1>0</formula1>
      <formula2>100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6395BF-0894-4094-899F-35F54B1799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E2:I1001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610D1-866F-4D1B-B7FC-44D2139A8695}">
  <dimension ref="A1:F3"/>
  <sheetViews>
    <sheetView zoomScale="145" zoomScaleNormal="145" workbookViewId="0">
      <selection activeCell="B5" sqref="B5"/>
    </sheetView>
  </sheetViews>
  <sheetFormatPr defaultRowHeight="14.5" x14ac:dyDescent="0.35"/>
  <cols>
    <col min="1" max="1" width="14.1796875" customWidth="1"/>
    <col min="2" max="2" width="13.81640625" customWidth="1"/>
    <col min="3" max="3" width="13.453125" customWidth="1"/>
    <col min="4" max="4" width="10.81640625" customWidth="1"/>
    <col min="5" max="5" width="15.81640625" customWidth="1"/>
    <col min="6" max="6" width="13.26953125" customWidth="1"/>
  </cols>
  <sheetData>
    <row r="1" spans="1:6" x14ac:dyDescent="0.35">
      <c r="A1" t="s">
        <v>1024</v>
      </c>
      <c r="B1" t="s">
        <v>1025</v>
      </c>
      <c r="C1" t="s">
        <v>1026</v>
      </c>
      <c r="D1" t="s">
        <v>1027</v>
      </c>
      <c r="E1" t="s">
        <v>1028</v>
      </c>
      <c r="F1" t="s">
        <v>1029</v>
      </c>
    </row>
    <row r="2" spans="1:6" x14ac:dyDescent="0.35">
      <c r="A2" s="3">
        <f>AVERAGE(Students_marks[Percentage])</f>
        <v>50.817253999999977</v>
      </c>
      <c r="B2">
        <f>MAX(Students_marks[Total])</f>
        <v>432</v>
      </c>
      <c r="C2">
        <f>MIN(Students_marks[Total])</f>
        <v>45.51</v>
      </c>
      <c r="D2" s="4">
        <f>COUNTIF(Students_marks[Result],"Pass") / COUNTA(Students_marks[StudentID])</f>
        <v>0.113</v>
      </c>
      <c r="E2">
        <f>COUNTA(Students_marks[StudentID])</f>
        <v>1000</v>
      </c>
      <c r="F2" s="3">
        <f>_xlfn.STDEV.P(Students_marks[Percentage])</f>
        <v>12.854083175376182</v>
      </c>
    </row>
    <row r="3" spans="1:6" x14ac:dyDescent="0.35">
      <c r="A3" s="3"/>
      <c r="D3" s="4"/>
      <c r="F3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Y 5 U 1 W 0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j l T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5 U 1 W w 8 n a Y R Z A Q A A d w I A A B M A H A B G b 3 J t d W x h c y 9 T Z W N 0 a W 9 u M S 5 t I K I Y A C i g F A A A A A A A A A A A A A A A A A A A A A A A A A A A A G 2 R X W v C M B S G 7 w v + h 1 B v K o S C s g 0 2 6 Y W r j g m b O O r Y h d 1 F b M 9 s W D 4 k J / U D 8 b 8 v 2 o r b b G 6 S P O / J O e c 9 Q c g s 1 4 o k 1 d 7 t t 7 y W h w U z k J O 2 n 9 g y B 2 W R S G a + 0 S c R E W B b H n E r 0 a X J w J E Y 1 + F Q Z 6 V 0 g c E T F x D G W t n j q 8 C P H 9 J 3 B I N p 8 j G Y T s Y v 6 V B v l N A s d 2 T D V o q L d L T N Q K R / C 4 U Z r v 0 O n Q 9 B c M k t m M i n P i W x F q V U G N 1 T M l K Z z r l a R t 3 e b Y + S t 1 J b S O x O Q H Q 5 h h O t 4 L N D q 3 7 b / t R o 6 b S c P A P L X V N H O z O 2 c I G 1 U v O g s k b J v O Y D I Z K M C W Y w s q b 8 n T I u m F q 6 j L P d C i 7 p Z o Y p / N J G V g 0 f R Q w a 6 t P 9 / j z h 8 d D 5 G y t 7 d x M e w w + U 7 P 0 J k + C o d X d i Y W t P M B Y M 8 Y r W v 3 f F X 5 k t z l C V c g H m h K f F D n m G D U p c g O R o z a 5 B e + R a 6 G W T M l J L w f F / p U O n 5 X H V O K r + D 1 B L A Q I t A B Q A A g A I A G O V N V t F B P I g o w A A A P Y A A A A S A A A A A A A A A A A A A A A A A A A A A A B D b 2 5 m a W c v U G F j a 2 F n Z S 5 4 b W x Q S w E C L Q A U A A I A C A B j l T V b D 8 r p q 6 Q A A A D p A A A A E w A A A A A A A A A A A A A A A A D v A A A A W 0 N v b n R l b n R f V H l w Z X N d L n h t b F B L A Q I t A B Q A A g A I A G O V N V s P J 2 m E W Q E A A H c C A A A T A A A A A A A A A A A A A A A A A O A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O A A A A A A A A T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d W R l b n R z J T I w b W F y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2 E w N j Z l N C 0 x M j M 2 L T Q y Y T I t Y j N h M i 0 5 Y 2 Y x Y T Y y Z j E 3 Z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3 R 1 Z G V u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T d H V k Z W 5 0 c 1 9 t Y X J r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x V D E z O j E z O j A 3 L j Q 5 N T M y N T B a I i A v P j x F b n R y e S B U e X B l P S J G a W x s Q 2 9 s d W 1 u V H l w Z X M i I F Z h b H V l P S J z Q X d Z R 0 J n V U Z C U V V G I i A v P j x F b n R y e S B U e X B l P S J G a W x s Q 2 9 s d W 1 u T m F t Z X M i I F Z h b H V l P S J z W y Z x d W 9 0 O 1 N 0 d W R l b n R J R C Z x d W 9 0 O y w m c X V v d D t O Y W 1 l J n F 1 b 3 Q 7 L C Z x d W 9 0 O 0 N s Y X N z J n F 1 b 3 Q 7 L C Z x d W 9 0 O 1 N l Y 3 R p b 2 4 m c X V v d D s s J n F 1 b 3 Q 7 T W F 0 a C Z x d W 9 0 O y w m c X V v d D t Q a H l z a W N z J n F 1 b 3 Q 7 L C Z x d W 9 0 O 0 N o Z W 1 p c 3 R y e S Z x d W 9 0 O y w m c X V v d D t C a W 9 s b 2 d 5 J n F 1 b 3 Q 7 L C Z x d W 9 0 O 0 V u Z 2 x p c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V k Z W 5 0 c y B t Y X J r c y 9 B d X R v U m V t b 3 Z l Z E N v b H V t b n M x L n t T d H V k Z W 5 0 S U Q s M H 0 m c X V v d D s s J n F 1 b 3 Q 7 U 2 V j d G l v b j E v U 3 R 1 Z G V u d H M g b W F y a 3 M v Q X V 0 b 1 J l b W 9 2 Z W R D b 2 x 1 b W 5 z M S 5 7 T m F t Z S w x f S Z x d W 9 0 O y w m c X V v d D t T Z W N 0 a W 9 u M S 9 T d H V k Z W 5 0 c y B t Y X J r c y 9 B d X R v U m V t b 3 Z l Z E N v b H V t b n M x L n t D b G F z c y w y f S Z x d W 9 0 O y w m c X V v d D t T Z W N 0 a W 9 u M S 9 T d H V k Z W 5 0 c y B t Y X J r c y 9 B d X R v U m V t b 3 Z l Z E N v b H V t b n M x L n t T Z W N 0 a W 9 u L D N 9 J n F 1 b 3 Q 7 L C Z x d W 9 0 O 1 N l Y 3 R p b 2 4 x L 1 N 0 d W R l b n R z I G 1 h c m t z L 0 F 1 d G 9 S Z W 1 v d m V k Q 2 9 s d W 1 u c z E u e 0 1 h d G g s N H 0 m c X V v d D s s J n F 1 b 3 Q 7 U 2 V j d G l v b j E v U 3 R 1 Z G V u d H M g b W F y a 3 M v Q X V 0 b 1 J l b W 9 2 Z W R D b 2 x 1 b W 5 z M S 5 7 U G h 5 c 2 l j c y w 1 f S Z x d W 9 0 O y w m c X V v d D t T Z W N 0 a W 9 u M S 9 T d H V k Z W 5 0 c y B t Y X J r c y 9 B d X R v U m V t b 3 Z l Z E N v b H V t b n M x L n t D a G V t a X N 0 c n k s N n 0 m c X V v d D s s J n F 1 b 3 Q 7 U 2 V j d G l v b j E v U 3 R 1 Z G V u d H M g b W F y a 3 M v Q X V 0 b 1 J l b W 9 2 Z W R D b 2 x 1 b W 5 z M S 5 7 Q m l v b G 9 n e S w 3 f S Z x d W 9 0 O y w m c X V v d D t T Z W N 0 a W 9 u M S 9 T d H V k Z W 5 0 c y B t Y X J r c y 9 B d X R v U m V t b 3 Z l Z E N v b H V t b n M x L n t F b m d s a X N o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0 d W R l b n R z I G 1 h c m t z L 0 F 1 d G 9 S Z W 1 v d m V k Q 2 9 s d W 1 u c z E u e 1 N 0 d W R l b n R J R C w w f S Z x d W 9 0 O y w m c X V v d D t T Z W N 0 a W 9 u M S 9 T d H V k Z W 5 0 c y B t Y X J r c y 9 B d X R v U m V t b 3 Z l Z E N v b H V t b n M x L n t O Y W 1 l L D F 9 J n F 1 b 3 Q 7 L C Z x d W 9 0 O 1 N l Y 3 R p b 2 4 x L 1 N 0 d W R l b n R z I G 1 h c m t z L 0 F 1 d G 9 S Z W 1 v d m V k Q 2 9 s d W 1 u c z E u e 0 N s Y X N z L D J 9 J n F 1 b 3 Q 7 L C Z x d W 9 0 O 1 N l Y 3 R p b 2 4 x L 1 N 0 d W R l b n R z I G 1 h c m t z L 0 F 1 d G 9 S Z W 1 v d m V k Q 2 9 s d W 1 u c z E u e 1 N l Y 3 R p b 2 4 s M 3 0 m c X V v d D s s J n F 1 b 3 Q 7 U 2 V j d G l v b j E v U 3 R 1 Z G V u d H M g b W F y a 3 M v Q X V 0 b 1 J l b W 9 2 Z W R D b 2 x 1 b W 5 z M S 5 7 T W F 0 a C w 0 f S Z x d W 9 0 O y w m c X V v d D t T Z W N 0 a W 9 u M S 9 T d H V k Z W 5 0 c y B t Y X J r c y 9 B d X R v U m V t b 3 Z l Z E N v b H V t b n M x L n t Q a H l z a W N z L D V 9 J n F 1 b 3 Q 7 L C Z x d W 9 0 O 1 N l Y 3 R p b 2 4 x L 1 N 0 d W R l b n R z I G 1 h c m t z L 0 F 1 d G 9 S Z W 1 v d m V k Q 2 9 s d W 1 u c z E u e 0 N o Z W 1 p c 3 R y e S w 2 f S Z x d W 9 0 O y w m c X V v d D t T Z W N 0 a W 9 u M S 9 T d H V k Z W 5 0 c y B t Y X J r c y 9 B d X R v U m V t b 3 Z l Z E N v b H V t b n M x L n t C a W 9 s b 2 d 5 L D d 9 J n F 1 b 3 Q 7 L C Z x d W 9 0 O 1 N l Y 3 R p b 2 4 x L 1 N 0 d W R l b n R z I G 1 h c m t z L 0 F 1 d G 9 S Z W 1 v d m V k Q 2 9 s d W 1 u c z E u e 0 V u Z 2 x p c 2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d W R l b n R z J T I w b W F y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l M j B t Y X J r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G 1 h c m t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m U 9 r 5 H j y p M s R Q k u M A z T a 4 A A A A A A g A A A A A A E G Y A A A A B A A A g A A A A S x t V l h F O k Z K H Z c R m N Q n d M s B N E W I r 9 A g 4 A R U j 1 S G 2 w 0 g A A A A A D o A A A A A C A A A g A A A A K K F P f D F l 9 q W j Z f k 0 3 E m + I C 2 u s W Y 2 z G t R 9 W P o l 1 n x r p 9 Q A A A A Y P D H G z 5 F G 6 B j V n 6 4 W o 3 j l l e / 7 a + w x Y 2 G F c Q F o v 2 N / 3 Z Z l 3 b i a B S 3 K Z 0 h O J f T 6 p t x Q + 3 C A Q i Z v R Y 3 J v 1 p 2 L J o h / X W r c H 9 b P g m G O s 0 m 0 a D M D J A A A A A L V 7 8 c 2 u A C U 9 K n C z m 5 N 6 D S T f E j q F r N a 6 4 3 b o 8 c g 3 + C W E x e 9 N b E x K r g p 5 C Q K u i 5 M P 9 i 9 q N b x J L 1 4 v T I L z s L D F V R g = = < / D a t a M a s h u p > 
</file>

<file path=customXml/itemProps1.xml><?xml version="1.0" encoding="utf-8"?>
<ds:datastoreItem xmlns:ds="http://schemas.openxmlformats.org/officeDocument/2006/customXml" ds:itemID="{7D9142D3-37B7-4A78-AFF0-93CCDE7FBF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GradeLookUp</vt:lpstr>
      <vt:lpstr>GradeSummery</vt:lpstr>
      <vt:lpstr>Students</vt:lpstr>
      <vt:lpstr>Students Overall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</dc:creator>
  <cp:lastModifiedBy>SWAPNIL</cp:lastModifiedBy>
  <dcterms:created xsi:type="dcterms:W3CDTF">2015-06-05T18:17:20Z</dcterms:created>
  <dcterms:modified xsi:type="dcterms:W3CDTF">2025-09-21T16:02:42Z</dcterms:modified>
</cp:coreProperties>
</file>