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1" l="1"/>
  <c r="H27" i="1"/>
  <c r="L27" i="1"/>
  <c r="N27" i="1" s="1"/>
  <c r="I27" i="1"/>
  <c r="J27" i="1"/>
  <c r="K27" i="1"/>
  <c r="N26" i="1"/>
  <c r="M26" i="1"/>
  <c r="L26" i="1"/>
  <c r="K26" i="1"/>
  <c r="J26" i="1"/>
  <c r="I26" i="1"/>
  <c r="H26" i="1"/>
  <c r="N25" i="1"/>
  <c r="M25" i="1"/>
  <c r="L25" i="1"/>
  <c r="K25" i="1"/>
  <c r="J25" i="1"/>
  <c r="I25" i="1"/>
  <c r="H25" i="1"/>
  <c r="N24" i="1"/>
  <c r="N23" i="1"/>
  <c r="M24" i="1"/>
  <c r="M23" i="1"/>
  <c r="L24" i="1"/>
  <c r="L23" i="1"/>
  <c r="K24" i="1"/>
  <c r="K23" i="1"/>
  <c r="J24" i="1"/>
  <c r="J23" i="1"/>
  <c r="I24" i="1"/>
  <c r="I23" i="1"/>
  <c r="H24" i="1"/>
  <c r="H23" i="1"/>
  <c r="I14" i="1"/>
  <c r="I12" i="1"/>
  <c r="H12" i="1"/>
  <c r="G12" i="1"/>
  <c r="F12" i="1"/>
  <c r="E12" i="1"/>
  <c r="I11" i="1"/>
  <c r="I10" i="1"/>
  <c r="I8" i="1"/>
  <c r="I7" i="1"/>
  <c r="H11" i="1"/>
  <c r="H10" i="1"/>
  <c r="H8" i="1"/>
  <c r="H7" i="1"/>
  <c r="G11" i="1"/>
  <c r="G10" i="1"/>
  <c r="G8" i="1"/>
  <c r="G7" i="1"/>
  <c r="F11" i="1"/>
  <c r="F10" i="1"/>
  <c r="F8" i="1"/>
  <c r="F7" i="1"/>
  <c r="E11" i="1"/>
  <c r="E10" i="1"/>
  <c r="E9" i="1"/>
  <c r="E8" i="1"/>
  <c r="E7" i="1"/>
  <c r="I9" i="1" l="1"/>
  <c r="H9" i="1"/>
  <c r="F9" i="1"/>
  <c r="G9" i="1"/>
</calcChain>
</file>

<file path=xl/sharedStrings.xml><?xml version="1.0" encoding="utf-8"?>
<sst xmlns="http://schemas.openxmlformats.org/spreadsheetml/2006/main" count="56" uniqueCount="51">
  <si>
    <t>Item</t>
  </si>
  <si>
    <t>Rate</t>
  </si>
  <si>
    <t>Qty</t>
  </si>
  <si>
    <t>Total S A</t>
  </si>
  <si>
    <t>S gst</t>
  </si>
  <si>
    <t>Cgst</t>
  </si>
  <si>
    <t xml:space="preserve">Discount </t>
  </si>
  <si>
    <t>Selling A</t>
  </si>
  <si>
    <t>mobile</t>
  </si>
  <si>
    <t>laptop</t>
  </si>
  <si>
    <t>tablet</t>
  </si>
  <si>
    <t xml:space="preserve">computer </t>
  </si>
  <si>
    <t>Discount sheet</t>
  </si>
  <si>
    <t>Sr no</t>
  </si>
  <si>
    <t xml:space="preserve">pc </t>
  </si>
  <si>
    <t>Total</t>
  </si>
  <si>
    <t>smart W</t>
  </si>
  <si>
    <t>English</t>
  </si>
  <si>
    <t>Math</t>
  </si>
  <si>
    <t>Marathi</t>
  </si>
  <si>
    <t>Hindi</t>
  </si>
  <si>
    <t>History</t>
  </si>
  <si>
    <t>Min</t>
  </si>
  <si>
    <t>Average</t>
  </si>
  <si>
    <t>Result</t>
  </si>
  <si>
    <t>Grade</t>
  </si>
  <si>
    <t>Student name</t>
  </si>
  <si>
    <t>rahul</t>
  </si>
  <si>
    <t>ram</t>
  </si>
  <si>
    <t>Max</t>
  </si>
  <si>
    <t>Per</t>
  </si>
  <si>
    <t>yesh</t>
  </si>
  <si>
    <t>harsh</t>
  </si>
  <si>
    <t>shubham</t>
  </si>
  <si>
    <t>Mark sheet</t>
  </si>
  <si>
    <t>Emp code</t>
  </si>
  <si>
    <t xml:space="preserve">Emp Name </t>
  </si>
  <si>
    <t>Basic salary</t>
  </si>
  <si>
    <t>DA</t>
  </si>
  <si>
    <t>HRA</t>
  </si>
  <si>
    <t>MA</t>
  </si>
  <si>
    <t>Gross salary</t>
  </si>
  <si>
    <t>PF</t>
  </si>
  <si>
    <t>PT</t>
  </si>
  <si>
    <t>Income Tax</t>
  </si>
  <si>
    <t>Dedication</t>
  </si>
  <si>
    <t>Net Salary</t>
  </si>
  <si>
    <t>rohit</t>
  </si>
  <si>
    <t>raju</t>
  </si>
  <si>
    <t>shubam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</si>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</sst>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rgb="FF3F3F76"/>
      <name val="Aharoni"/>
      <charset val="177"/>
    </font>
    <font>
      <i/>
      <sz val="22"/>
      <color rgb="FF7F7F7F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  <xf numFmtId="0" fontId="3" fillId="3" borderId="2" xfId="3" applyFill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/>
    </xf>
    <xf numFmtId="0" fontId="3" fillId="3" borderId="2" xfId="3" applyFill="1" applyBorder="1" applyAlignment="1">
      <alignment horizontal="center" vertical="center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9"/>
  <sheetViews>
    <sheetView tabSelected="1" topLeftCell="A16" zoomScaleNormal="100" workbookViewId="0">
      <selection activeCell="E35" sqref="E35"/>
    </sheetView>
  </sheetViews>
  <sheetFormatPr defaultRowHeight="15" x14ac:dyDescent="0.25"/>
  <cols>
    <col min="2" max="2" width="12.7109375" customWidth="1"/>
    <col min="3" max="3" width="8.42578125" customWidth="1"/>
    <col min="4" max="4" width="8.7109375" customWidth="1"/>
    <col min="5" max="6" width="8.85546875" customWidth="1"/>
    <col min="7" max="8" width="9.140625" customWidth="1"/>
    <col min="9" max="9" width="10.42578125" customWidth="1"/>
  </cols>
  <sheetData>
    <row r="4" spans="1:11" ht="15" customHeight="1" x14ac:dyDescent="0.25">
      <c r="A4" s="7" t="s">
        <v>12</v>
      </c>
      <c r="B4" s="4"/>
      <c r="C4" s="4"/>
      <c r="D4" s="4"/>
      <c r="E4" s="4"/>
      <c r="F4" s="4"/>
      <c r="G4" s="4"/>
      <c r="H4" s="4"/>
      <c r="I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</row>
    <row r="6" spans="1:11" x14ac:dyDescent="0.25">
      <c r="A6" s="2" t="s">
        <v>13</v>
      </c>
      <c r="B6" s="2" t="s">
        <v>0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1"/>
      <c r="K6" s="1"/>
    </row>
    <row r="7" spans="1:11" x14ac:dyDescent="0.25">
      <c r="A7" s="2">
        <v>1</v>
      </c>
      <c r="B7" s="2" t="s">
        <v>8</v>
      </c>
      <c r="C7" s="2">
        <v>10</v>
      </c>
      <c r="D7" s="2">
        <v>18000</v>
      </c>
      <c r="E7" s="2">
        <f>C7*D7</f>
        <v>180000</v>
      </c>
      <c r="F7" s="2">
        <f>E7*5%</f>
        <v>9000</v>
      </c>
      <c r="G7" s="2">
        <f>E7*3%</f>
        <v>5400</v>
      </c>
      <c r="H7" s="2">
        <f>E7*10%</f>
        <v>18000</v>
      </c>
      <c r="I7" s="2">
        <f>E7-H7</f>
        <v>162000</v>
      </c>
      <c r="J7" s="1"/>
      <c r="K7" s="1"/>
    </row>
    <row r="8" spans="1:11" x14ac:dyDescent="0.25">
      <c r="A8" s="2">
        <v>2</v>
      </c>
      <c r="B8" s="2" t="s">
        <v>9</v>
      </c>
      <c r="C8" s="2">
        <v>12</v>
      </c>
      <c r="D8" s="2">
        <v>32500</v>
      </c>
      <c r="E8" s="2">
        <f>C8*D8</f>
        <v>390000</v>
      </c>
      <c r="F8" s="2">
        <f>E8*5%</f>
        <v>19500</v>
      </c>
      <c r="G8" s="2">
        <f>E8*2%</f>
        <v>7800</v>
      </c>
      <c r="H8" s="2">
        <f>E8*12%</f>
        <v>46800</v>
      </c>
      <c r="I8" s="2">
        <f>E8-H8</f>
        <v>343200</v>
      </c>
      <c r="J8" s="1"/>
      <c r="K8" s="1"/>
    </row>
    <row r="9" spans="1:11" x14ac:dyDescent="0.25">
      <c r="A9" s="2">
        <v>3</v>
      </c>
      <c r="B9" s="2" t="s">
        <v>10</v>
      </c>
      <c r="C9" s="2">
        <v>13</v>
      </c>
      <c r="D9" s="2">
        <v>11000</v>
      </c>
      <c r="E9" s="2">
        <f>C9*D9</f>
        <v>143000</v>
      </c>
      <c r="F9" s="2">
        <f>E9*4%</f>
        <v>5720</v>
      </c>
      <c r="G9" s="2">
        <f>E9*2%</f>
        <v>2860</v>
      </c>
      <c r="H9" s="2">
        <f>E9*10%</f>
        <v>14300</v>
      </c>
      <c r="I9" s="2">
        <f>E9-H9</f>
        <v>128700</v>
      </c>
      <c r="J9" s="1"/>
      <c r="K9" s="1"/>
    </row>
    <row r="10" spans="1:11" x14ac:dyDescent="0.25">
      <c r="A10" s="2">
        <v>4</v>
      </c>
      <c r="B10" s="2" t="s">
        <v>11</v>
      </c>
      <c r="C10" s="2">
        <v>5</v>
      </c>
      <c r="D10" s="2">
        <v>25000</v>
      </c>
      <c r="E10" s="2">
        <f>C10*D10</f>
        <v>125000</v>
      </c>
      <c r="F10" s="2">
        <f>E10*4%</f>
        <v>5000</v>
      </c>
      <c r="G10" s="2">
        <f>E10*3%</f>
        <v>3750</v>
      </c>
      <c r="H10" s="2">
        <f>E10*10%</f>
        <v>12500</v>
      </c>
      <c r="I10" s="2">
        <f>E10-H10</f>
        <v>112500</v>
      </c>
      <c r="J10" s="1"/>
      <c r="K10" s="1"/>
    </row>
    <row r="11" spans="1:11" x14ac:dyDescent="0.25">
      <c r="A11" s="2">
        <v>5</v>
      </c>
      <c r="B11" s="2" t="s">
        <v>16</v>
      </c>
      <c r="C11" s="2">
        <v>4</v>
      </c>
      <c r="D11" s="2">
        <v>8000</v>
      </c>
      <c r="E11" s="2">
        <f>C11*D11</f>
        <v>32000</v>
      </c>
      <c r="F11" s="2">
        <f>E11*5%</f>
        <v>1600</v>
      </c>
      <c r="G11" s="2">
        <f>E11*2%</f>
        <v>640</v>
      </c>
      <c r="H11" s="2">
        <f>E11*3%</f>
        <v>960</v>
      </c>
      <c r="I11" s="2">
        <f>E11-H11</f>
        <v>31040</v>
      </c>
      <c r="J11" s="1"/>
      <c r="K11" s="1"/>
    </row>
    <row r="12" spans="1:11" x14ac:dyDescent="0.25">
      <c r="A12" s="2">
        <v>6</v>
      </c>
      <c r="B12" s="2" t="s">
        <v>14</v>
      </c>
      <c r="C12" s="2">
        <v>7</v>
      </c>
      <c r="D12" s="2">
        <v>14000</v>
      </c>
      <c r="E12" s="2">
        <f>C12*D12</f>
        <v>98000</v>
      </c>
      <c r="F12" s="2">
        <f>E12*5%</f>
        <v>4900</v>
      </c>
      <c r="G12" s="2">
        <f>E12*5%</f>
        <v>4900</v>
      </c>
      <c r="H12" s="2">
        <f>E12*3%</f>
        <v>2940</v>
      </c>
      <c r="I12" s="2">
        <f>E12-H12</f>
        <v>95060</v>
      </c>
      <c r="J12" s="1"/>
      <c r="K12" s="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 t="s">
        <v>15</v>
      </c>
      <c r="J13" s="1"/>
      <c r="K13" s="1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2">
        <f>SUM(I7:I13)</f>
        <v>872500</v>
      </c>
    </row>
    <row r="20" spans="1:14" x14ac:dyDescent="0.25">
      <c r="A20" s="9" t="s">
        <v>34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6" t="s">
        <v>13</v>
      </c>
      <c r="B22" s="6" t="s">
        <v>26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  <c r="H22" s="6" t="s">
        <v>15</v>
      </c>
      <c r="I22" s="6" t="s">
        <v>22</v>
      </c>
      <c r="J22" s="6" t="s">
        <v>29</v>
      </c>
      <c r="K22" s="6" t="s">
        <v>23</v>
      </c>
      <c r="L22" s="6" t="s">
        <v>30</v>
      </c>
      <c r="M22" s="6" t="s">
        <v>24</v>
      </c>
      <c r="N22" s="6" t="s">
        <v>25</v>
      </c>
    </row>
    <row r="23" spans="1:14" x14ac:dyDescent="0.25">
      <c r="A23" s="6">
        <v>1</v>
      </c>
      <c r="B23" s="6" t="s">
        <v>27</v>
      </c>
      <c r="C23" s="6">
        <v>56</v>
      </c>
      <c r="D23" s="6">
        <v>67</v>
      </c>
      <c r="E23" s="6">
        <v>86</v>
      </c>
      <c r="F23" s="6">
        <v>97</v>
      </c>
      <c r="G23" s="6">
        <v>86</v>
      </c>
      <c r="H23" s="6">
        <f>SUM(C23:G23)</f>
        <v>392</v>
      </c>
      <c r="I23" s="6">
        <f>MIN(C23:G23)</f>
        <v>56</v>
      </c>
      <c r="J23" s="6">
        <f>MAX(C23:G23)</f>
        <v>97</v>
      </c>
      <c r="K23" s="6">
        <f>AVERAGE(C23:G23)</f>
        <v>78.400000000000006</v>
      </c>
      <c r="L23" s="6">
        <f>H23/5</f>
        <v>78.400000000000006</v>
      </c>
      <c r="M23" s="6" t="str">
        <f>IF(I23&gt;35,"pass","Fail")</f>
        <v>pass</v>
      </c>
      <c r="N23" s="6" t="str">
        <f>IF(L23&gt;90,"A",IF(L23&gt;80,"B",IF(L23&gt;70,"C","No Grade")))</f>
        <v>C</v>
      </c>
    </row>
    <row r="24" spans="1:14" x14ac:dyDescent="0.25">
      <c r="A24" s="6">
        <v>2</v>
      </c>
      <c r="B24" s="6" t="s">
        <v>28</v>
      </c>
      <c r="C24" s="6">
        <v>75</v>
      </c>
      <c r="D24" s="6">
        <v>76</v>
      </c>
      <c r="E24" s="6">
        <v>86</v>
      </c>
      <c r="F24" s="6">
        <v>80</v>
      </c>
      <c r="G24" s="6">
        <v>64</v>
      </c>
      <c r="H24" s="6">
        <f>SUM(C24:G24)</f>
        <v>381</v>
      </c>
      <c r="I24" s="6">
        <f>MIN(C24:G24)</f>
        <v>64</v>
      </c>
      <c r="J24" s="6">
        <f>MAX(C24:G24)</f>
        <v>86</v>
      </c>
      <c r="K24" s="6">
        <f>AVERAGE(C24:G24)</f>
        <v>76.2</v>
      </c>
      <c r="L24" s="6">
        <f>H24/5</f>
        <v>76.2</v>
      </c>
      <c r="M24" s="6" t="str">
        <f>IF(I24&gt;35,"Pass","Fail")</f>
        <v>Pass</v>
      </c>
      <c r="N24" s="6" t="str">
        <f>IF(L24&gt;90,"A",IF(L24&gt;80,"B",IF(L24&gt;70,"C","No Grade")))</f>
        <v>C</v>
      </c>
    </row>
    <row r="25" spans="1:14" x14ac:dyDescent="0.25">
      <c r="A25" s="6">
        <v>3</v>
      </c>
      <c r="B25" s="6" t="s">
        <v>31</v>
      </c>
      <c r="C25" s="6">
        <v>80</v>
      </c>
      <c r="D25" s="6">
        <v>87</v>
      </c>
      <c r="E25" s="6">
        <v>82</v>
      </c>
      <c r="F25" s="6">
        <v>81</v>
      </c>
      <c r="G25" s="6">
        <v>84</v>
      </c>
      <c r="H25" s="6">
        <f>SUM(C25:G25)</f>
        <v>414</v>
      </c>
      <c r="I25" s="6">
        <f>MIN(C25:G25)</f>
        <v>80</v>
      </c>
      <c r="J25" s="6">
        <f>MAX(C25:G25)</f>
        <v>87</v>
      </c>
      <c r="K25" s="6">
        <f>AVERAGE(C25:G25)</f>
        <v>82.8</v>
      </c>
      <c r="L25" s="6">
        <f>H25/5</f>
        <v>82.8</v>
      </c>
      <c r="M25" s="6" t="str">
        <f>IF(I25&gt;35,"pass","Fail")</f>
        <v>pass</v>
      </c>
      <c r="N25" s="6" t="str">
        <f>IF(L25&gt;90,"A",IF(L25&gt;80,"B",IF(L25&gt;70,"C","No Grade")))</f>
        <v>B</v>
      </c>
    </row>
    <row r="26" spans="1:14" x14ac:dyDescent="0.25">
      <c r="A26" s="6">
        <v>4</v>
      </c>
      <c r="B26" s="6" t="s">
        <v>32</v>
      </c>
      <c r="C26" s="6">
        <v>90</v>
      </c>
      <c r="D26" s="6">
        <v>92</v>
      </c>
      <c r="E26" s="6">
        <v>97</v>
      </c>
      <c r="F26" s="6">
        <v>94</v>
      </c>
      <c r="G26" s="6">
        <v>99</v>
      </c>
      <c r="H26" s="6">
        <f>SUM(C26:G26)</f>
        <v>472</v>
      </c>
      <c r="I26" s="6">
        <f>MIN(C26:G26)</f>
        <v>90</v>
      </c>
      <c r="J26" s="6">
        <f>MAX(C26:G26)</f>
        <v>99</v>
      </c>
      <c r="K26" s="6">
        <f>AVERAGE(C26:G26)</f>
        <v>94.4</v>
      </c>
      <c r="L26" s="6">
        <f>H26/5</f>
        <v>94.4</v>
      </c>
      <c r="M26" s="6" t="str">
        <f>IF(I26&gt;35,"Pass","Fail")</f>
        <v>Pass</v>
      </c>
      <c r="N26" s="6" t="str">
        <f>IF(L26&gt;90,"A",IF(L26&gt;80,"B",IF(L26&gt;70,"C","No Grade")))</f>
        <v>A</v>
      </c>
    </row>
    <row r="27" spans="1:14" x14ac:dyDescent="0.25">
      <c r="A27" s="6">
        <v>5</v>
      </c>
      <c r="B27" s="6" t="s">
        <v>33</v>
      </c>
      <c r="C27" s="6">
        <v>40</v>
      </c>
      <c r="D27" s="6">
        <v>39</v>
      </c>
      <c r="E27" s="6">
        <v>45</v>
      </c>
      <c r="F27" s="6">
        <v>65</v>
      </c>
      <c r="G27" s="6">
        <v>35</v>
      </c>
      <c r="H27" s="6">
        <f>SUM(C27:G27)</f>
        <v>224</v>
      </c>
      <c r="I27" s="6">
        <f>MIN(C27:G27)</f>
        <v>35</v>
      </c>
      <c r="J27" s="6">
        <f>MAX(C27:G27)</f>
        <v>65</v>
      </c>
      <c r="K27" s="6">
        <f>AVERAGE(C27:G27)</f>
        <v>44.8</v>
      </c>
      <c r="L27" s="6">
        <f>H27/5</f>
        <v>44.8</v>
      </c>
      <c r="M27" s="6" t="str">
        <f>IF(I27&gt;35,"Pass","Fail")</f>
        <v>Fail</v>
      </c>
      <c r="N27" s="6" t="str">
        <f>IF(L27&gt;90,"A",IF(L27&gt;80,"B",IF(L27&gt;70,"C","No Grade")))</f>
        <v>No Grade</v>
      </c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34" spans="1:13" ht="30" x14ac:dyDescent="0.25">
      <c r="A34" s="8" t="s">
        <v>13</v>
      </c>
      <c r="B34" s="8" t="s">
        <v>35</v>
      </c>
      <c r="C34" s="8" t="s">
        <v>36</v>
      </c>
      <c r="D34" s="8" t="s">
        <v>37</v>
      </c>
      <c r="E34" s="8" t="s">
        <v>38</v>
      </c>
      <c r="F34" s="8" t="s">
        <v>39</v>
      </c>
      <c r="G34" s="8" t="s">
        <v>40</v>
      </c>
      <c r="H34" s="8" t="s">
        <v>41</v>
      </c>
      <c r="I34" s="8" t="s">
        <v>42</v>
      </c>
      <c r="J34" s="8" t="s">
        <v>43</v>
      </c>
      <c r="K34" s="8" t="s">
        <v>44</v>
      </c>
      <c r="L34" s="8" t="s">
        <v>45</v>
      </c>
      <c r="M34" s="8" t="s">
        <v>46</v>
      </c>
    </row>
    <row r="35" spans="1:13" x14ac:dyDescent="0.25">
      <c r="A35">
        <v>1</v>
      </c>
      <c r="B35">
        <v>101</v>
      </c>
      <c r="C35" t="s">
        <v>27</v>
      </c>
      <c r="D35">
        <v>30000</v>
      </c>
      <c r="E35" t="s">
        <v>50</v>
      </c>
    </row>
    <row r="36" spans="1:13" x14ac:dyDescent="0.25">
      <c r="A36">
        <v>2</v>
      </c>
      <c r="B36">
        <v>102</v>
      </c>
      <c r="C36" t="s">
        <v>32</v>
      </c>
      <c r="D36">
        <v>35000</v>
      </c>
    </row>
    <row r="37" spans="1:13" x14ac:dyDescent="0.25">
      <c r="A37">
        <v>3</v>
      </c>
      <c r="B37">
        <v>103</v>
      </c>
      <c r="C37" t="s">
        <v>49</v>
      </c>
      <c r="D37">
        <v>40000</v>
      </c>
    </row>
    <row r="38" spans="1:13" x14ac:dyDescent="0.25">
      <c r="A38">
        <v>4</v>
      </c>
      <c r="B38">
        <v>104</v>
      </c>
      <c r="C38" t="s">
        <v>47</v>
      </c>
      <c r="D38">
        <v>47000</v>
      </c>
    </row>
    <row r="39" spans="1:13" x14ac:dyDescent="0.25">
      <c r="A39">
        <v>5</v>
      </c>
      <c r="B39">
        <v>105</v>
      </c>
      <c r="C39" t="s">
        <v>48</v>
      </c>
      <c r="D39">
        <v>55000</v>
      </c>
    </row>
  </sheetData>
  <mergeCells count="2">
    <mergeCell ref="A4:I5"/>
    <mergeCell ref="A20:N21"/>
  </mergeCells>
  <conditionalFormatting sqref="I7:I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G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D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C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L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G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H2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{382F607F-05CE-450E-917E-E3234E0748A4}</x14:id>
        </ext>
      </extLst>
    </cfRule>
  </conditionalFormatting>
  <conditionalFormatting sqref="I23:I2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{A821924B-CD71-4F3B-B3B6-775032DDC396}</x14:id>
        </ext>
      </extLst>
    </cfRule>
  </conditionalFormatting>
  <conditionalFormatting sqref="J23:J2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{AB2AC8E4-D526-4B6C-AD91-0CBB03DD82FC}</x14:id>
        </ext>
      </extLst>
    </cfRule>
  </conditionalFormatting>
  <conditionalFormatting sqref="K23:K2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{8D51C89A-41C6-445F-A3BB-A09D2A2FA922}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2F607F-05CE-450E-917E-E3234E0748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H23:H27</xm:sqref>
        </x14:conditionalFormatting>
        <x14:conditionalFormatting xmlns:xm="http://schemas.microsoft.com/office/excel/2006/main">
          <x14:cfRule type="dataBar" id="{A821924B-CD71-4F3B-B3B6-775032DDC3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I23:I27</xm:sqref>
        </x14:conditionalFormatting>
        <x14:conditionalFormatting xmlns:xm="http://schemas.microsoft.com/office/excel/2006/main">
          <x14:cfRule type="dataBar" id="{AB2AC8E4-D526-4B6C-AD91-0CBB03DD8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J23:J27</xm:sqref>
        </x14:conditionalFormatting>
        <x14:conditionalFormatting xmlns:xm="http://schemas.microsoft.com/office/excel/2006/main">
          <x14:cfRule type="dataBar" id="{8D51C89A-41C6-445F-A3BB-A09D2A2FA9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K23:K27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</dc:creator>
  <cp:lastModifiedBy>ACA</cp:lastModifiedBy>
  <cp:lastPrinted>2022-08-19T13:16:15Z</cp:lastPrinted>
  <dcterms:created xsi:type="dcterms:W3CDTF">2022-08-19T12:11:03Z</dcterms:created>
  <dcterms:modified xsi:type="dcterms:W3CDTF">2022-08-19T13:18:31Z</dcterms:modified>
</cp:coreProperties>
</file>