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6815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L39" i="1"/>
  <c r="L38" i="1"/>
  <c r="L37" i="1"/>
  <c r="L36" i="1"/>
  <c r="L35" i="1"/>
  <c r="K39" i="1"/>
  <c r="K38" i="1"/>
  <c r="K37" i="1"/>
  <c r="K36" i="1"/>
  <c r="K35" i="1"/>
  <c r="J39" i="1"/>
  <c r="J38" i="1"/>
  <c r="J37" i="1"/>
  <c r="J36" i="1"/>
  <c r="J35" i="1"/>
  <c r="I39" i="1"/>
  <c r="I38" i="1"/>
  <c r="I37" i="1"/>
  <c r="I36" i="1"/>
  <c r="I35" i="1"/>
  <c r="H39" i="1"/>
  <c r="H38" i="1"/>
  <c r="H37" i="1"/>
  <c r="H36" i="1"/>
  <c r="H35" i="1"/>
  <c r="G39" i="1"/>
  <c r="G38" i="1"/>
  <c r="G37" i="1"/>
  <c r="G36" i="1"/>
  <c r="G35" i="1"/>
  <c r="F39" i="1"/>
  <c r="F38" i="1"/>
  <c r="F37" i="1"/>
  <c r="F36" i="1"/>
  <c r="F35" i="1"/>
  <c r="E39" i="1"/>
  <c r="E38" i="1"/>
  <c r="E37" i="1"/>
  <c r="E36" i="1"/>
  <c r="E35" i="1"/>
  <c r="M27" i="1" l="1"/>
  <c r="H27" i="1"/>
  <c r="L27" i="1"/>
  <c r="N27" i="1" s="1"/>
  <c r="I27" i="1"/>
  <c r="J27" i="1"/>
  <c r="K27" i="1"/>
  <c r="N26" i="1"/>
  <c r="M26" i="1"/>
  <c r="L26" i="1"/>
  <c r="K26" i="1"/>
  <c r="J26" i="1"/>
  <c r="I26" i="1"/>
  <c r="H26" i="1"/>
  <c r="N25" i="1"/>
  <c r="M25" i="1"/>
  <c r="L25" i="1"/>
  <c r="K25" i="1"/>
  <c r="J25" i="1"/>
  <c r="I25" i="1"/>
  <c r="H25" i="1"/>
  <c r="N24" i="1"/>
  <c r="N23" i="1"/>
  <c r="M24" i="1"/>
  <c r="M23" i="1"/>
  <c r="L24" i="1"/>
  <c r="L23" i="1"/>
  <c r="K24" i="1"/>
  <c r="K23" i="1"/>
  <c r="J24" i="1"/>
  <c r="J23" i="1"/>
  <c r="I24" i="1"/>
  <c r="I23" i="1"/>
  <c r="H24" i="1"/>
  <c r="H23" i="1"/>
  <c r="I14" i="1"/>
  <c r="I12" i="1"/>
  <c r="H12" i="1"/>
  <c r="G12" i="1"/>
  <c r="F12" i="1"/>
  <c r="E12" i="1"/>
  <c r="I11" i="1"/>
  <c r="I10" i="1"/>
  <c r="I8" i="1"/>
  <c r="I7" i="1"/>
  <c r="H11" i="1"/>
  <c r="H10" i="1"/>
  <c r="H8" i="1"/>
  <c r="H7" i="1"/>
  <c r="G11" i="1"/>
  <c r="G10" i="1"/>
  <c r="G8" i="1"/>
  <c r="G7" i="1"/>
  <c r="F11" i="1"/>
  <c r="F10" i="1"/>
  <c r="F8" i="1"/>
  <c r="F7" i="1"/>
  <c r="E11" i="1"/>
  <c r="E10" i="1"/>
  <c r="E9" i="1"/>
  <c r="E8" i="1"/>
  <c r="E7" i="1"/>
  <c r="I9" i="1" l="1"/>
  <c r="H9" i="1"/>
  <c r="F9" i="1"/>
  <c r="G9" i="1"/>
</calcChain>
</file>

<file path=xl/sharedStrings.xml><?xml version="1.0" encoding="utf-8"?>
<sst xmlns="http://schemas.openxmlformats.org/spreadsheetml/2006/main" count="56" uniqueCount="51">
  <si>
    <t>Item</t>
  </si>
  <si>
    <t>Rate</t>
  </si>
  <si>
    <t>Qty</t>
  </si>
  <si>
    <t>Total S A</t>
  </si>
  <si>
    <t>S gst</t>
  </si>
  <si>
    <t>Cgst</t>
  </si>
  <si>
    <t xml:space="preserve">Discount </t>
  </si>
  <si>
    <t>Selling A</t>
  </si>
  <si>
    <t>mobile</t>
  </si>
  <si>
    <t>laptop</t>
  </si>
  <si>
    <t>tablet</t>
  </si>
  <si>
    <t xml:space="preserve">computer </t>
  </si>
  <si>
    <t>Discount sheet</t>
  </si>
  <si>
    <t>Sr no</t>
  </si>
  <si>
    <t xml:space="preserve">pc </t>
  </si>
  <si>
    <t>Total</t>
  </si>
  <si>
    <t>smart W</t>
  </si>
  <si>
    <t>English</t>
  </si>
  <si>
    <t>Math</t>
  </si>
  <si>
    <t>Marathi</t>
  </si>
  <si>
    <t>Hindi</t>
  </si>
  <si>
    <t>History</t>
  </si>
  <si>
    <t>Min</t>
  </si>
  <si>
    <t>Average</t>
  </si>
  <si>
    <t>Result</t>
  </si>
  <si>
    <t>Grade</t>
  </si>
  <si>
    <t>Student name</t>
  </si>
  <si>
    <t>rahul</t>
  </si>
  <si>
    <t>ram</t>
  </si>
  <si>
    <t>Max</t>
  </si>
  <si>
    <t>Per</t>
  </si>
  <si>
    <t>yesh</t>
  </si>
  <si>
    <t>harsh</t>
  </si>
  <si>
    <t>shubham</t>
  </si>
  <si>
    <t>Mark sheet</t>
  </si>
  <si>
    <t>Emp code</t>
  </si>
  <si>
    <t xml:space="preserve">Emp Name </t>
  </si>
  <si>
    <t>Basic salary</t>
  </si>
  <si>
    <t>DA</t>
  </si>
  <si>
    <t>HRA</t>
  </si>
  <si>
    <t>MA</t>
  </si>
  <si>
    <t>Gross salary</t>
  </si>
  <si>
    <t>PF</t>
  </si>
  <si>
    <t>PT</t>
  </si>
  <si>
    <t>Income Tax</t>
  </si>
  <si>
    <t>Dedication</t>
  </si>
  <si>
    <t>Net Salary</t>
  </si>
  <si>
    <t>rohit</t>
  </si>
  <si>
    <t>raju</t>
  </si>
  <si>
    <t>shubam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</si>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</sst>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rgb="FF3F3F76"/>
      <name val="Aharoni"/>
      <charset val="177"/>
    </font>
    <font>
      <i/>
      <sz val="22"/>
      <color rgb="FF7F7F7F"/>
      <name val="Arial Black"/>
      <family val="2"/>
    </font>
    <font>
      <b/>
      <sz val="20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1" fillId="2" borderId="1" xfId="1"/>
    <xf numFmtId="0" fontId="3" fillId="3" borderId="2" xfId="3" applyFill="1" applyBorder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3" fillId="3" borderId="2" xfId="3" applyFill="1" applyBorder="1" applyAlignment="1">
      <alignment horizontal="center" vertical="center"/>
    </xf>
    <xf numFmtId="0" fontId="2" fillId="3" borderId="2" xfId="2" applyAlignment="1">
      <alignment horizontal="center"/>
    </xf>
    <xf numFmtId="0" fontId="2" fillId="3" borderId="2" xfId="2" applyAlignment="1">
      <alignment horizontal="center" vertical="center" wrapText="1"/>
    </xf>
    <xf numFmtId="0" fontId="2" fillId="3" borderId="2" xfId="2"/>
    <xf numFmtId="0" fontId="6" fillId="3" borderId="2" xfId="2" applyFont="1" applyAlignment="1">
      <alignment horizont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9"/>
  <sheetViews>
    <sheetView tabSelected="1" zoomScaleNormal="100" workbookViewId="0">
      <selection activeCell="Q17" sqref="Q17"/>
    </sheetView>
  </sheetViews>
  <sheetFormatPr defaultRowHeight="15"/>
  <cols>
    <col min="2" max="2" width="12.7109375" customWidth="1"/>
    <col min="3" max="3" width="8.42578125" customWidth="1"/>
    <col min="4" max="4" width="8.7109375" customWidth="1"/>
    <col min="5" max="6" width="8.85546875" customWidth="1"/>
    <col min="7" max="8" width="9.140625" customWidth="1"/>
    <col min="9" max="9" width="10.42578125" customWidth="1"/>
  </cols>
  <sheetData>
    <row r="4" spans="1:11" ht="15" customHeight="1">
      <c r="A4" s="6" t="s">
        <v>12</v>
      </c>
      <c r="B4" s="7"/>
      <c r="C4" s="7"/>
      <c r="D4" s="7"/>
      <c r="E4" s="7"/>
      <c r="F4" s="7"/>
      <c r="G4" s="7"/>
      <c r="H4" s="7"/>
      <c r="I4" s="7"/>
    </row>
    <row r="5" spans="1:11">
      <c r="A5" s="7"/>
      <c r="B5" s="7"/>
      <c r="C5" s="7"/>
      <c r="D5" s="7"/>
      <c r="E5" s="7"/>
      <c r="F5" s="7"/>
      <c r="G5" s="7"/>
      <c r="H5" s="7"/>
      <c r="I5" s="7"/>
    </row>
    <row r="6" spans="1:11">
      <c r="A6" s="2" t="s">
        <v>13</v>
      </c>
      <c r="B6" s="2" t="s">
        <v>0</v>
      </c>
      <c r="C6" s="2" t="s">
        <v>2</v>
      </c>
      <c r="D6" s="2" t="s">
        <v>1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1"/>
      <c r="K6" s="1"/>
    </row>
    <row r="7" spans="1:11">
      <c r="A7" s="2">
        <v>1</v>
      </c>
      <c r="B7" s="2" t="s">
        <v>8</v>
      </c>
      <c r="C7" s="2">
        <v>10</v>
      </c>
      <c r="D7" s="2">
        <v>18000</v>
      </c>
      <c r="E7" s="2">
        <f t="shared" ref="E7:E12" si="0">C7*D7</f>
        <v>180000</v>
      </c>
      <c r="F7" s="2">
        <f>E7*5%</f>
        <v>9000</v>
      </c>
      <c r="G7" s="2">
        <f>E7*3%</f>
        <v>5400</v>
      </c>
      <c r="H7" s="2">
        <f>E7*10%</f>
        <v>18000</v>
      </c>
      <c r="I7" s="2">
        <f t="shared" ref="I7:I12" si="1">E7-H7</f>
        <v>162000</v>
      </c>
      <c r="J7" s="1"/>
      <c r="K7" s="1"/>
    </row>
    <row r="8" spans="1:11">
      <c r="A8" s="2">
        <v>2</v>
      </c>
      <c r="B8" s="2" t="s">
        <v>9</v>
      </c>
      <c r="C8" s="2">
        <v>12</v>
      </c>
      <c r="D8" s="2">
        <v>32500</v>
      </c>
      <c r="E8" s="2">
        <f t="shared" si="0"/>
        <v>390000</v>
      </c>
      <c r="F8" s="2">
        <f>E8*5%</f>
        <v>19500</v>
      </c>
      <c r="G8" s="2">
        <f>E8*2%</f>
        <v>7800</v>
      </c>
      <c r="H8" s="2">
        <f>E8*12%</f>
        <v>46800</v>
      </c>
      <c r="I8" s="2">
        <f t="shared" si="1"/>
        <v>343200</v>
      </c>
      <c r="J8" s="1"/>
      <c r="K8" s="1"/>
    </row>
    <row r="9" spans="1:11">
      <c r="A9" s="2">
        <v>3</v>
      </c>
      <c r="B9" s="2" t="s">
        <v>10</v>
      </c>
      <c r="C9" s="2">
        <v>13</v>
      </c>
      <c r="D9" s="2">
        <v>11000</v>
      </c>
      <c r="E9" s="2">
        <f t="shared" si="0"/>
        <v>143000</v>
      </c>
      <c r="F9" s="2">
        <f>E9*4%</f>
        <v>5720</v>
      </c>
      <c r="G9" s="2">
        <f>E9*2%</f>
        <v>2860</v>
      </c>
      <c r="H9" s="2">
        <f>E9*10%</f>
        <v>14300</v>
      </c>
      <c r="I9" s="2">
        <f t="shared" si="1"/>
        <v>128700</v>
      </c>
      <c r="J9" s="1"/>
      <c r="K9" s="1"/>
    </row>
    <row r="10" spans="1:11">
      <c r="A10" s="2">
        <v>4</v>
      </c>
      <c r="B10" s="2" t="s">
        <v>11</v>
      </c>
      <c r="C10" s="2">
        <v>5</v>
      </c>
      <c r="D10" s="2">
        <v>25000</v>
      </c>
      <c r="E10" s="2">
        <f t="shared" si="0"/>
        <v>125000</v>
      </c>
      <c r="F10" s="2">
        <f>E10*4%</f>
        <v>5000</v>
      </c>
      <c r="G10" s="2">
        <f>E10*3%</f>
        <v>3750</v>
      </c>
      <c r="H10" s="2">
        <f>E10*10%</f>
        <v>12500</v>
      </c>
      <c r="I10" s="2">
        <f t="shared" si="1"/>
        <v>112500</v>
      </c>
      <c r="J10" s="1"/>
      <c r="K10" s="1"/>
    </row>
    <row r="11" spans="1:11">
      <c r="A11" s="2">
        <v>5</v>
      </c>
      <c r="B11" s="2" t="s">
        <v>16</v>
      </c>
      <c r="C11" s="2">
        <v>4</v>
      </c>
      <c r="D11" s="2">
        <v>8000</v>
      </c>
      <c r="E11" s="2">
        <f t="shared" si="0"/>
        <v>32000</v>
      </c>
      <c r="F11" s="2">
        <f>E11*5%</f>
        <v>1600</v>
      </c>
      <c r="G11" s="2">
        <f>E11*2%</f>
        <v>640</v>
      </c>
      <c r="H11" s="2">
        <f>E11*3%</f>
        <v>960</v>
      </c>
      <c r="I11" s="2">
        <f t="shared" si="1"/>
        <v>31040</v>
      </c>
      <c r="J11" s="1"/>
      <c r="K11" s="1"/>
    </row>
    <row r="12" spans="1:11">
      <c r="A12" s="2">
        <v>6</v>
      </c>
      <c r="B12" s="2" t="s">
        <v>14</v>
      </c>
      <c r="C12" s="2">
        <v>7</v>
      </c>
      <c r="D12" s="2">
        <v>14000</v>
      </c>
      <c r="E12" s="2">
        <f t="shared" si="0"/>
        <v>98000</v>
      </c>
      <c r="F12" s="2">
        <f>E12*5%</f>
        <v>4900</v>
      </c>
      <c r="G12" s="2">
        <f>E12*5%</f>
        <v>4900</v>
      </c>
      <c r="H12" s="2">
        <f>E12*3%</f>
        <v>2940</v>
      </c>
      <c r="I12" s="2">
        <f t="shared" si="1"/>
        <v>95060</v>
      </c>
      <c r="J12" s="1"/>
      <c r="K12" s="1"/>
    </row>
    <row r="13" spans="1:11">
      <c r="A13" s="2"/>
      <c r="B13" s="2"/>
      <c r="C13" s="2"/>
      <c r="D13" s="2"/>
      <c r="E13" s="2"/>
      <c r="F13" s="2"/>
      <c r="G13" s="2"/>
      <c r="H13" s="2"/>
      <c r="I13" s="2" t="s">
        <v>15</v>
      </c>
      <c r="J13" s="1"/>
      <c r="K13" s="1"/>
    </row>
    <row r="14" spans="1:11">
      <c r="A14" s="4"/>
      <c r="B14" s="4"/>
      <c r="C14" s="4"/>
      <c r="D14" s="4"/>
      <c r="E14" s="4"/>
      <c r="F14" s="4"/>
      <c r="G14" s="4"/>
      <c r="H14" s="4"/>
      <c r="I14" s="2">
        <f>SUM(I7:I13)</f>
        <v>872500</v>
      </c>
    </row>
    <row r="20" spans="1:14">
      <c r="A20" s="8" t="s">
        <v>34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5" t="s">
        <v>13</v>
      </c>
      <c r="B22" s="5" t="s">
        <v>26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  <c r="H22" s="5" t="s">
        <v>15</v>
      </c>
      <c r="I22" s="5" t="s">
        <v>22</v>
      </c>
      <c r="J22" s="5" t="s">
        <v>29</v>
      </c>
      <c r="K22" s="5" t="s">
        <v>23</v>
      </c>
      <c r="L22" s="5" t="s">
        <v>30</v>
      </c>
      <c r="M22" s="5" t="s">
        <v>24</v>
      </c>
      <c r="N22" s="5" t="s">
        <v>25</v>
      </c>
    </row>
    <row r="23" spans="1:14">
      <c r="A23" s="5">
        <v>1</v>
      </c>
      <c r="B23" s="5" t="s">
        <v>27</v>
      </c>
      <c r="C23" s="5">
        <v>56</v>
      </c>
      <c r="D23" s="5">
        <v>67</v>
      </c>
      <c r="E23" s="5">
        <v>86</v>
      </c>
      <c r="F23" s="5">
        <v>97</v>
      </c>
      <c r="G23" s="5">
        <v>86</v>
      </c>
      <c r="H23" s="5">
        <f>SUM(C23:G23)</f>
        <v>392</v>
      </c>
      <c r="I23" s="5">
        <f>MIN(C23:G23)</f>
        <v>56</v>
      </c>
      <c r="J23" s="5">
        <f>MAX(C23:G23)</f>
        <v>97</v>
      </c>
      <c r="K23" s="5">
        <f>AVERAGE(C23:G23)</f>
        <v>78.400000000000006</v>
      </c>
      <c r="L23" s="5">
        <f>H23/5</f>
        <v>78.400000000000006</v>
      </c>
      <c r="M23" s="5" t="str">
        <f>IF(I23&gt;35,"pass","Fail")</f>
        <v>pass</v>
      </c>
      <c r="N23" s="5" t="str">
        <f>IF(L23&gt;90,"A",IF(L23&gt;80,"B",IF(L23&gt;70,"C","No Grade")))</f>
        <v>C</v>
      </c>
    </row>
    <row r="24" spans="1:14">
      <c r="A24" s="5">
        <v>2</v>
      </c>
      <c r="B24" s="5" t="s">
        <v>28</v>
      </c>
      <c r="C24" s="5">
        <v>75</v>
      </c>
      <c r="D24" s="5">
        <v>76</v>
      </c>
      <c r="E24" s="5">
        <v>86</v>
      </c>
      <c r="F24" s="5">
        <v>80</v>
      </c>
      <c r="G24" s="5">
        <v>64</v>
      </c>
      <c r="H24" s="5">
        <f>SUM(C24:G24)</f>
        <v>381</v>
      </c>
      <c r="I24" s="5">
        <f>MIN(C24:G24)</f>
        <v>64</v>
      </c>
      <c r="J24" s="5">
        <f>MAX(C24:G24)</f>
        <v>86</v>
      </c>
      <c r="K24" s="5">
        <f>AVERAGE(C24:G24)</f>
        <v>76.2</v>
      </c>
      <c r="L24" s="5">
        <f>H24/5</f>
        <v>76.2</v>
      </c>
      <c r="M24" s="5" t="str">
        <f>IF(I24&gt;35,"Pass","Fail")</f>
        <v>Pass</v>
      </c>
      <c r="N24" s="5" t="str">
        <f>IF(L24&gt;90,"A",IF(L24&gt;80,"B",IF(L24&gt;70,"C","No Grade")))</f>
        <v>C</v>
      </c>
    </row>
    <row r="25" spans="1:14">
      <c r="A25" s="5">
        <v>3</v>
      </c>
      <c r="B25" s="5" t="s">
        <v>31</v>
      </c>
      <c r="C25" s="5">
        <v>80</v>
      </c>
      <c r="D25" s="5">
        <v>87</v>
      </c>
      <c r="E25" s="5">
        <v>82</v>
      </c>
      <c r="F25" s="5">
        <v>81</v>
      </c>
      <c r="G25" s="5">
        <v>84</v>
      </c>
      <c r="H25" s="5">
        <f>SUM(C25:G25)</f>
        <v>414</v>
      </c>
      <c r="I25" s="5">
        <f>MIN(C25:G25)</f>
        <v>80</v>
      </c>
      <c r="J25" s="5">
        <f>MAX(C25:G25)</f>
        <v>87</v>
      </c>
      <c r="K25" s="5">
        <f>AVERAGE(C25:G25)</f>
        <v>82.8</v>
      </c>
      <c r="L25" s="5">
        <f>H25/5</f>
        <v>82.8</v>
      </c>
      <c r="M25" s="5" t="str">
        <f>IF(I25&gt;35,"pass","Fail")</f>
        <v>pass</v>
      </c>
      <c r="N25" s="5" t="str">
        <f>IF(L25&gt;90,"A",IF(L25&gt;80,"B",IF(L25&gt;70,"C","No Grade")))</f>
        <v>B</v>
      </c>
    </row>
    <row r="26" spans="1:14">
      <c r="A26" s="5">
        <v>4</v>
      </c>
      <c r="B26" s="5" t="s">
        <v>32</v>
      </c>
      <c r="C26" s="5">
        <v>90</v>
      </c>
      <c r="D26" s="5">
        <v>92</v>
      </c>
      <c r="E26" s="5">
        <v>97</v>
      </c>
      <c r="F26" s="5">
        <v>94</v>
      </c>
      <c r="G26" s="5">
        <v>99</v>
      </c>
      <c r="H26" s="5">
        <f>SUM(C26:G26)</f>
        <v>472</v>
      </c>
      <c r="I26" s="5">
        <f>MIN(C26:G26)</f>
        <v>90</v>
      </c>
      <c r="J26" s="5">
        <f>MAX(C26:G26)</f>
        <v>99</v>
      </c>
      <c r="K26" s="5">
        <f>AVERAGE(C26:G26)</f>
        <v>94.4</v>
      </c>
      <c r="L26" s="5">
        <f>H26/5</f>
        <v>94.4</v>
      </c>
      <c r="M26" s="5" t="str">
        <f>IF(I26&gt;35,"Pass","Fail")</f>
        <v>Pass</v>
      </c>
      <c r="N26" s="5" t="str">
        <f>IF(L26&gt;90,"A",IF(L26&gt;80,"B",IF(L26&gt;70,"C","No Grade")))</f>
        <v>A</v>
      </c>
    </row>
    <row r="27" spans="1:14">
      <c r="A27" s="5">
        <v>5</v>
      </c>
      <c r="B27" s="5" t="s">
        <v>33</v>
      </c>
      <c r="C27" s="5">
        <v>40</v>
      </c>
      <c r="D27" s="5">
        <v>39</v>
      </c>
      <c r="E27" s="5">
        <v>45</v>
      </c>
      <c r="F27" s="5">
        <v>65</v>
      </c>
      <c r="G27" s="5">
        <v>35</v>
      </c>
      <c r="H27" s="5">
        <f>SUM(C27:G27)</f>
        <v>224</v>
      </c>
      <c r="I27" s="5">
        <f>MIN(C27:G27)</f>
        <v>35</v>
      </c>
      <c r="J27" s="5">
        <f>MAX(C27:G27)</f>
        <v>65</v>
      </c>
      <c r="K27" s="5">
        <f>AVERAGE(C27:G27)</f>
        <v>44.8</v>
      </c>
      <c r="L27" s="5">
        <f>H27/5</f>
        <v>44.8</v>
      </c>
      <c r="M27" s="5" t="str">
        <f>IF(I27&gt;35,"Pass","Fail")</f>
        <v>Fail</v>
      </c>
      <c r="N27" s="5" t="str">
        <f>IF(L27&gt;90,"A",IF(L27&gt;80,"B",IF(L27&gt;70,"C","No Grade")))</f>
        <v>No Grade</v>
      </c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32" spans="1:14">
      <c r="A32" s="13" t="s">
        <v>50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30">
      <c r="A34" s="11" t="s">
        <v>13</v>
      </c>
      <c r="B34" s="11" t="s">
        <v>35</v>
      </c>
      <c r="C34" s="11" t="s">
        <v>36</v>
      </c>
      <c r="D34" s="11" t="s">
        <v>37</v>
      </c>
      <c r="E34" s="11" t="s">
        <v>38</v>
      </c>
      <c r="F34" s="11" t="s">
        <v>39</v>
      </c>
      <c r="G34" s="11" t="s">
        <v>40</v>
      </c>
      <c r="H34" s="11" t="s">
        <v>41</v>
      </c>
      <c r="I34" s="11" t="s">
        <v>42</v>
      </c>
      <c r="J34" s="11" t="s">
        <v>43</v>
      </c>
      <c r="K34" s="11" t="s">
        <v>44</v>
      </c>
      <c r="L34" s="11" t="s">
        <v>45</v>
      </c>
      <c r="M34" s="11" t="s">
        <v>46</v>
      </c>
    </row>
    <row r="35" spans="1:13">
      <c r="A35" s="12">
        <v>1</v>
      </c>
      <c r="B35" s="12">
        <v>101</v>
      </c>
      <c r="C35" s="12" t="s">
        <v>27</v>
      </c>
      <c r="D35" s="12">
        <v>30000</v>
      </c>
      <c r="E35" s="12">
        <f>D35*5%</f>
        <v>1500</v>
      </c>
      <c r="F35" s="12">
        <f>D35*5%</f>
        <v>1500</v>
      </c>
      <c r="G35" s="12">
        <f>D35*5%</f>
        <v>1500</v>
      </c>
      <c r="H35" s="12">
        <f>SUM(D35:G35)</f>
        <v>34500</v>
      </c>
      <c r="I35" s="12">
        <f>D35*5%</f>
        <v>1500</v>
      </c>
      <c r="J35" s="12">
        <f>H35*5%</f>
        <v>1725</v>
      </c>
      <c r="K35" s="12">
        <f>H35*2%</f>
        <v>690</v>
      </c>
      <c r="L35" s="12">
        <f>SUM(I35:K35)</f>
        <v>3915</v>
      </c>
      <c r="M35" s="12">
        <f>H35-L35</f>
        <v>30585</v>
      </c>
    </row>
    <row r="36" spans="1:13">
      <c r="A36" s="12">
        <v>2</v>
      </c>
      <c r="B36" s="12">
        <v>102</v>
      </c>
      <c r="C36" s="12" t="s">
        <v>32</v>
      </c>
      <c r="D36" s="12">
        <v>35000</v>
      </c>
      <c r="E36" s="12">
        <f>D36*5%</f>
        <v>1750</v>
      </c>
      <c r="F36" s="12">
        <f>D36*5%</f>
        <v>1750</v>
      </c>
      <c r="G36" s="12">
        <f>D36*5%</f>
        <v>1750</v>
      </c>
      <c r="H36" s="12">
        <f>SUM(D36:G36)</f>
        <v>40250</v>
      </c>
      <c r="I36" s="12">
        <f>D36*5%</f>
        <v>1750</v>
      </c>
      <c r="J36" s="12">
        <f>H36*8%</f>
        <v>3220</v>
      </c>
      <c r="K36" s="12">
        <f>H36*5%</f>
        <v>2012.5</v>
      </c>
      <c r="L36" s="12">
        <f>SUM(I36:K36)</f>
        <v>6982.5</v>
      </c>
      <c r="M36" s="12">
        <f>H36-L36</f>
        <v>33267.5</v>
      </c>
    </row>
    <row r="37" spans="1:13">
      <c r="A37" s="12">
        <v>3</v>
      </c>
      <c r="B37" s="12">
        <v>103</v>
      </c>
      <c r="C37" s="12" t="s">
        <v>49</v>
      </c>
      <c r="D37" s="12">
        <v>40000</v>
      </c>
      <c r="E37" s="12">
        <f>D37*5%</f>
        <v>2000</v>
      </c>
      <c r="F37" s="12">
        <f>D37*5%</f>
        <v>2000</v>
      </c>
      <c r="G37" s="12">
        <f>D37*2%</f>
        <v>800</v>
      </c>
      <c r="H37" s="12">
        <f>SUM(D37:G37)</f>
        <v>44800</v>
      </c>
      <c r="I37" s="12">
        <f>D37*5%</f>
        <v>2000</v>
      </c>
      <c r="J37" s="12">
        <f>H37*5%</f>
        <v>2240</v>
      </c>
      <c r="K37" s="12">
        <f>H37*8%</f>
        <v>3584</v>
      </c>
      <c r="L37" s="12">
        <f>SUM(I37:K37)</f>
        <v>7824</v>
      </c>
      <c r="M37" s="12">
        <f>H37-L37</f>
        <v>36976</v>
      </c>
    </row>
    <row r="38" spans="1:13">
      <c r="A38" s="12">
        <v>4</v>
      </c>
      <c r="B38" s="12">
        <v>104</v>
      </c>
      <c r="C38" s="12" t="s">
        <v>47</v>
      </c>
      <c r="D38" s="12">
        <v>47000</v>
      </c>
      <c r="E38" s="12">
        <f>D38*5%</f>
        <v>2350</v>
      </c>
      <c r="F38" s="12">
        <f>D38*4%</f>
        <v>1880</v>
      </c>
      <c r="G38" s="12">
        <f>D38*8%</f>
        <v>3760</v>
      </c>
      <c r="H38" s="12">
        <f>SUM(D38:G38)</f>
        <v>54990</v>
      </c>
      <c r="I38" s="12">
        <f>D38*5%</f>
        <v>2350</v>
      </c>
      <c r="J38" s="12">
        <f>H38*5%</f>
        <v>2749.5</v>
      </c>
      <c r="K38" s="12">
        <f>H38*5%</f>
        <v>2749.5</v>
      </c>
      <c r="L38" s="12">
        <f>SUM(I38:K38)</f>
        <v>7849</v>
      </c>
      <c r="M38" s="12">
        <f>H38-L38</f>
        <v>47141</v>
      </c>
    </row>
    <row r="39" spans="1:13">
      <c r="A39" s="12">
        <v>5</v>
      </c>
      <c r="B39" s="12">
        <v>105</v>
      </c>
      <c r="C39" s="12" t="s">
        <v>48</v>
      </c>
      <c r="D39" s="12">
        <v>55000</v>
      </c>
      <c r="E39" s="12">
        <f>D39*5%</f>
        <v>2750</v>
      </c>
      <c r="F39" s="12">
        <f>D39*5%</f>
        <v>2750</v>
      </c>
      <c r="G39" s="12">
        <f>D39*8%</f>
        <v>4400</v>
      </c>
      <c r="H39" s="12">
        <f>SUM(D39:G39)</f>
        <v>64900</v>
      </c>
      <c r="I39" s="12">
        <f>D39*7%</f>
        <v>3850.0000000000005</v>
      </c>
      <c r="J39" s="12">
        <f>H39*5%</f>
        <v>3245</v>
      </c>
      <c r="K39" s="12">
        <f>H39*5%</f>
        <v>3245</v>
      </c>
      <c r="L39" s="12">
        <f>SUM(I39:K39)</f>
        <v>10340</v>
      </c>
      <c r="M39" s="12">
        <f>H39-L39</f>
        <v>54560</v>
      </c>
    </row>
  </sheetData>
  <mergeCells count="3">
    <mergeCell ref="A4:I5"/>
    <mergeCell ref="A20:N21"/>
    <mergeCell ref="A32:M33"/>
  </mergeCells>
  <conditionalFormatting sqref="I7: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G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{382F607F-05CE-450E-917E-E3234E0748A4}</x14:id>
        </ext>
      </extLst>
    </cfRule>
  </conditionalFormatting>
  <conditionalFormatting sqref="I23:I2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{A821924B-CD71-4F3B-B3B6-775032DDC396}</x14:id>
        </ext>
      </extLst>
    </cfRule>
  </conditionalFormatting>
  <conditionalFormatting sqref="J23:J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{AB2AC8E4-D526-4B6C-AD91-0CBB03DD82FC}</x14:id>
        </ext>
      </extLst>
    </cfRule>
  </conditionalFormatting>
  <conditionalFormatting sqref="K23:K2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{8D51C89A-41C6-445F-A3BB-A09D2A2FA922}</x14:id>
        </ext>
      </extLst>
    </cfRule>
  </conditionalFormatting>
  <conditionalFormatting sqref="M35:M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{5946996E-3D61-4331-9BFD-07EDD21C25F7}</x14:id>
        </ext>
      </extLst>
    </cfRule>
  </conditionalFormatting>
  <conditionalFormatting sqref="H35:H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{0F1689D1-9B07-4EF1-B0C6-518AFB77156D}</x14:id>
        </ext>
      </extLst>
    </cfRule>
  </conditionalFormatting>
  <conditionalFormatting sqref="E35:G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:K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:L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{32337E31-D44D-4C61-924B-AAD9C90FDB55}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2F607F-05CE-450E-917E-E3234E0748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H23:H27</xm:sqref>
        </x14:conditionalFormatting>
        <x14:conditionalFormatting xmlns:xm="http://schemas.microsoft.com/office/excel/2006/main">
          <x14:cfRule type="dataBar" id="{A821924B-CD71-4F3B-B3B6-775032DDC3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I23:I27</xm:sqref>
        </x14:conditionalFormatting>
        <x14:conditionalFormatting xmlns:xm="http://schemas.microsoft.com/office/excel/2006/main">
          <x14:cfRule type="dataBar" id="{AB2AC8E4-D526-4B6C-AD91-0CBB03DD82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J23:J27</xm:sqref>
        </x14:conditionalFormatting>
        <x14:conditionalFormatting xmlns:xm="http://schemas.microsoft.com/office/excel/2006/main">
          <x14:cfRule type="dataBar" id="{8D51C89A-41C6-445F-A3BB-A09D2A2FA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946996E-3D61-4331-9BFD-07EDD21C2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D35:D39</xm:sqref>
        </x14:conditionalFormatting>
        <x14:conditionalFormatting xmlns:xm="http://schemas.microsoft.com/office/excel/2006/main">
          <x14:cfRule type="dataBar" id="{0F1689D1-9B07-4EF1-B0C6-518AFB771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H35:H39</xm:sqref>
        </x14:conditionalFormatting>
        <x14:conditionalFormatting xmlns:xm="http://schemas.microsoft.com/office/excel/2006/main">
          <x14:cfRule type="dataBar" id="{32337E31-D44D-4C61-924B-AAD9C90FD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L35:L39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</dc:creator>
  <cp:lastModifiedBy>YER</cp:lastModifiedBy>
  <cp:lastPrinted>2022-08-19T13:16:15Z</cp:lastPrinted>
  <dcterms:created xsi:type="dcterms:W3CDTF">2022-08-19T12:11:03Z</dcterms:created>
  <dcterms:modified xsi:type="dcterms:W3CDTF">2022-08-20T13:15:26Z</dcterms:modified>
</cp:coreProperties>
</file>