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ampratapsingh/Desktop/"/>
    </mc:Choice>
  </mc:AlternateContent>
  <xr:revisionPtr revIDLastSave="0" documentId="13_ncr:1_{E40F0B74-0369-704C-96B3-B1177D8EF298}" xr6:coauthVersionLast="47" xr6:coauthVersionMax="47" xr10:uidLastSave="{00000000-0000-0000-0000-000000000000}"/>
  <bookViews>
    <workbookView xWindow="680" yWindow="740" windowWidth="20740" windowHeight="11760" xr2:uid="{00000000-000D-0000-FFFF-FFFF00000000}"/>
  </bookViews>
  <sheets>
    <sheet name="WATER BALANCE SHEET" sheetId="1" r:id="rId1"/>
    <sheet name="WATER HARVEST" sheetId="2" r:id="rId2"/>
    <sheet name="WATER CONSUMPTION - LODGE" sheetId="3" r:id="rId3"/>
    <sheet name="WATER CONSUMPTION - FAR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F32" i="4" l="1"/>
  <c r="E26" i="4"/>
  <c r="E20" i="4"/>
  <c r="F13" i="4"/>
  <c r="F34" i="4" s="1"/>
  <c r="C10" i="1" s="1"/>
  <c r="H13" i="4"/>
  <c r="C8" i="1"/>
  <c r="F8" i="2"/>
  <c r="F11" i="2" l="1"/>
  <c r="F15" i="2" s="1"/>
  <c r="C6" i="1" s="1"/>
  <c r="F13" i="2"/>
  <c r="C12" i="1"/>
  <c r="C14" i="1" l="1"/>
  <c r="C16" i="1" s="1"/>
</calcChain>
</file>

<file path=xl/sharedStrings.xml><?xml version="1.0" encoding="utf-8"?>
<sst xmlns="http://schemas.openxmlformats.org/spreadsheetml/2006/main" count="94" uniqueCount="62">
  <si>
    <t>QUANTUM</t>
  </si>
  <si>
    <t>UNIT</t>
  </si>
  <si>
    <t>ROOM NIGHTS</t>
  </si>
  <si>
    <t>NETT LODGE WATER CONSUMPTION</t>
  </si>
  <si>
    <t>NETT FARM WATER CONSUMPTION</t>
  </si>
  <si>
    <t>NETT WATER FOOTPRINT PER ROOM NIGHT</t>
  </si>
  <si>
    <t>Million litres</t>
  </si>
  <si>
    <t>litres</t>
  </si>
  <si>
    <t>POSITIVE</t>
  </si>
  <si>
    <t>WATER BALANCE SHEET</t>
  </si>
  <si>
    <t>NETT RAINWATER HARVEST</t>
  </si>
  <si>
    <t>TOTAL WATER CONSUMPTION</t>
  </si>
  <si>
    <t>NETT WATER RECHARGE</t>
  </si>
  <si>
    <t>WATER CONSUMPTION - LODGE</t>
  </si>
  <si>
    <t>AVERAGE WATER CONSUMPTION PER DAY</t>
  </si>
  <si>
    <t>Litres</t>
  </si>
  <si>
    <t>Quantum</t>
  </si>
  <si>
    <t>Unit</t>
  </si>
  <si>
    <t>Days of operation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</si>
  <si>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 xml:space="preserve">655mm annual average rainfall 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</si>
  <si>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1mm = 1liter per sq. m * 4000 sqm/acre = 4000 liter per acre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</si>
  <si>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655 mm * 4000 = 2.62 million liters/acre * 52 acres = 136.2 million liters per annum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</si>
  <si>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20% rainwater lost to evaporation = 27.25 million liters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</si>
  <si>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20% rainwater lost to transpiration = 27.25 million liters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</si>
  <si>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Nett rainwater harvest = 81.7 million liters</t>
    </r>
  </si>
  <si>
    <t>WATER CONSUMPTION - FARM</t>
  </si>
  <si>
    <t>million litres</t>
  </si>
  <si>
    <t>WATER HARVEST CALCULATOR</t>
  </si>
  <si>
    <t>CATCHMENT AREA</t>
  </si>
  <si>
    <t>AVERAGE RAINFALL PER ANNUM</t>
  </si>
  <si>
    <t xml:space="preserve">UNIT </t>
  </si>
  <si>
    <t>mm</t>
  </si>
  <si>
    <t>Acre</t>
  </si>
  <si>
    <t>TOTAL RAINWATER LANDFALL</t>
  </si>
  <si>
    <t>655 * 4000 * 52</t>
  </si>
  <si>
    <t>RAIN WATER LOSS TO EVAPORATION</t>
  </si>
  <si>
    <t>RAIN WATER LOSS TO TRANSPIRATION</t>
  </si>
  <si>
    <t>per annum</t>
  </si>
  <si>
    <t>OLIVE PHASE 1 &amp; 11 – 11 ACRES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</si>
  <si>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4 liters per plant * 100 days per annum = 4000 liters per plant per annum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</si>
  <si>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Water consumption = 6.2 million liters</t>
    </r>
  </si>
  <si>
    <t>MUSTARD FARM – 8 acres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</si>
  <si>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Flood irrigation @ 2000 meter cube per hectare = 0.8 million liters per acre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</si>
  <si>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Water consumption = 8 * 0.8 = 6.4 million liters</t>
    </r>
  </si>
  <si>
    <t>POTATO/MISC FARM – 12 acres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</si>
  <si>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Flood irrigation @ 3000 meter cube per hectare = 1.2 million liters per acre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</si>
  <si>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Water consumption = 12 * 1.2 = 14.4 million liters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</si>
  <si>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15 hp water pump operation for one hour for 100 days @ 6 LPS = 2.16 million liters</t>
    </r>
  </si>
  <si>
    <t>IRRIGATION PER PLANT PER DAY</t>
  </si>
  <si>
    <t>NUMER OF DAYS PER ANNUM</t>
  </si>
  <si>
    <t>NUMBER OF PLANTS</t>
  </si>
  <si>
    <t>DRIP IRRIGATION</t>
  </si>
  <si>
    <r>
      <t>T</t>
    </r>
    <r>
      <rPr>
        <b/>
        <sz val="12"/>
        <color theme="1"/>
        <rFont val="Times New Roman"/>
        <family val="1"/>
      </rPr>
      <t>otal number of plants = 1150</t>
    </r>
  </si>
  <si>
    <t>FLOOD IRRIGATION PER ACRE</t>
  </si>
  <si>
    <t>NUMBER OF ACRES</t>
  </si>
  <si>
    <t>FISHPOND - 1 acre</t>
  </si>
  <si>
    <t>NUMBER OF HOURS PER DAY</t>
  </si>
  <si>
    <t>NUMBER OF DAYS</t>
  </si>
  <si>
    <t>PUMP HP &amp; PUMPING CAPACITY</t>
  </si>
  <si>
    <t xml:space="preserve">15 HP - 6 </t>
  </si>
  <si>
    <t>litre per second</t>
  </si>
  <si>
    <t>TOTAL FARM WATER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</si>
</sst>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20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Calibri"/>
      <family val="2"/>
    </font>
    <font>
      <b/>
      <sz val="14"/>
      <color rgb="FF000000"/>
      <name val="Times New Roman"/>
      <family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Symbol"/>
      <charset val="2"/>
    </font>
    <font>
      <sz val="7"/>
      <color theme="1"/>
      <name val="Times New Roman"/>
      <family val="1"/>
    </font>
    <font>
      <b/>
      <sz val="12"/>
      <color theme="1"/>
      <name val="Aptos Narrow"/>
      <scheme val="minor"/>
    </font>
    <font>
      <b/>
      <sz val="12"/>
      <color theme="1"/>
      <name val="Symbol"/>
      <charset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/>
    <xf numFmtId="0" fontId="8" fillId="3" borderId="0" xfId="0" applyFont="1" applyFill="1"/>
    <xf numFmtId="0" fontId="9" fillId="0" borderId="0" xfId="0" applyFont="1" applyAlignment="1">
      <alignment horizontal="left" vertical="center" indent="6"/>
    </xf>
    <xf numFmtId="0" fontId="0" fillId="0" borderId="0" xfId="0" applyAlignment="1">
      <alignment horizontal="center"/>
    </xf>
    <xf numFmtId="0" fontId="7" fillId="0" borderId="0" xfId="0" applyFont="1"/>
    <xf numFmtId="0" fontId="8" fillId="4" borderId="0" xfId="0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9" fillId="4" borderId="0" xfId="0" applyFont="1" applyFill="1" applyAlignment="1">
      <alignment horizontal="left" vertical="center" indent="6"/>
    </xf>
    <xf numFmtId="0" fontId="0" fillId="4" borderId="0" xfId="0" applyFill="1"/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indent="6"/>
    </xf>
    <xf numFmtId="0" fontId="12" fillId="0" borderId="0" xfId="0" applyFont="1" applyAlignment="1">
      <alignment horizontal="left" vertical="center" indent="6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tabSelected="1" topLeftCell="A3" workbookViewId="0">
      <selection activeCell="B21" sqref="B21"/>
    </sheetView>
  </sheetViews>
  <sheetFormatPr baseColWidth="10" defaultColWidth="11.5" defaultRowHeight="16" x14ac:dyDescent="0.2"/>
  <cols>
    <col min="2" max="2" width="55.33203125" customWidth="1"/>
    <col min="3" max="3" width="17.6640625" customWidth="1"/>
    <col min="4" max="4" width="16.1640625" customWidth="1"/>
    <col min="5" max="5" width="18.83203125" customWidth="1"/>
  </cols>
  <sheetData>
    <row r="3" spans="2:5" ht="25" x14ac:dyDescent="0.25">
      <c r="B3" s="1" t="s">
        <v>9</v>
      </c>
      <c r="C3" s="2"/>
      <c r="D3" s="3"/>
      <c r="E3" s="3"/>
    </row>
    <row r="4" spans="2:5" ht="25" x14ac:dyDescent="0.25">
      <c r="B4" s="4"/>
      <c r="C4" s="2"/>
      <c r="D4" s="3"/>
      <c r="E4" s="3"/>
    </row>
    <row r="5" spans="2:5" ht="18" x14ac:dyDescent="0.2">
      <c r="B5" s="3"/>
      <c r="C5" s="5" t="s">
        <v>0</v>
      </c>
      <c r="D5" s="5" t="s">
        <v>1</v>
      </c>
      <c r="E5" s="6" t="s">
        <v>2</v>
      </c>
    </row>
    <row r="6" spans="2:5" ht="19" x14ac:dyDescent="0.25">
      <c r="B6" s="6" t="s">
        <v>10</v>
      </c>
      <c r="C6" s="5">
        <f>'WATER HARVEST'!F15</f>
        <v>81.744</v>
      </c>
      <c r="D6" s="8" t="s">
        <v>6</v>
      </c>
      <c r="E6" s="9">
        <v>1200</v>
      </c>
    </row>
    <row r="7" spans="2:5" ht="19" x14ac:dyDescent="0.25">
      <c r="B7" s="6"/>
      <c r="C7" s="9"/>
      <c r="D7" s="7"/>
      <c r="E7" s="7"/>
    </row>
    <row r="8" spans="2:5" ht="19" x14ac:dyDescent="0.25">
      <c r="B8" s="6" t="s">
        <v>3</v>
      </c>
      <c r="C8" s="9">
        <f>'WATER CONSUMPTION - LODGE'!D9</f>
        <v>2</v>
      </c>
      <c r="D8" s="7"/>
      <c r="E8" s="7"/>
    </row>
    <row r="9" spans="2:5" ht="19" x14ac:dyDescent="0.25">
      <c r="B9" s="6"/>
      <c r="C9" s="9"/>
      <c r="D9" s="7"/>
      <c r="E9" s="7"/>
    </row>
    <row r="10" spans="2:5" ht="19" x14ac:dyDescent="0.25">
      <c r="B10" s="6" t="s">
        <v>4</v>
      </c>
      <c r="C10" s="9">
        <f>'WATER CONSUMPTION - FARM'!F34</f>
        <v>24.34</v>
      </c>
      <c r="D10" s="7"/>
      <c r="E10" s="7"/>
    </row>
    <row r="11" spans="2:5" x14ac:dyDescent="0.2">
      <c r="B11" s="3"/>
      <c r="C11" s="21"/>
      <c r="D11" s="3"/>
      <c r="E11" s="3"/>
    </row>
    <row r="12" spans="2:5" ht="18" x14ac:dyDescent="0.2">
      <c r="B12" s="6" t="s">
        <v>11</v>
      </c>
      <c r="C12" s="5">
        <f>C8+C10</f>
        <v>26.34</v>
      </c>
      <c r="D12" s="3"/>
      <c r="E12" s="3"/>
    </row>
    <row r="13" spans="2:5" ht="18" x14ac:dyDescent="0.2">
      <c r="B13" s="6"/>
      <c r="C13" s="5"/>
      <c r="D13" s="3"/>
      <c r="E13" s="3"/>
    </row>
    <row r="14" spans="2:5" ht="18" x14ac:dyDescent="0.2">
      <c r="B14" s="6" t="s">
        <v>12</v>
      </c>
      <c r="C14" s="5">
        <f>C6-C12</f>
        <v>55.403999999999996</v>
      </c>
      <c r="D14" s="3"/>
      <c r="E14" s="3"/>
    </row>
    <row r="15" spans="2:5" ht="18" x14ac:dyDescent="0.2">
      <c r="B15" s="6"/>
      <c r="C15" s="5"/>
      <c r="D15" s="3"/>
      <c r="E15" s="3"/>
    </row>
    <row r="16" spans="2:5" ht="19" x14ac:dyDescent="0.25">
      <c r="B16" s="6" t="s">
        <v>5</v>
      </c>
      <c r="C16" s="8">
        <f>C14/E6*1000000</f>
        <v>46169.999999999993</v>
      </c>
      <c r="D16" s="5" t="s">
        <v>7</v>
      </c>
      <c r="E16" s="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35"/>
  <sheetViews>
    <sheetView topLeftCell="A14" workbookViewId="0">
      <selection activeCell="B37" sqref="B37"/>
    </sheetView>
  </sheetViews>
  <sheetFormatPr baseColWidth="10" defaultColWidth="11.5" defaultRowHeight="16" x14ac:dyDescent="0.2"/>
  <cols>
    <col min="2" max="2" width="43.5" customWidth="1"/>
    <col min="3" max="3" width="17.6640625" customWidth="1"/>
    <col min="4" max="4" width="19.33203125" customWidth="1"/>
    <col min="6" max="6" width="33.6640625" customWidth="1"/>
    <col min="7" max="7" width="15.6640625" customWidth="1"/>
    <col min="9" max="9" width="29.33203125" customWidth="1"/>
  </cols>
  <sheetData>
    <row r="3" spans="2:9" ht="18" x14ac:dyDescent="0.2">
      <c r="B3" s="15" t="s">
        <v>27</v>
      </c>
      <c r="C3" s="15"/>
    </row>
    <row r="6" spans="2:9" x14ac:dyDescent="0.2">
      <c r="B6" s="16" t="s">
        <v>29</v>
      </c>
      <c r="C6" s="17" t="s">
        <v>1</v>
      </c>
      <c r="D6" s="17" t="s">
        <v>28</v>
      </c>
      <c r="E6" s="17" t="s">
        <v>30</v>
      </c>
      <c r="F6" s="17" t="s">
        <v>33</v>
      </c>
      <c r="G6" s="17" t="s">
        <v>1</v>
      </c>
    </row>
    <row r="8" spans="2:9" x14ac:dyDescent="0.2">
      <c r="B8" s="17">
        <v>655</v>
      </c>
      <c r="C8" s="13" t="s">
        <v>31</v>
      </c>
      <c r="D8" s="17">
        <v>52</v>
      </c>
      <c r="E8" s="13" t="s">
        <v>32</v>
      </c>
      <c r="F8" s="17">
        <f>B8*D8*4000/1000000</f>
        <v>136.24</v>
      </c>
      <c r="G8" t="s">
        <v>26</v>
      </c>
      <c r="I8" t="s">
        <v>34</v>
      </c>
    </row>
    <row r="11" spans="2:9" x14ac:dyDescent="0.2">
      <c r="B11" s="14" t="s">
        <v>35</v>
      </c>
      <c r="C11" t="s">
        <v>26</v>
      </c>
      <c r="D11" s="20">
        <v>0.2</v>
      </c>
      <c r="F11" s="17">
        <f>F8*D11</f>
        <v>27.248000000000005</v>
      </c>
      <c r="G11" t="s">
        <v>26</v>
      </c>
    </row>
    <row r="13" spans="2:9" x14ac:dyDescent="0.2">
      <c r="B13" s="14" t="s">
        <v>36</v>
      </c>
      <c r="C13" t="s">
        <v>26</v>
      </c>
      <c r="D13" s="20">
        <v>0.2</v>
      </c>
      <c r="F13" s="17">
        <f>F8*D13</f>
        <v>27.248000000000005</v>
      </c>
      <c r="G13" t="s">
        <v>26</v>
      </c>
    </row>
    <row r="15" spans="2:9" x14ac:dyDescent="0.2">
      <c r="F15" s="17">
        <f>F8-F11-F13</f>
        <v>81.744</v>
      </c>
      <c r="G15" t="s">
        <v>26</v>
      </c>
    </row>
    <row r="16" spans="2:9" x14ac:dyDescent="0.2">
      <c r="B16" s="14" t="s">
        <v>10</v>
      </c>
    </row>
    <row r="30" spans="2:4" x14ac:dyDescent="0.2">
      <c r="B30" s="12" t="s">
        <v>19</v>
      </c>
      <c r="C30" s="12"/>
    </row>
    <row r="31" spans="2:4" x14ac:dyDescent="0.2">
      <c r="B31" s="18" t="s">
        <v>20</v>
      </c>
      <c r="C31" s="18"/>
      <c r="D31" s="19"/>
    </row>
    <row r="32" spans="2:4" x14ac:dyDescent="0.2">
      <c r="B32" s="12" t="s">
        <v>21</v>
      </c>
      <c r="C32" s="12"/>
    </row>
    <row r="33" spans="2:3" x14ac:dyDescent="0.2">
      <c r="B33" s="12" t="s">
        <v>22</v>
      </c>
      <c r="C33" s="12"/>
    </row>
    <row r="34" spans="2:3" x14ac:dyDescent="0.2">
      <c r="B34" s="12" t="s">
        <v>23</v>
      </c>
      <c r="C34" s="12"/>
    </row>
    <row r="35" spans="2:3" x14ac:dyDescent="0.2">
      <c r="B35" s="12" t="s">
        <v>24</v>
      </c>
      <c r="C3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F9"/>
  <sheetViews>
    <sheetView workbookViewId="0">
      <selection activeCell="G15" sqref="G15"/>
    </sheetView>
  </sheetViews>
  <sheetFormatPr baseColWidth="10" defaultColWidth="11.5" defaultRowHeight="16" x14ac:dyDescent="0.2"/>
  <cols>
    <col min="3" max="3" width="38.6640625" customWidth="1"/>
    <col min="5" max="5" width="12.83203125" customWidth="1"/>
    <col min="6" max="6" width="16.1640625" customWidth="1"/>
  </cols>
  <sheetData>
    <row r="3" spans="3:6" ht="18" x14ac:dyDescent="0.2">
      <c r="C3" s="11" t="s">
        <v>13</v>
      </c>
    </row>
    <row r="5" spans="3:6" x14ac:dyDescent="0.2">
      <c r="D5" t="s">
        <v>16</v>
      </c>
      <c r="E5" t="s">
        <v>17</v>
      </c>
      <c r="F5" t="s">
        <v>18</v>
      </c>
    </row>
    <row r="6" spans="3:6" x14ac:dyDescent="0.2">
      <c r="C6" s="16" t="s">
        <v>14</v>
      </c>
      <c r="D6" s="13">
        <v>10000</v>
      </c>
      <c r="E6" t="s">
        <v>15</v>
      </c>
      <c r="F6" s="13">
        <v>200</v>
      </c>
    </row>
    <row r="9" spans="3:6" x14ac:dyDescent="0.2">
      <c r="C9" s="16" t="s">
        <v>11</v>
      </c>
      <c r="D9" s="13">
        <f>F6*D6/1000000</f>
        <v>2</v>
      </c>
      <c r="E9" t="s">
        <v>26</v>
      </c>
      <c r="F9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49"/>
  <sheetViews>
    <sheetView topLeftCell="A28" workbookViewId="0">
      <selection activeCell="A51" sqref="A51"/>
    </sheetView>
  </sheetViews>
  <sheetFormatPr baseColWidth="10" defaultColWidth="11.5" defaultRowHeight="16" x14ac:dyDescent="0.2"/>
  <cols>
    <col min="2" max="2" width="45.5" customWidth="1"/>
    <col min="3" max="3" width="20.33203125" customWidth="1"/>
    <col min="4" max="4" width="27.5" customWidth="1"/>
    <col min="5" max="5" width="25.5" customWidth="1"/>
    <col min="6" max="6" width="24.6640625" customWidth="1"/>
    <col min="7" max="7" width="12.33203125" customWidth="1"/>
  </cols>
  <sheetData>
    <row r="4" spans="2:8" ht="18" x14ac:dyDescent="0.2">
      <c r="B4" s="11" t="s">
        <v>25</v>
      </c>
    </row>
    <row r="9" spans="2:8" x14ac:dyDescent="0.2">
      <c r="B9" s="22" t="s">
        <v>38</v>
      </c>
      <c r="C9" s="16" t="s">
        <v>51</v>
      </c>
    </row>
    <row r="10" spans="2:8" x14ac:dyDescent="0.2">
      <c r="B10" s="22"/>
    </row>
    <row r="11" spans="2:8" x14ac:dyDescent="0.2">
      <c r="B11" s="23" t="s">
        <v>48</v>
      </c>
      <c r="C11" s="17" t="s">
        <v>1</v>
      </c>
      <c r="D11" s="17" t="s">
        <v>49</v>
      </c>
      <c r="E11" s="16" t="s">
        <v>50</v>
      </c>
      <c r="F11" s="17" t="s">
        <v>11</v>
      </c>
      <c r="G11" s="17" t="s">
        <v>1</v>
      </c>
    </row>
    <row r="13" spans="2:8" x14ac:dyDescent="0.2">
      <c r="B13" s="13">
        <v>4</v>
      </c>
      <c r="C13" s="13" t="s">
        <v>15</v>
      </c>
      <c r="D13" s="13">
        <v>300</v>
      </c>
      <c r="E13" s="13">
        <v>1150</v>
      </c>
      <c r="F13" s="17">
        <f>B13*D13*E13/1000000</f>
        <v>1.38</v>
      </c>
      <c r="G13" t="s">
        <v>26</v>
      </c>
      <c r="H13">
        <f>B13*D13*E13/1000000</f>
        <v>1.38</v>
      </c>
    </row>
    <row r="15" spans="2:8" x14ac:dyDescent="0.2">
      <c r="B15" s="22"/>
    </row>
    <row r="16" spans="2:8" x14ac:dyDescent="0.2">
      <c r="B16" s="22" t="s">
        <v>41</v>
      </c>
    </row>
    <row r="17" spans="2:8" x14ac:dyDescent="0.2">
      <c r="B17" s="22"/>
    </row>
    <row r="18" spans="2:8" x14ac:dyDescent="0.2">
      <c r="B18" s="16" t="s">
        <v>53</v>
      </c>
      <c r="C18" s="17" t="s">
        <v>1</v>
      </c>
      <c r="D18" s="17" t="s">
        <v>54</v>
      </c>
      <c r="E18" s="17" t="s">
        <v>11</v>
      </c>
      <c r="F18" s="17" t="s">
        <v>1</v>
      </c>
    </row>
    <row r="20" spans="2:8" x14ac:dyDescent="0.2">
      <c r="B20" s="25">
        <v>0.8</v>
      </c>
      <c r="C20" s="13" t="s">
        <v>26</v>
      </c>
      <c r="D20" s="13">
        <v>8</v>
      </c>
      <c r="E20" s="13">
        <f>B20*D20</f>
        <v>6.4</v>
      </c>
      <c r="F20" s="13" t="s">
        <v>26</v>
      </c>
    </row>
    <row r="21" spans="2:8" x14ac:dyDescent="0.2">
      <c r="B21" s="25"/>
      <c r="C21" s="13"/>
      <c r="D21" s="13"/>
      <c r="E21" s="13"/>
    </row>
    <row r="22" spans="2:8" x14ac:dyDescent="0.2">
      <c r="B22" s="22" t="s">
        <v>44</v>
      </c>
    </row>
    <row r="23" spans="2:8" x14ac:dyDescent="0.2">
      <c r="B23" s="22"/>
    </row>
    <row r="24" spans="2:8" x14ac:dyDescent="0.2">
      <c r="B24" s="16" t="s">
        <v>53</v>
      </c>
      <c r="C24" s="17" t="s">
        <v>1</v>
      </c>
      <c r="D24" s="17" t="s">
        <v>54</v>
      </c>
      <c r="E24" s="17" t="s">
        <v>11</v>
      </c>
      <c r="F24" s="17" t="s">
        <v>1</v>
      </c>
    </row>
    <row r="26" spans="2:8" x14ac:dyDescent="0.2">
      <c r="B26" s="25">
        <v>1.2</v>
      </c>
      <c r="C26" s="13" t="s">
        <v>26</v>
      </c>
      <c r="D26" s="13">
        <v>12</v>
      </c>
      <c r="E26" s="13">
        <f>B26*D26</f>
        <v>14.399999999999999</v>
      </c>
      <c r="F26" s="13" t="s">
        <v>26</v>
      </c>
    </row>
    <row r="27" spans="2:8" x14ac:dyDescent="0.2">
      <c r="B27" s="25"/>
      <c r="C27" s="13"/>
      <c r="D27" s="13"/>
      <c r="E27" s="13"/>
      <c r="F27" s="13"/>
    </row>
    <row r="28" spans="2:8" x14ac:dyDescent="0.2">
      <c r="B28" s="22" t="s">
        <v>55</v>
      </c>
    </row>
    <row r="29" spans="2:8" x14ac:dyDescent="0.2">
      <c r="B29" s="22"/>
    </row>
    <row r="30" spans="2:8" x14ac:dyDescent="0.2">
      <c r="B30" s="17" t="s">
        <v>58</v>
      </c>
      <c r="C30" s="17" t="s">
        <v>1</v>
      </c>
      <c r="D30" s="17" t="s">
        <v>56</v>
      </c>
      <c r="E30" s="17" t="s">
        <v>57</v>
      </c>
      <c r="F30" s="17" t="s">
        <v>11</v>
      </c>
      <c r="G30" s="17" t="s">
        <v>1</v>
      </c>
    </row>
    <row r="31" spans="2:8" x14ac:dyDescent="0.2">
      <c r="B31" s="17"/>
      <c r="C31" s="17"/>
      <c r="D31" s="17"/>
      <c r="E31" s="17"/>
      <c r="F31" s="17"/>
      <c r="G31" s="17"/>
    </row>
    <row r="32" spans="2:8" x14ac:dyDescent="0.2">
      <c r="B32" s="17" t="s">
        <v>59</v>
      </c>
      <c r="C32" s="17" t="s">
        <v>60</v>
      </c>
      <c r="D32" s="17">
        <v>1</v>
      </c>
      <c r="E32" s="17">
        <v>100</v>
      </c>
      <c r="F32" s="17">
        <f>E32*6*360/100000</f>
        <v>2.16</v>
      </c>
      <c r="G32" s="17" t="s">
        <v>26</v>
      </c>
      <c r="H32" s="17"/>
    </row>
    <row r="33" spans="2:7" x14ac:dyDescent="0.2">
      <c r="B33" s="22"/>
    </row>
    <row r="34" spans="2:7" x14ac:dyDescent="0.2">
      <c r="B34" s="22" t="s">
        <v>61</v>
      </c>
      <c r="F34" s="17">
        <f>F13+E20+E26+F32</f>
        <v>24.34</v>
      </c>
      <c r="G34" s="13" t="s">
        <v>26</v>
      </c>
    </row>
    <row r="39" spans="2:7" x14ac:dyDescent="0.2">
      <c r="B39" s="12" t="s">
        <v>39</v>
      </c>
    </row>
    <row r="40" spans="2:7" x14ac:dyDescent="0.2">
      <c r="B40" s="24" t="s">
        <v>52</v>
      </c>
    </row>
    <row r="41" spans="2:7" x14ac:dyDescent="0.2">
      <c r="B41" s="12" t="s">
        <v>40</v>
      </c>
    </row>
    <row r="43" spans="2:7" x14ac:dyDescent="0.2">
      <c r="B43" s="12" t="s">
        <v>42</v>
      </c>
    </row>
    <row r="44" spans="2:7" x14ac:dyDescent="0.2">
      <c r="B44" s="12" t="s">
        <v>43</v>
      </c>
    </row>
    <row r="46" spans="2:7" x14ac:dyDescent="0.2">
      <c r="B46" s="12" t="s">
        <v>45</v>
      </c>
    </row>
    <row r="47" spans="2:7" x14ac:dyDescent="0.2">
      <c r="B47" s="12" t="s">
        <v>46</v>
      </c>
    </row>
    <row r="49" spans="2:2" x14ac:dyDescent="0.2">
      <c r="B49" s="1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 BALANCE SHEET</vt:lpstr>
      <vt:lpstr>WATER HARVEST</vt:lpstr>
      <vt:lpstr>WATER CONSUMPTION - LODGE</vt:lpstr>
      <vt:lpstr>WATER CONSUMPTION - FARM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Dhillon Singh</dc:creator>
  <cp:lastModifiedBy>Anu Dhillon Singh</cp:lastModifiedBy>
  <dcterms:created xsi:type="dcterms:W3CDTF">2024-08-29T07:09:42Z</dcterms:created>
  <dcterms:modified xsi:type="dcterms:W3CDTF">2024-09-06T07:09:46Z</dcterms:modified>
</cp:coreProperties>
</file>