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1\"/>
    </mc:Choice>
  </mc:AlternateContent>
  <xr:revisionPtr revIDLastSave="0" documentId="13_ncr:1_{2D34DE49-F34B-491C-8046-23590B2C2234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ample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G34" i="1"/>
  <c r="G33" i="1"/>
  <c r="F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<sst xmlns="http://schemas.openxmlformats.org/spreadsheetml/2006/main" count="16" uniqueCount="16">
  <si>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</si>
  <si>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</si>
  <si>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</si>
  <si>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</si>
  <si>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</si>
  <si>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</si>
  <si>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</si>
  <si>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</si>
  <si>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</si>
  <si>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</si>
  <si>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</si>
  <si>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</si>
  <si>
    <t>Error</t>
  </si>
  <si>
    <t>Standard Error</t>
  </si>
  <si>
    <t>Variance Sample</t>
  </si>
  <si>
    <t>Std. Dev.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</si>
</sst>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164" fontId="0" fillId="0" borderId="0" xfId="2" applyFont="1"/>
    <xf numFmtId="43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G34"/>
  <sheetViews>
    <sheetView tabSelected="1" topLeftCell="A9" zoomScale="170" zoomScaleNormal="170" workbookViewId="0">
      <selection activeCell="E18" sqref="E18"/>
    </sheetView>
  </sheetViews>
  <sheetFormatPr defaultRowHeight="14.4" x14ac:dyDescent="0.3"/>
  <cols>
    <col min="2" max="2" width="10.109375" bestFit="1" customWidth="1"/>
    <col min="4" max="4" width="18.109375" bestFit="1" customWidth="1"/>
    <col min="5" max="5" width="13.88671875" customWidth="1"/>
    <col min="6" max="6" width="10.109375" customWidth="1"/>
    <col min="7" max="7" width="12.77734375" bestFit="1" customWidth="1"/>
  </cols>
  <sheetData>
    <row r="1" spans="1:7" ht="23.4" x14ac:dyDescent="0.45">
      <c r="A1" s="2" t="s">
        <v>11</v>
      </c>
    </row>
    <row r="3" spans="1:7" ht="18" thickBot="1" x14ac:dyDescent="0.4">
      <c r="A3" s="3" t="s">
        <v>0</v>
      </c>
      <c r="B3" s="3" t="s">
        <v>1</v>
      </c>
      <c r="D3" s="4" t="s">
        <v>2</v>
      </c>
      <c r="F3" t="s">
        <v>12</v>
      </c>
      <c r="G3" t="s">
        <v>13</v>
      </c>
    </row>
    <row r="4" spans="1:7" ht="15" thickTop="1" x14ac:dyDescent="0.3">
      <c r="A4">
        <v>1</v>
      </c>
      <c r="B4" s="5">
        <v>1359</v>
      </c>
      <c r="F4" s="6">
        <f>B4-$E$5</f>
        <v>39.533333333333303</v>
      </c>
      <c r="G4" s="6">
        <f>F4^2</f>
        <v>1562.8844444444421</v>
      </c>
    </row>
    <row r="5" spans="1:7" x14ac:dyDescent="0.3">
      <c r="A5">
        <v>2</v>
      </c>
      <c r="B5" s="5">
        <v>1092</v>
      </c>
      <c r="D5" s="1" t="s">
        <v>10</v>
      </c>
      <c r="E5" s="5">
        <f>AVERAGE(B4:B33)</f>
        <v>1319.4666666666667</v>
      </c>
      <c r="F5" s="6">
        <f t="shared" ref="F5:F33" si="0">B5-$E$5</f>
        <v>-227.4666666666667</v>
      </c>
      <c r="G5" s="6">
        <f t="shared" ref="G5:G33" si="1">F5^2</f>
        <v>51741.084444444459</v>
      </c>
    </row>
    <row r="6" spans="1:7" x14ac:dyDescent="0.3">
      <c r="A6">
        <v>3</v>
      </c>
      <c r="B6" s="5">
        <v>1086</v>
      </c>
      <c r="D6" s="1" t="s">
        <v>3</v>
      </c>
      <c r="E6" s="5">
        <f>MEDIAN(B4:B33)</f>
        <v>1285.5</v>
      </c>
      <c r="F6" s="6">
        <f t="shared" si="0"/>
        <v>-233.4666666666667</v>
      </c>
      <c r="G6" s="6">
        <f t="shared" si="1"/>
        <v>54506.684444444458</v>
      </c>
    </row>
    <row r="7" spans="1:7" x14ac:dyDescent="0.3">
      <c r="A7">
        <v>4</v>
      </c>
      <c r="B7" s="5">
        <v>1870</v>
      </c>
      <c r="D7" s="1"/>
      <c r="F7" s="6">
        <f t="shared" si="0"/>
        <v>550.5333333333333</v>
      </c>
      <c r="G7" s="6">
        <f t="shared" si="1"/>
        <v>303086.95111111109</v>
      </c>
    </row>
    <row r="8" spans="1:7" x14ac:dyDescent="0.3">
      <c r="A8">
        <v>5</v>
      </c>
      <c r="B8" s="5">
        <v>2036</v>
      </c>
      <c r="D8" s="1" t="s">
        <v>4</v>
      </c>
      <c r="E8" s="5">
        <f>MAX(B4:B33)</f>
        <v>2599</v>
      </c>
      <c r="F8" s="6">
        <f t="shared" si="0"/>
        <v>716.5333333333333</v>
      </c>
      <c r="G8" s="6">
        <f t="shared" si="1"/>
        <v>513420.01777777774</v>
      </c>
    </row>
    <row r="9" spans="1:7" x14ac:dyDescent="0.3">
      <c r="A9">
        <v>6</v>
      </c>
      <c r="B9" s="5">
        <v>853</v>
      </c>
      <c r="D9" s="1" t="s">
        <v>5</v>
      </c>
      <c r="E9" s="5">
        <f>MIN(B4:B33)</f>
        <v>189</v>
      </c>
      <c r="F9" s="6">
        <f t="shared" si="0"/>
        <v>-466.4666666666667</v>
      </c>
      <c r="G9" s="6">
        <f t="shared" si="1"/>
        <v>217591.15111111113</v>
      </c>
    </row>
    <row r="10" spans="1:7" x14ac:dyDescent="0.3">
      <c r="A10">
        <v>7</v>
      </c>
      <c r="B10" s="5">
        <v>1188</v>
      </c>
      <c r="D10" s="1" t="s">
        <v>6</v>
      </c>
      <c r="E10" s="5">
        <f>_xlfn.QUARTILE.EXC(B4:B33,1)</f>
        <v>1072.25</v>
      </c>
      <c r="F10" s="6">
        <f t="shared" si="0"/>
        <v>-131.4666666666667</v>
      </c>
      <c r="G10" s="6">
        <f t="shared" si="1"/>
        <v>17283.484444444453</v>
      </c>
    </row>
    <row r="11" spans="1:7" x14ac:dyDescent="0.3">
      <c r="A11">
        <v>8</v>
      </c>
      <c r="B11" s="5">
        <v>748</v>
      </c>
      <c r="D11" s="1" t="s">
        <v>7</v>
      </c>
      <c r="E11" s="5">
        <f>_xlfn.QUARTILE.EXC(B4:B33,3)</f>
        <v>1569.75</v>
      </c>
      <c r="F11" s="6">
        <f t="shared" si="0"/>
        <v>-571.4666666666667</v>
      </c>
      <c r="G11" s="6">
        <f t="shared" si="1"/>
        <v>326574.15111111116</v>
      </c>
    </row>
    <row r="12" spans="1:7" x14ac:dyDescent="0.3">
      <c r="A12">
        <v>9</v>
      </c>
      <c r="B12" s="5">
        <v>1553</v>
      </c>
      <c r="D12" s="1"/>
      <c r="F12" s="6">
        <f t="shared" si="0"/>
        <v>233.5333333333333</v>
      </c>
      <c r="G12" s="6">
        <f t="shared" si="1"/>
        <v>54537.81777777776</v>
      </c>
    </row>
    <row r="13" spans="1:7" x14ac:dyDescent="0.3">
      <c r="A13">
        <v>10</v>
      </c>
      <c r="B13" s="5">
        <v>1620</v>
      </c>
      <c r="D13" s="1" t="s">
        <v>8</v>
      </c>
      <c r="E13" s="8">
        <f>G34/COUNT(B4:B33)</f>
        <v>240961.58222222226</v>
      </c>
      <c r="F13" s="6">
        <f t="shared" si="0"/>
        <v>300.5333333333333</v>
      </c>
      <c r="G13" s="6">
        <f t="shared" si="1"/>
        <v>90320.28444444442</v>
      </c>
    </row>
    <row r="14" spans="1:7" x14ac:dyDescent="0.3">
      <c r="A14">
        <v>11</v>
      </c>
      <c r="B14" s="5">
        <v>461</v>
      </c>
      <c r="D14" s="1" t="s">
        <v>9</v>
      </c>
      <c r="E14" s="8">
        <f>SQRT(E13)</f>
        <v>490.87837823866539</v>
      </c>
      <c r="F14" s="6">
        <f t="shared" si="0"/>
        <v>-858.4666666666667</v>
      </c>
      <c r="G14" s="6">
        <f t="shared" si="1"/>
        <v>736965.01777777786</v>
      </c>
    </row>
    <row r="15" spans="1:7" x14ac:dyDescent="0.3">
      <c r="A15">
        <v>12</v>
      </c>
      <c r="B15" s="5">
        <v>1128</v>
      </c>
      <c r="D15" s="1" t="s">
        <v>14</v>
      </c>
      <c r="E15" s="7">
        <f>_xlfn.VAR.S(B4:B33)</f>
        <v>249270.60229885063</v>
      </c>
      <c r="F15" s="6">
        <f t="shared" si="0"/>
        <v>-191.4666666666667</v>
      </c>
      <c r="G15" s="6">
        <f t="shared" si="1"/>
        <v>36659.484444444453</v>
      </c>
    </row>
    <row r="16" spans="1:7" x14ac:dyDescent="0.3">
      <c r="A16">
        <v>13</v>
      </c>
      <c r="B16" s="5">
        <v>791</v>
      </c>
      <c r="D16" s="1" t="s">
        <v>15</v>
      </c>
      <c r="E16" s="7">
        <f>_xlfn.STDEV.S(B4:B33)</f>
        <v>499.27006950031625</v>
      </c>
      <c r="F16" s="6">
        <f t="shared" si="0"/>
        <v>-528.4666666666667</v>
      </c>
      <c r="G16" s="6">
        <f t="shared" si="1"/>
        <v>279277.0177777778</v>
      </c>
    </row>
    <row r="17" spans="1:7" x14ac:dyDescent="0.3">
      <c r="A17">
        <v>14</v>
      </c>
      <c r="B17" s="5">
        <v>1104</v>
      </c>
      <c r="F17" s="6">
        <f t="shared" si="0"/>
        <v>-215.4666666666667</v>
      </c>
      <c r="G17" s="6">
        <f t="shared" si="1"/>
        <v>46425.884444444455</v>
      </c>
    </row>
    <row r="18" spans="1:7" x14ac:dyDescent="0.3">
      <c r="A18">
        <v>15</v>
      </c>
      <c r="B18" s="5">
        <v>1349</v>
      </c>
      <c r="F18" s="6">
        <f t="shared" si="0"/>
        <v>29.533333333333303</v>
      </c>
      <c r="G18" s="6">
        <f t="shared" si="1"/>
        <v>872.21777777777595</v>
      </c>
    </row>
    <row r="19" spans="1:7" x14ac:dyDescent="0.3">
      <c r="A19">
        <v>16</v>
      </c>
      <c r="B19" s="5">
        <v>1668</v>
      </c>
      <c r="F19" s="6">
        <f t="shared" si="0"/>
        <v>348.5333333333333</v>
      </c>
      <c r="G19" s="6">
        <f t="shared" si="1"/>
        <v>121475.48444444442</v>
      </c>
    </row>
    <row r="20" spans="1:7" x14ac:dyDescent="0.3">
      <c r="A20">
        <v>17</v>
      </c>
      <c r="B20" s="5">
        <v>1547</v>
      </c>
      <c r="F20" s="6">
        <f t="shared" si="0"/>
        <v>227.5333333333333</v>
      </c>
      <c r="G20" s="6">
        <f t="shared" si="1"/>
        <v>51771.417777777766</v>
      </c>
    </row>
    <row r="21" spans="1:7" x14ac:dyDescent="0.3">
      <c r="A21">
        <v>18</v>
      </c>
      <c r="B21" s="5">
        <v>1204</v>
      </c>
      <c r="F21" s="6">
        <f t="shared" si="0"/>
        <v>-115.4666666666667</v>
      </c>
      <c r="G21" s="6">
        <f t="shared" si="1"/>
        <v>13332.551111111117</v>
      </c>
    </row>
    <row r="22" spans="1:7" x14ac:dyDescent="0.3">
      <c r="A22">
        <v>19</v>
      </c>
      <c r="B22" s="5">
        <v>2599</v>
      </c>
      <c r="F22" s="6">
        <f t="shared" si="0"/>
        <v>1279.5333333333333</v>
      </c>
      <c r="G22" s="6">
        <f t="shared" si="1"/>
        <v>1637205.551111111</v>
      </c>
    </row>
    <row r="23" spans="1:7" x14ac:dyDescent="0.3">
      <c r="A23">
        <v>20</v>
      </c>
      <c r="B23" s="5">
        <v>1302</v>
      </c>
      <c r="F23" s="6">
        <f t="shared" si="0"/>
        <v>-17.466666666666697</v>
      </c>
      <c r="G23" s="6">
        <f t="shared" si="1"/>
        <v>305.08444444444552</v>
      </c>
    </row>
    <row r="24" spans="1:7" x14ac:dyDescent="0.3">
      <c r="A24">
        <v>21</v>
      </c>
      <c r="B24" s="5">
        <v>2156</v>
      </c>
      <c r="F24" s="6">
        <f t="shared" si="0"/>
        <v>836.5333333333333</v>
      </c>
      <c r="G24" s="6">
        <f t="shared" si="1"/>
        <v>699788.01777777774</v>
      </c>
    </row>
    <row r="25" spans="1:7" x14ac:dyDescent="0.3">
      <c r="A25">
        <v>22</v>
      </c>
      <c r="B25" s="5">
        <v>1269</v>
      </c>
      <c r="F25" s="6">
        <f t="shared" si="0"/>
        <v>-50.466666666666697</v>
      </c>
      <c r="G25" s="6">
        <f t="shared" si="1"/>
        <v>2546.8844444444476</v>
      </c>
    </row>
    <row r="26" spans="1:7" x14ac:dyDescent="0.3">
      <c r="A26">
        <v>23</v>
      </c>
      <c r="B26" s="5">
        <v>189</v>
      </c>
      <c r="F26" s="6">
        <f t="shared" si="0"/>
        <v>-1130.4666666666667</v>
      </c>
      <c r="G26" s="6">
        <f t="shared" si="1"/>
        <v>1277954.8844444444</v>
      </c>
    </row>
    <row r="27" spans="1:7" x14ac:dyDescent="0.3">
      <c r="A27">
        <v>24</v>
      </c>
      <c r="B27" s="5">
        <v>1031</v>
      </c>
      <c r="F27" s="6">
        <f t="shared" si="0"/>
        <v>-288.4666666666667</v>
      </c>
      <c r="G27" s="6">
        <f t="shared" si="1"/>
        <v>83213.017777777801</v>
      </c>
    </row>
    <row r="28" spans="1:7" x14ac:dyDescent="0.3">
      <c r="A28">
        <v>25</v>
      </c>
      <c r="B28" s="5">
        <v>1474</v>
      </c>
      <c r="F28" s="6">
        <f t="shared" si="0"/>
        <v>154.5333333333333</v>
      </c>
      <c r="G28" s="6">
        <f t="shared" si="1"/>
        <v>23880.551111111101</v>
      </c>
    </row>
    <row r="29" spans="1:7" x14ac:dyDescent="0.3">
      <c r="A29">
        <v>26</v>
      </c>
      <c r="B29" s="5">
        <v>1224</v>
      </c>
      <c r="F29" s="6">
        <f t="shared" si="0"/>
        <v>-95.466666666666697</v>
      </c>
      <c r="G29" s="6">
        <f t="shared" si="1"/>
        <v>9113.8844444444494</v>
      </c>
    </row>
    <row r="30" spans="1:7" x14ac:dyDescent="0.3">
      <c r="A30">
        <v>27</v>
      </c>
      <c r="B30" s="5">
        <v>1453</v>
      </c>
      <c r="F30" s="6">
        <f t="shared" si="0"/>
        <v>133.5333333333333</v>
      </c>
      <c r="G30" s="6">
        <f t="shared" si="1"/>
        <v>17831.151111111103</v>
      </c>
    </row>
    <row r="31" spans="1:7" x14ac:dyDescent="0.3">
      <c r="A31">
        <v>28</v>
      </c>
      <c r="B31" s="5">
        <v>1866</v>
      </c>
      <c r="F31" s="6">
        <f t="shared" si="0"/>
        <v>546.5333333333333</v>
      </c>
      <c r="G31" s="6">
        <f t="shared" si="1"/>
        <v>298698.68444444443</v>
      </c>
    </row>
    <row r="32" spans="1:7" x14ac:dyDescent="0.3">
      <c r="A32">
        <v>29</v>
      </c>
      <c r="B32" s="5">
        <v>1516</v>
      </c>
      <c r="F32" s="6">
        <f t="shared" si="0"/>
        <v>196.5333333333333</v>
      </c>
      <c r="G32" s="6">
        <f t="shared" si="1"/>
        <v>38625.3511111111</v>
      </c>
    </row>
    <row r="33" spans="1:7" x14ac:dyDescent="0.3">
      <c r="A33">
        <v>30</v>
      </c>
      <c r="B33" s="5">
        <v>848</v>
      </c>
      <c r="F33" s="6">
        <f t="shared" si="0"/>
        <v>-471.4666666666667</v>
      </c>
      <c r="G33" s="6">
        <f t="shared" si="1"/>
        <v>222280.81777777782</v>
      </c>
    </row>
    <row r="34" spans="1:7" x14ac:dyDescent="0.3">
      <c r="G34" s="6">
        <f>SUM(G4:G33)</f>
        <v>7228847.4666666677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swapnilk</cp:lastModifiedBy>
  <dcterms:created xsi:type="dcterms:W3CDTF">2022-06-22T02:43:36Z</dcterms:created>
  <dcterms:modified xsi:type="dcterms:W3CDTF">2025-01-22T15:57:23Z</dcterms:modified>
</cp:coreProperties>
</file>