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hidePivotFieldList="1"/>
  <mc:AlternateContent xmlns:mc="http://schemas.openxmlformats.org/markup-compatibility/2006">
    <mc:Choice Requires="x15">
      <x15ac:absPath xmlns:x15ac="http://schemas.microsoft.com/office/spreadsheetml/2010/11/ac" url="https://d.docs.live.net/fcdc3b87450b9e87/Desktop/"/>
    </mc:Choice>
  </mc:AlternateContent>
  <xr:revisionPtr revIDLastSave="0" documentId="8_{DA827CB3-FF2B-4A7B-8E8A-AA1A58C6FB02}" xr6:coauthVersionLast="47" xr6:coauthVersionMax="47" xr10:uidLastSave="{00000000-0000-0000-0000-000000000000}"/>
  <bookViews>
    <workbookView xWindow="-108" yWindow="-108" windowWidth="23256" windowHeight="12456" activeTab="5" xr2:uid="{26D4546B-D2A1-4444-8EAF-A6228F96F0C1}"/>
  </bookViews>
  <sheets>
    <sheet name="Sheet3" sheetId="11" r:id="rId1"/>
    <sheet name="pivots" sheetId="8" r:id="rId2"/>
    <sheet name="Sheet5" sheetId="13" r:id="rId3"/>
    <sheet name="Data" sheetId="2" r:id="rId4"/>
    <sheet name="Assets" sheetId="4" r:id="rId5"/>
    <sheet name="customer centre Report " sheetId="7" r:id="rId6"/>
  </sheets>
  <definedNames>
    <definedName name="_xlnm._FilterDatabase" localSheetId="3" hidden="1">Data!$B$3:$H$1003</definedName>
    <definedName name="_xlcn.WorksheetConnection_sampledataexcelportfolioproject1.xlsxcalls1" hidden="1">calls[]</definedName>
    <definedName name="_xlcn.WorksheetConnection_sampledataexcelportfolioproject1.xlsxcustomers1" hidden="1">customers[]</definedName>
    <definedName name="Slicer_Representative">#N/A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s>
  <extLst>
    <ext xmlns:x14="http://schemas.microsoft.com/office/spreadsheetml/2009/9/main" uri="{876F7934-8845-4945-9796-88D515C7AA90}">
      <x14:pivotCaches>
        <pivotCache cacheId="10"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 (1).xlsx!customers"/>
          <x15:modelTable id="calls" name="calls" connection="WorksheetConnection_sample-data-excel-portfolio-project (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1" i="7" l="1"/>
  <c r="L72" i="8"/>
  <c r="N30" i="7" s="1"/>
  <c r="L68" i="8"/>
  <c r="L60" i="8"/>
  <c r="P17" i="7" a="1"/>
  <c r="P17" i="7" s="1"/>
  <c r="O18" i="7" a="1"/>
  <c r="O18" i="7" s="1"/>
  <c r="J45" i="8"/>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H56" i="8" a="1"/>
  <c r="H56" i="8" s="1"/>
  <c r="G56" i="8" a="1"/>
  <c r="G56" i="8" s="1"/>
  <c r="G47" i="8" a="1"/>
  <c r="G47" i="8" s="1"/>
  <c r="L62" i="8" s="1"/>
  <c r="L65" i="8" s="1"/>
  <c r="L70" i="8" s="1"/>
  <c r="N33" i="7" s="1"/>
  <c r="L61" i="8" l="1"/>
  <c r="L64" i="8" s="1"/>
  <c r="L69" i="8" s="1"/>
  <c r="N32" i="7" s="1"/>
  <c r="K47" i="8"/>
  <c r="J47" i="8"/>
  <c r="J50" i="8" s="1"/>
  <c r="J49" i="8"/>
  <c r="J48" i="8"/>
  <c r="J51" i="8" s="1"/>
  <c r="K51" i="8"/>
  <c r="K50" i="8"/>
  <c r="K49" i="8"/>
  <c r="K48"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B0A897-0912-4C05-A599-C5F9186D013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ECDD78F-4892-4307-8706-E7BC9E4B8BB1}" name="WorksheetConnection_sample-data-excel-portfolio-project (1).xlsx!calls" type="102" refreshedVersion="8" minRefreshableVersion="5">
    <extLst>
      <ext xmlns:x15="http://schemas.microsoft.com/office/spreadsheetml/2010/11/main" uri="{DE250136-89BD-433C-8126-D09CA5730AF9}">
        <x15:connection id="calls" autoDelete="1">
          <x15:rangePr sourceName="_xlcn.WorksheetConnection_sampledataexcelportfolioproject1.xlsxcalls1"/>
        </x15:connection>
      </ext>
    </extLst>
  </connection>
  <connection id="3" xr16:uid="{D0FDCDE6-C7EE-4E9F-BF2C-93D57C2A586E}" name="WorksheetConnection_sample-data-excel-portfolio-project (1).xlsx!customers" type="102" refreshedVersion="8" minRefreshableVersion="5">
    <extLst>
      <ext xmlns:x15="http://schemas.microsoft.com/office/spreadsheetml/2010/11/main" uri="{DE250136-89BD-433C-8126-D09CA5730AF9}">
        <x15:connection id="customers">
          <x15:rangePr sourceName="_xlcn.WorksheetConnection_sampledataexcelportfolioproject1.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<sst xmlns="http://schemas.openxmlformats.org/spreadsheetml/2006/main" count="3186" uniqueCount="1087">
  <si>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</si>
  <si>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</si>
  <si>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</si>
  <si>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</si>
  <si>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</si>
  <si>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</si>
  <si>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</si>
  <si>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</si>
  <si>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</si>
  <si>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</si>
  <si>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</si>
  <si>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</si>
  <si>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</si>
  <si>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</si>
  <si>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</si>
  <si>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</si>
  <si>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</si>
  <si>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</si>
  <si>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</si>
  <si>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</si>
  <si>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</si>
  <si>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</si>
  <si>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</si>
  <si>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</si>
  <si>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</si>
  <si>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</si>
  <si>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</si>
  <si>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</si>
  <si>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</si>
  <si>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</si>
  <si>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</si>
  <si>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</si>
  <si>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</si>
  <si>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</si>
  <si>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</si>
  <si>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</si>
  <si>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</si>
  <si>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</si>
  <si>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</si>
  <si>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</si>
  <si>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</si>
  <si>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</si>
  <si>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</si>
  <si>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</si>
  <si>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</si>
  <si>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</si>
  <si>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</si>
  <si>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</si>
  <si>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</si>
  <si>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</si>
  <si>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</si>
  <si>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</si>
  <si>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</si>
  <si>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</si>
  <si>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</si>
  <si>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</si>
  <si>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</si>
  <si>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</si>
  <si>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</si>
  <si>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</si>
  <si>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</si>
  <si>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</si>
  <si>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</si>
  <si>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</si>
  <si>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</si>
  <si>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</si>
  <si>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</si>
  <si>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</si>
  <si>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</si>
  <si>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</si>
  <si>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</si>
  <si>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</si>
  <si>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</si>
  <si>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</si>
  <si>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</si>
  <si>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</si>
  <si>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</si>
  <si>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</si>
  <si>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</si>
  <si>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</si>
  <si>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</si>
  <si>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</si>
  <si>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</si>
  <si>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</si>
  <si>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</si>
  <si>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</si>
  <si>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</si>
  <si>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</si>
  <si>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</si>
  <si>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</si>
  <si>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</si>
  <si>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</si>
  <si>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</si>
  <si>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</si>
  <si>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</si>
  <si>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</si>
  <si>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</si>
  <si>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</si>
  <si>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</si>
  <si>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</si>
  <si>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</si>
  <si>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</si>
  <si>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</si>
  <si>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</si>
  <si>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</si>
  <si>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</si>
  <si>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</si>
  <si>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</si>
  <si>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</si>
  <si>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</si>
  <si>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</si>
  <si>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</si>
  <si>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</si>
  <si>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</si>
  <si>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</si>
  <si>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</si>
  <si>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</si>
  <si>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</si>
  <si>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</si>
  <si>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</si>
  <si>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</si>
  <si>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</si>
  <si>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</si>
  <si>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</si>
  <si>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</si>
  <si>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</si>
  <si>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</si>
  <si>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</si>
  <si>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</si>
  <si>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</si>
  <si>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</si>
  <si>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</si>
  <si>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</si>
  <si>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</si>
  <si>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</si>
  <si>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</si>
  <si>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</si>
  <si>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</si>
  <si>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</si>
  <si>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</si>
  <si>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</si>
  <si>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</si>
  <si>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</si>
  <si>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</si>
  <si>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</si>
  <si>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</si>
  <si>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</si>
  <si>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</si>
  <si>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</si>
  <si>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</si>
  <si>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</si>
  <si>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</si>
  <si>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</si>
  <si>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</si>
  <si>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</si>
  <si>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</si>
  <si>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</si>
  <si>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</si>
  <si>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</si>
  <si>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</si>
  <si>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</si>
  <si>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</si>
  <si>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</si>
  <si>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</si>
  <si>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</si>
  <si>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</si>
  <si>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</si>
  <si>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</si>
  <si>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</si>
  <si>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</si>
  <si>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</si>
  <si>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</si>
  <si>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</si>
  <si>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</si>
  <si>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</si>
  <si>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</si>
  <si>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</si>
  <si>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</si>
  <si>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</si>
  <si>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</si>
  <si>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</si>
  <si>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</si>
  <si>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</si>
  <si>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</si>
  <si>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</si>
  <si>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</si>
  <si>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</si>
  <si>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</si>
  <si>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</si>
  <si>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</si>
  <si>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</si>
  <si>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</si>
  <si>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</si>
  <si>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</si>
  <si>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</si>
  <si>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</si>
  <si>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</si>
  <si>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</si>
  <si>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</si>
  <si>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</si>
  <si>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</si>
  <si>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</si>
  <si>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</si>
  <si>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</si>
  <si>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</si>
  <si>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</si>
  <si>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</si>
  <si>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</si>
  <si>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</si>
  <si>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</si>
  <si>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</si>
  <si>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</si>
  <si>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</si>
  <si>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</si>
  <si>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</si>
  <si>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</si>
  <si>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</si>
  <si>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</si>
  <si>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</si>
  <si>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</si>
  <si>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</si>
  <si>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</si>
  <si>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</si>
  <si>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</si>
  <si>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</si>
  <si>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</si>
  <si>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</si>
  <si>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</si>
  <si>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</si>
  <si>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</si>
  <si>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</si>
  <si>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</si>
  <si>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</si>
  <si>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</si>
  <si>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</si>
  <si>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</si>
  <si>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</si>
  <si>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</si>
  <si>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</si>
  <si>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</si>
  <si>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</si>
  <si>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</si>
  <si>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</si>
  <si>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</si>
  <si>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</si>
  <si>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</si>
  <si>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</si>
  <si>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</si>
  <si>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</si>
  <si>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</si>
  <si>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</si>
  <si>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</si>
  <si>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</si>
  <si>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</si>
  <si>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</si>
  <si>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</si>
  <si>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</si>
  <si>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</si>
  <si>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</si>
  <si>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</si>
  <si>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</si>
  <si>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</si>
  <si>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</si>
  <si>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</si>
  <si>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</si>
  <si>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</si>
  <si>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</si>
  <si>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</si>
  <si>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</si>
  <si>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</si>
  <si>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</si>
  <si>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</si>
  <si>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</si>
  <si>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</si>
  <si>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</si>
  <si>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</si>
  <si>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</si>
  <si>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</si>
  <si>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</si>
  <si>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</si>
  <si>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</si>
  <si>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</si>
  <si>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</si>
  <si>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</si>
  <si>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</si>
  <si>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</si>
  <si>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</si>
  <si>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</si>
  <si>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</si>
  <si>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</si>
  <si>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</si>
  <si>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</si>
  <si>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</si>
  <si>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</si>
  <si>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</si>
  <si>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</si>
  <si>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</si>
  <si>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</si>
  <si>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</si>
  <si>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</si>
  <si>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</si>
  <si>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</si>
  <si>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</si>
  <si>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</si>
  <si>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</si>
  <si>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</si>
  <si>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</si>
  <si>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</si>
  <si>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</si>
  <si>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</si>
  <si>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</si>
  <si>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</si>
  <si>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</si>
  <si>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</si>
  <si>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</si>
  <si>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</si>
  <si>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</si>
  <si>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</si>
  <si>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</si>
  <si>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</si>
  <si>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</si>
  <si>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</si>
  <si>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</si>
  <si>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</si>
  <si>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</si>
  <si>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</si>
  <si>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</si>
  <si>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</si>
  <si>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</si>
  <si>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</si>
  <si>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</si>
  <si>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</si>
  <si>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</si>
  <si>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</si>
  <si>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</si>
  <si>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</si>
  <si>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</si>
  <si>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</si>
  <si>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</si>
  <si>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</si>
  <si>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</si>
  <si>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</si>
  <si>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</si>
  <si>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</si>
  <si>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</si>
  <si>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</si>
  <si>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</si>
  <si>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</si>
  <si>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</si>
  <si>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</si>
  <si>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</si>
  <si>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</si>
  <si>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</si>
  <si>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</si>
  <si>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</si>
  <si>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</si>
  <si>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</si>
  <si>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</si>
  <si>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</si>
  <si>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</si>
  <si>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</si>
  <si>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</si>
  <si>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</si>
  <si>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</si>
  <si>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</si>
  <si>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</si>
  <si>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</si>
  <si>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</si>
  <si>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</si>
  <si>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</si>
  <si>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</si>
  <si>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</si>
  <si>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</si>
  <si>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</si>
  <si>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</si>
  <si>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</si>
  <si>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</si>
  <si>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</si>
  <si>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</si>
  <si>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</si>
  <si>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</si>
  <si>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</si>
  <si>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</si>
  <si>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</si>
  <si>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</si>
  <si>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</si>
  <si>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</si>
  <si>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</si>
  <si>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</si>
  <si>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</si>
  <si>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</si>
  <si>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</si>
  <si>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</si>
  <si>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</si>
  <si>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</si>
  <si>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</si>
  <si>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</si>
  <si>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</si>
  <si>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</si>
  <si>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</si>
  <si>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</si>
  <si>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</si>
  <si>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</si>
  <si>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</si>
  <si>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</si>
  <si>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</si>
  <si>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</si>
  <si>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</si>
  <si>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</si>
  <si>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</si>
  <si>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</si>
  <si>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</si>
  <si>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</si>
  <si>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</si>
  <si>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</si>
  <si>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</si>
  <si>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</si>
  <si>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</si>
  <si>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</si>
  <si>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</si>
  <si>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</si>
  <si>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</si>
  <si>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</si>
  <si>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</si>
  <si>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</si>
  <si>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</si>
  <si>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</si>
  <si>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</si>
  <si>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</si>
  <si>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</si>
  <si>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</si>
  <si>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</si>
  <si>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</si>
  <si>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</si>
  <si>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</si>
  <si>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</si>
  <si>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</si>
  <si>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</si>
  <si>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</si>
  <si>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</si>
  <si>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</si>
  <si>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</si>
  <si>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</si>
  <si>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</si>
  <si>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</si>
  <si>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</si>
  <si>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</si>
  <si>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</si>
  <si>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</si>
  <si>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</si>
  <si>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</si>
  <si>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</si>
  <si>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</si>
  <si>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</si>
  <si>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</si>
  <si>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</si>
  <si>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</si>
  <si>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</si>
  <si>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</si>
  <si>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</si>
  <si>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</si>
  <si>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</si>
  <si>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</si>
  <si>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</si>
  <si>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</si>
  <si>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</si>
  <si>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</si>
  <si>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</si>
  <si>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</si>
  <si>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</si>
  <si>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</si>
  <si>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</si>
  <si>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</si>
  <si>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</si>
  <si>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</si>
  <si>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</si>
  <si>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</si>
  <si>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</si>
  <si>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</si>
  <si>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</si>
  <si>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</si>
  <si>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</si>
  <si>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</si>
  <si>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</si>
  <si>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</si>
  <si>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</si>
  <si>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</si>
  <si>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</si>
  <si>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</si>
  <si>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</si>
  <si>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</si>
  <si>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</si>
  <si>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</si>
  <si>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</si>
  <si>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</si>
  <si>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</si>
  <si>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</si>
  <si>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</si>
  <si>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</si>
  <si>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</si>
  <si>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</si>
  <si>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</si>
  <si>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</si>
  <si>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</si>
  <si>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</si>
  <si>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</si>
  <si>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</si>
  <si>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</si>
  <si>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</si>
  <si>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</si>
  <si>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</si>
  <si>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</si>
  <si>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</si>
  <si>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</si>
  <si>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</si>
  <si>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</si>
  <si>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</si>
  <si>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</si>
  <si>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</si>
  <si>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</si>
  <si>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</si>
  <si>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</si>
  <si>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</si>
  <si>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</si>
  <si>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</si>
  <si>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</si>
  <si>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</si>
  <si>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</si>
  <si>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</si>
  <si>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</si>
  <si>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</si>
  <si>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</si>
  <si>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</si>
  <si>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</si>
  <si>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</si>
  <si>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</si>
  <si>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</si>
  <si>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</si>
  <si>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</si>
  <si>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</si>
  <si>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</si>
  <si>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</si>
  <si>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</si>
  <si>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</si>
  <si>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</si>
  <si>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</si>
  <si>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</si>
  <si>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</si>
  <si>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</si>
  <si>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</si>
  <si>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</si>
  <si>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</si>
  <si>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</si>
  <si>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</si>
  <si>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</si>
  <si>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</si>
  <si>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</si>
  <si>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</si>
  <si>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</si>
  <si>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</si>
  <si>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</si>
  <si>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</si>
  <si>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</si>
  <si>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</si>
  <si>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</si>
  <si>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</si>
  <si>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</si>
  <si>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</si>
  <si>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</si>
  <si>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</si>
  <si>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</si>
  <si>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</si>
  <si>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</si>
  <si>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</si>
  <si>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</si>
  <si>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</si>
  <si>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</si>
  <si>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</si>
  <si>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</si>
  <si>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</si>
  <si>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</si>
  <si>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</si>
  <si>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</si>
  <si>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</si>
  <si>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</si>
  <si>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</si>
  <si>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</si>
  <si>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</si>
  <si>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</si>
  <si>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</si>
  <si>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</si>
  <si>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</si>
  <si>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</si>
  <si>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</si>
  <si>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</si>
  <si>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</si>
  <si>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</si>
  <si>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</si>
  <si>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</si>
  <si>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</si>
  <si>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</si>
  <si>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</si>
  <si>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</si>
  <si>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</si>
  <si>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</si>
  <si>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</si>
  <si>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</si>
  <si>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</si>
  <si>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</si>
  <si>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</si>
  <si>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</si>
  <si>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</si>
  <si>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</si>
  <si>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</si>
  <si>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</si>
  <si>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</si>
  <si>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</si>
  <si>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</si>
  <si>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</si>
  <si>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</si>
  <si>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</si>
  <si>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</si>
  <si>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</si>
  <si>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</si>
  <si>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</si>
  <si>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</si>
  <si>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</si>
  <si>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</si>
  <si>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</si>
  <si>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</si>
  <si>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</si>
  <si>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</si>
  <si>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</si>
  <si>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</si>
  <si>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</si>
  <si>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</si>
  <si>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</si>
  <si>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</si>
  <si>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</si>
  <si>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</si>
  <si>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</si>
  <si>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</si>
  <si>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</si>
  <si>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</si>
  <si>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</si>
  <si>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</si>
  <si>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</si>
  <si>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</si>
  <si>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</si>
  <si>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</si>
  <si>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</si>
  <si>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</si>
  <si>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</si>
  <si>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</si>
  <si>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</si>
  <si>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</si>
  <si>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</si>
  <si>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</si>
  <si>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</si>
  <si>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</si>
  <si>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</si>
  <si>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</si>
  <si>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</si>
  <si>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</si>
  <si>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</si>
  <si>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</si>
  <si>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</si>
  <si>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</si>
  <si>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</si>
  <si>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</si>
  <si>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</si>
  <si>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</si>
  <si>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</si>
  <si>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</si>
  <si>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</si>
  <si>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</si>
  <si>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</si>
  <si>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</si>
  <si>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</si>
  <si>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</si>
  <si>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</si>
  <si>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</si>
  <si>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</si>
  <si>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</si>
  <si>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</si>
  <si>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</si>
  <si>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</si>
  <si>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</si>
  <si>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</si>
  <si>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</si>
  <si>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</si>
  <si>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</si>
  <si>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</si>
  <si>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</si>
  <si>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</si>
  <si>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</si>
  <si>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</si>
  <si>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</si>
  <si>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</si>
  <si>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</si>
  <si>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</si>
  <si>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</si>
  <si>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</si>
  <si>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</si>
  <si>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</si>
  <si>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</si>
  <si>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</si>
  <si>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</si>
  <si>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</si>
  <si>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</si>
  <si>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</si>
  <si>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</si>
  <si>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</si>
  <si>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</si>
  <si>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</si>
  <si>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</si>
  <si>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</si>
  <si>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</si>
  <si>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</si>
  <si>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</si>
  <si>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</si>
  <si>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</si>
  <si>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</si>
  <si>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</si>
  <si>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</si>
  <si>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</si>
  <si>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</si>
  <si>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</si>
  <si>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</si>
  <si>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</si>
  <si>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</si>
  <si>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</si>
  <si>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</si>
  <si>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</si>
  <si>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</si>
  <si>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</si>
  <si>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</si>
  <si>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</si>
  <si>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</si>
  <si>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</si>
  <si>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</si>
  <si>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</si>
  <si>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</si>
  <si>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</si>
  <si>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</si>
  <si>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</si>
  <si>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</si>
  <si>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</si>
  <si>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</si>
  <si>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</si>
  <si>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</si>
  <si>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</si>
  <si>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</si>
  <si>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</si>
  <si>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</si>
  <si>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</si>
  <si>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</si>
  <si>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</si>
  <si>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</si>
  <si>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</si>
  <si>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</si>
  <si>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</si>
  <si>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</si>
  <si>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</si>
  <si>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</si>
  <si>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</si>
  <si>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</si>
  <si>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</si>
  <si>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</si>
  <si>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</si>
  <si>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</si>
  <si>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</si>
  <si>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</si>
  <si>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</si>
  <si>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</si>
  <si>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</si>
  <si>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</si>
  <si>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</si>
  <si>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</si>
  <si>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</si>
  <si>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</si>
  <si>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</si>
  <si>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</si>
  <si>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</si>
  <si>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</si>
  <si>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</si>
  <si>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</si>
  <si>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</si>
  <si>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</si>
  <si>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</si>
  <si>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</si>
  <si>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</si>
  <si>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</si>
  <si>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</si>
  <si>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</si>
  <si>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</si>
  <si>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</si>
  <si>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</si>
  <si>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</si>
  <si>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</si>
  <si>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</si>
  <si>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</si>
  <si>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</si>
  <si>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</si>
  <si>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</si>
  <si>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</si>
  <si>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</si>
  <si>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</si>
  <si>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</si>
  <si>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</si>
  <si>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</si>
  <si>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</si>
  <si>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</si>
  <si>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</si>
  <si>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</si>
  <si>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</si>
  <si>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</si>
  <si>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</si>
  <si>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</si>
  <si>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</si>
  <si>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</si>
  <si>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</si>
  <si>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</si>
  <si>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</si>
  <si>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</si>
  <si>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</si>
  <si>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</si>
  <si>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</si>
  <si>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</si>
  <si>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</si>
  <si>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</si>
  <si>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</si>
  <si>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</si>
  <si>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</si>
  <si>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</si>
  <si>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</si>
  <si>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</si>
  <si>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</si>
  <si>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</si>
  <si>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</si>
  <si>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</si>
  <si>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</si>
  <si>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</si>
  <si>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</si>
  <si>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</si>
  <si>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</si>
  <si>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</si>
  <si>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</si>
  <si>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</si>
  <si>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</si>
  <si>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</si>
  <si>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</si>
  <si>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</si>
  <si>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</si>
  <si>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</si>
  <si>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</si>
  <si>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</si>
  <si>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</si>
  <si>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</si>
  <si>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</si>
  <si>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</si>
  <si>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</si>
  <si>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</si>
  <si>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</si>
  <si>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</si>
  <si>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</si>
  <si>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</si>
  <si>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</si>
  <si>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</si>
  <si>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</si>
  <si>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</si>
  <si>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</si>
  <si>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</si>
  <si>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</si>
  <si>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</si>
  <si>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</si>
  <si>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</si>
  <si>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</si>
  <si>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</si>
  <si>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</si>
  <si>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</si>
  <si>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</si>
  <si>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</si>
  <si>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</si>
  <si>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</si>
  <si>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</si>
  <si>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</si>
  <si>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</si>
  <si>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</si>
  <si>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</si>
  <si>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</si>
  <si>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</si>
  <si>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</si>
  <si>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</si>
  <si>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</si>
  <si>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</si>
  <si>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</si>
  <si>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</si>
  <si>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</si>
  <si>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</si>
  <si>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</si>
  <si>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</si>
  <si>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</si>
  <si>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</si>
  <si>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</si>
  <si>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</si>
  <si>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</si>
  <si>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</si>
  <si>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</si>
  <si>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</si>
  <si>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</si>
  <si>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</si>
  <si>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</si>
  <si>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</si>
  <si>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</si>
  <si>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</si>
  <si>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</si>
  <si>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</si>
  <si>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</si>
  <si>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</si>
  <si>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</si>
  <si>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</si>
  <si>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</si>
  <si>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</si>
  <si>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</si>
  <si>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</si>
  <si>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</si>
  <si>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</si>
  <si>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</si>
  <si>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</si>
  <si>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</si>
  <si>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</si>
  <si>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</si>
  <si>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</si>
  <si>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</si>
  <si>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</si>
  <si>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</si>
  <si>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</si>
  <si>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</si>
  <si>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</si>
  <si>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</si>
  <si>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</si>
  <si>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</si>
  <si>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</si>
  <si>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</si>
  <si>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</si>
  <si>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</si>
  <si>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</si>
  <si>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</si>
  <si>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</si>
  <si>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</si>
  <si>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</si>
  <si>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</si>
  <si>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</si>
  <si>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</si>
  <si>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</si>
  <si>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</si>
  <si>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</si>
  <si>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</si>
  <si>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</si>
  <si>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</si>
  <si>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</si>
  <si>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</si>
  <si>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</si>
  <si>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</si>
  <si>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</si>
  <si>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</si>
  <si>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</si>
  <si>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</si>
  <si>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</si>
  <si>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</si>
  <si>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</si>
  <si>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</si>
  <si>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</si>
  <si>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</si>
  <si>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</si>
  <si>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</si>
  <si>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</si>
  <si>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</si>
  <si>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</si>
  <si>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</si>
  <si>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</si>
  <si>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</si>
  <si>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</si>
  <si>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</si>
  <si>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</si>
  <si>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</si>
  <si>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</si>
  <si>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</si>
  <si>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</si>
  <si>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</si>
  <si>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</si>
  <si>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</si>
  <si>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</si>
  <si>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</si>
  <si>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</si>
  <si>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</si>
  <si>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</si>
  <si>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</si>
  <si>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</si>
  <si>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</si>
  <si>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</si>
  <si>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</si>
  <si>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</si>
  <si>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</si>
  <si>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</si>
  <si>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</si>
  <si>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</si>
  <si>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</si>
  <si>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</si>
  <si>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</si>
  <si>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</si>
  <si>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</si>
  <si>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</si>
  <si>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</si>
  <si>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</si>
  <si>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</si>
  <si>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</si>
  <si>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</si>
  <si>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</si>
  <si>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</si>
  <si>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</si>
  <si>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</si>
  <si>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</si>
  <si>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</si>
  <si>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</si>
  <si>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</si>
  <si>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</si>
  <si>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</si>
  <si>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</si>
  <si>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</si>
  <si>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</si>
  <si>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</si>
  <si>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</si>
  <si>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</si>
  <si>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</si>
  <si>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</si>
  <si>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</si>
  <si>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</si>
  <si>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</si>
  <si>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</si>
  <si>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</si>
  <si>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</si>
  <si>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Average Rating</t>
  </si>
  <si>
    <t>Call count</t>
  </si>
  <si>
    <t>Total duration</t>
  </si>
  <si>
    <t xml:space="preserve">5 * Calls </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</si>
  <si>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</si>
  <si>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</si>
  <si>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</si>
  <si>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</si>
  <si>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</si>
  <si>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</si>
  <si>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</si>
  <si>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</si>
  <si>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</si>
  <si>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</si>
  <si>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</si>
  <si>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</si>
  <si>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</si>
  <si>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</si>
  <si>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</si>
  <si>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</si>
  <si>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</si>
  <si>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</si>
  <si>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</si>
  <si>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</si>
  <si>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</si>
  <si>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</si>
  <si>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</si>
  <si>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 xml:space="preserve">Rep </t>
  </si>
  <si>
    <t xml:space="preserve">Calls </t>
  </si>
  <si>
    <t>Amount</t>
  </si>
  <si>
    <t>Sel.calls</t>
  </si>
  <si>
    <t xml:space="preserve">Sel.Amount </t>
  </si>
  <si>
    <t>selected rep</t>
  </si>
  <si>
    <t>Column Labels</t>
  </si>
  <si>
    <t>TOTAL</t>
  </si>
  <si>
    <t>Rep Summary</t>
  </si>
  <si>
    <t xml:space="preserve">% of calls </t>
  </si>
  <si>
    <t xml:space="preserve">Call rank </t>
  </si>
  <si>
    <t>Amount rank</t>
  </si>
  <si>
    <t>Calls</t>
  </si>
  <si>
    <t xml:space="preserve">Amount </t>
  </si>
  <si>
    <t>Labels :</t>
  </si>
  <si>
    <t>Image</t>
  </si>
  <si>
    <t xml:space="preserve">CALL CENTRE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</si>
</sst>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0\ \-&quot;₹&quot;;&quot;₹&quot;\ #,##0"/>
    <numFmt numFmtId="167" formatCode="_ [$₹-4009]\ * #,##0.00_ ;_ [$₹-4009]\ * \-#,##0.00_ ;_ [$₹-4009]\ * &quot;-&quot;??_ ;_ @_ "/>
    <numFmt numFmtId="168" formatCode="_-[$$-409]* #,##0.00_ ;_-[$$-409]* \-#,##0.00\ ;_-[$$-409]* &quot;-&quot;??_ ;_-@_ "/>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sz val="20"/>
      <color theme="1"/>
      <name val="Aptos ExtraBold"/>
      <family val="2"/>
      <scheme val="major"/>
    </font>
    <font>
      <sz val="20"/>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450666829432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 fontId="0" fillId="0" borderId="0" xfId="0" applyNumberFormat="1"/>
    <xf numFmtId="165" fontId="0" fillId="0" borderId="0" xfId="0" applyNumberFormat="1"/>
    <xf numFmtId="0" fontId="0" fillId="3" borderId="0" xfId="0" applyFill="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0" fillId="5" borderId="14" xfId="0" applyFill="1" applyBorder="1"/>
    <xf numFmtId="0" fontId="0" fillId="5" borderId="13" xfId="0" applyFill="1" applyBorder="1" applyAlignment="1">
      <alignment horizontal="left" indent="1"/>
    </xf>
    <xf numFmtId="168" fontId="4" fillId="5" borderId="14" xfId="0" applyNumberFormat="1" applyFont="1" applyFill="1" applyBorder="1"/>
    <xf numFmtId="0" fontId="0" fillId="5" borderId="15" xfId="0" applyFill="1" applyBorder="1" applyAlignment="1">
      <alignment horizontal="left" indent="1"/>
    </xf>
    <xf numFmtId="168" fontId="4" fillId="5" borderId="16" xfId="0" applyNumberFormat="1" applyFont="1" applyFill="1" applyBorder="1"/>
    <xf numFmtId="168" fontId="4" fillId="5" borderId="17" xfId="0" applyNumberFormat="1" applyFont="1" applyFill="1" applyBorder="1"/>
    <xf numFmtId="0" fontId="1" fillId="5" borderId="13" xfId="0" applyFont="1" applyFill="1" applyBorder="1"/>
    <xf numFmtId="0" fontId="1" fillId="5" borderId="11" xfId="0" applyFont="1" applyFill="1" applyBorder="1" applyAlignment="1">
      <alignment horizontal="left" indent="1"/>
    </xf>
    <xf numFmtId="0" fontId="1" fillId="5" borderId="12" xfId="0" applyFont="1" applyFill="1" applyBorder="1" applyAlignment="1">
      <alignment horizontal="left" indent="1"/>
    </xf>
    <xf numFmtId="0" fontId="0" fillId="5" borderId="0" xfId="0" applyFill="1"/>
    <xf numFmtId="168" fontId="4" fillId="5" borderId="0" xfId="0" applyNumberFormat="1" applyFont="1" applyFill="1"/>
    <xf numFmtId="0" fontId="1" fillId="3" borderId="0" xfId="0" applyFont="1" applyFill="1"/>
    <xf numFmtId="0" fontId="5" fillId="3" borderId="0" xfId="0" applyFont="1" applyFill="1"/>
    <xf numFmtId="0" fontId="6" fillId="3" borderId="0" xfId="0" applyFont="1" applyFill="1"/>
    <xf numFmtId="0" fontId="1" fillId="3" borderId="0" xfId="0" applyFont="1" applyFill="1" applyAlignment="1">
      <alignment horizontal="center"/>
    </xf>
  </cellXfs>
  <cellStyles count="1">
    <cellStyle name="Normal" xfId="0" builtinId="0"/>
  </cellStyles>
  <dxfs count="24">
    <dxf>
      <fill>
        <patternFill>
          <bgColor theme="4"/>
        </patternFill>
      </fill>
      <border>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9" tint="0.39997558519241921"/>
        </patternFill>
      </fill>
    </dxf>
    <dxf>
      <fill>
        <patternFill patternType="solid">
          <bgColor rgb="FFFFFF00"/>
        </patternFill>
      </fill>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0" tint="-0.34998626667073579"/>
        </bottom>
        <vertical/>
        <horizontal/>
      </border>
    </dxf>
    <dxf>
      <font>
        <color theme="5"/>
      </font>
      <border>
        <left style="thin">
          <color theme="0" tint="-0.499984740745262"/>
        </left>
        <right style="thin">
          <color theme="0" tint="-0.499984740745262"/>
        </right>
        <top style="thin">
          <color theme="0" tint="-0.499984740745262"/>
        </top>
        <bottom style="thin">
          <color theme="0" tint="-0.499984740745262"/>
        </bottom>
        <vertical/>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23"/>
    </tableStyle>
    <tableStyle name="SlicerStyleDark4 2" pivot="0" table="0" count="10" xr9:uid="{1A553AE9-F29C-460C-BAA9-017F43D74030}">
      <tableStyleElement type="wholeTable" dxfId="22"/>
      <tableStyleElement type="headerRow" dxfId="21"/>
    </tableStyle>
    <tableStyle name="SlicerStyleOther1 2" pivot="0" table="0" count="10" xr9:uid="{FE11DD86-1165-4D4A-B431-B706D017BC0B}">
      <tableStyleElement type="wholeTable" dxfId="20"/>
      <tableStyleElement type="headerRow" dxfId="19"/>
    </tableStyle>
    <tableStyle name="SlicerStyleOther1 3" pivot="0" table="0" count="10" xr9:uid="{1654BA5E-1A4A-4316-9880-FE9077E37A36}">
      <tableStyleElement type="wholeTable" dxfId="18"/>
      <tableStyleElement type="headerRow" dxfId="17"/>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4" tint="0.39994506668294322"/>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Other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1.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connections" Target="connections.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eetMetadata" Target="metadata.xml"/><Relationship Id="rId28" Type="http://schemas.openxmlformats.org/officeDocument/2006/relationships/powerPivotData" Target="model/item.data"/><Relationship Id="rId10" Type="http://schemas.openxmlformats.org/officeDocument/2006/relationships/pivotCacheDefinition" Target="pivotCache/pivotCacheDefinition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portfolio project.xlsx]pivots!Monthly trend</c:name>
    <c:fmtId val="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solidFill>
              <a:schemeClr val="accent2"/>
            </a:soli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2-2A79-432C-97DB-0BD8E15E3F31}"/>
            </c:ext>
          </c:extLst>
        </c:ser>
        <c:dLbls>
          <c:showLegendKey val="0"/>
          <c:showVal val="0"/>
          <c:showCatName val="0"/>
          <c:showSerName val="0"/>
          <c:showPercent val="0"/>
          <c:showBubbleSize val="0"/>
        </c:dLbls>
        <c:axId val="156884624"/>
        <c:axId val="156885104"/>
      </c:areaChart>
      <c:lineChart>
        <c:grouping val="standard"/>
        <c:varyColors val="0"/>
        <c:ser>
          <c:idx val="0"/>
          <c:order val="0"/>
          <c:tx>
            <c:strRef>
              <c:f>pivots!$B$23</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2A79-432C-97DB-0BD8E15E3F31}"/>
            </c:ext>
          </c:extLst>
        </c:ser>
        <c:dLbls>
          <c:showLegendKey val="0"/>
          <c:showVal val="0"/>
          <c:showCatName val="0"/>
          <c:showSerName val="0"/>
          <c:showPercent val="0"/>
          <c:showBubbleSize val="0"/>
        </c:dLbls>
        <c:marker val="1"/>
        <c:smooth val="0"/>
        <c:axId val="156884624"/>
        <c:axId val="156885104"/>
      </c:lineChart>
      <c:catAx>
        <c:axId val="15688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85104"/>
        <c:crosses val="autoZero"/>
        <c:auto val="1"/>
        <c:lblAlgn val="ctr"/>
        <c:lblOffset val="100"/>
        <c:noMultiLvlLbl val="0"/>
      </c:catAx>
      <c:valAx>
        <c:axId val="156885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84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pivots!$G$47:$G$51</c:f>
              <c:strCache>
                <c:ptCount val="5"/>
                <c:pt idx="0">
                  <c:v>R01</c:v>
                </c:pt>
                <c:pt idx="1">
                  <c:v>R02</c:v>
                </c:pt>
                <c:pt idx="2">
                  <c:v>R03</c:v>
                </c:pt>
                <c:pt idx="3">
                  <c:v>R04</c:v>
                </c:pt>
                <c:pt idx="4">
                  <c:v>R05</c:v>
                </c:pt>
              </c:strCache>
            </c:strRef>
          </c:cat>
          <c:val>
            <c:numRef>
              <c:f>pivots!$H$47:$H$51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292-4C07-8E77-925BB812505B}"/>
            </c:ext>
          </c:extLst>
        </c:ser>
        <c:dLbls>
          <c:showLegendKey val="0"/>
          <c:showVal val="0"/>
          <c:showCatName val="0"/>
          <c:showSerName val="0"/>
          <c:showPercent val="0"/>
          <c:showBubbleSize val="0"/>
        </c:dLbls>
        <c:gapWidth val="182"/>
        <c:axId val="405453152"/>
        <c:axId val="405453632"/>
      </c:barChart>
      <c:catAx>
        <c:axId val="405453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53632"/>
        <c:crosses val="autoZero"/>
        <c:auto val="1"/>
        <c:lblAlgn val="ctr"/>
        <c:lblOffset val="100"/>
        <c:noMultiLvlLbl val="0"/>
      </c:catAx>
      <c:valAx>
        <c:axId val="40545363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53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portfolio project.xlsx]pivots!Monthly trend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a:t>
            </a:r>
            <a:r>
              <a:rPr lang="en-IN" b="1" baseline="0"/>
              <a:t> Trend </a:t>
            </a:r>
            <a:endParaRPr lang="en-IN" b="1"/>
          </a:p>
        </c:rich>
      </c:tx>
      <c:layout>
        <c:manualLayout>
          <c:xMode val="edge"/>
          <c:yMode val="edge"/>
          <c:x val="3.8911181451390719E-2"/>
          <c:y val="2.182680942316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alpha val="5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solidFill>
              <a:schemeClr val="accent1">
                <a:alpha val="50000"/>
              </a:schemeClr>
            </a:soli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7458-4B82-8B26-8E7F361742C2}"/>
            </c:ext>
          </c:extLst>
        </c:ser>
        <c:dLbls>
          <c:showLegendKey val="0"/>
          <c:showVal val="0"/>
          <c:showCatName val="0"/>
          <c:showSerName val="0"/>
          <c:showPercent val="0"/>
          <c:showBubbleSize val="0"/>
        </c:dLbls>
        <c:axId val="156884624"/>
        <c:axId val="156885104"/>
      </c:areaChart>
      <c:lineChart>
        <c:grouping val="standard"/>
        <c:varyColors val="0"/>
        <c:ser>
          <c:idx val="0"/>
          <c:order val="0"/>
          <c:tx>
            <c:strRef>
              <c:f>pivots!$B$23</c:f>
              <c:strCache>
                <c:ptCount val="1"/>
                <c:pt idx="0">
                  <c:v>Call count</c:v>
                </c:pt>
              </c:strCache>
            </c:strRef>
          </c:tx>
          <c:spPr>
            <a:ln w="28575" cap="rnd">
              <a:solidFill>
                <a:schemeClr val="bg1">
                  <a:alpha val="50000"/>
                </a:schemeClr>
              </a:solidFill>
              <a:round/>
            </a:ln>
            <a:effectLst/>
          </c:spPr>
          <c:marker>
            <c:symbol val="circle"/>
            <c:size val="5"/>
            <c:spPr>
              <a:solidFill>
                <a:schemeClr val="accent1"/>
              </a:solidFill>
              <a:ln w="9525">
                <a:solidFill>
                  <a:schemeClr val="accent1"/>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7458-4B82-8B26-8E7F361742C2}"/>
            </c:ext>
          </c:extLst>
        </c:ser>
        <c:dLbls>
          <c:showLegendKey val="0"/>
          <c:showVal val="0"/>
          <c:showCatName val="0"/>
          <c:showSerName val="0"/>
          <c:showPercent val="0"/>
          <c:showBubbleSize val="0"/>
        </c:dLbls>
        <c:marker val="1"/>
        <c:smooth val="0"/>
        <c:axId val="156884624"/>
        <c:axId val="156885104"/>
      </c:lineChart>
      <c:catAx>
        <c:axId val="156884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85104"/>
        <c:crosses val="autoZero"/>
        <c:auto val="1"/>
        <c:lblAlgn val="ctr"/>
        <c:lblOffset val="100"/>
        <c:noMultiLvlLbl val="0"/>
      </c:catAx>
      <c:valAx>
        <c:axId val="156885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8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portfolio project.xlsx]pivots!Weekend pivot</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pivots!$I$30</c:f>
              <c:strCache>
                <c:ptCount val="1"/>
                <c:pt idx="0">
                  <c:v>Total</c:v>
                </c:pt>
              </c:strCache>
            </c:strRef>
          </c:tx>
          <c:spPr>
            <a:solidFill>
              <a:schemeClr val="accent1">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pivots!$H$31:$H$38</c:f>
              <c:strCache>
                <c:ptCount val="7"/>
                <c:pt idx="0">
                  <c:v>Sunday</c:v>
                </c:pt>
                <c:pt idx="1">
                  <c:v>Monday</c:v>
                </c:pt>
                <c:pt idx="2">
                  <c:v>Tuesday</c:v>
                </c:pt>
                <c:pt idx="3">
                  <c:v>Wednesday</c:v>
                </c:pt>
                <c:pt idx="4">
                  <c:v>Thursday</c:v>
                </c:pt>
                <c:pt idx="5">
                  <c:v>Friday</c:v>
                </c:pt>
                <c:pt idx="6">
                  <c:v>Saturday</c:v>
                </c:pt>
              </c:strCache>
            </c:strRef>
          </c:cat>
          <c:val>
            <c:numRef>
              <c:f>pivots!$I$31:$I$38</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3503-4A04-BFC0-4C5E5032B7B9}"/>
            </c:ext>
          </c:extLst>
        </c:ser>
        <c:dLbls>
          <c:dLblPos val="outEnd"/>
          <c:showLegendKey val="0"/>
          <c:showVal val="1"/>
          <c:showCatName val="0"/>
          <c:showSerName val="0"/>
          <c:showPercent val="0"/>
          <c:showBubbleSize val="0"/>
        </c:dLbls>
        <c:gapWidth val="25"/>
        <c:axId val="145570192"/>
        <c:axId val="145565872"/>
      </c:barChart>
      <c:catAx>
        <c:axId val="145570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65872"/>
        <c:crosses val="autoZero"/>
        <c:auto val="1"/>
        <c:lblAlgn val="ctr"/>
        <c:lblOffset val="100"/>
        <c:noMultiLvlLbl val="0"/>
      </c:catAx>
      <c:valAx>
        <c:axId val="145565872"/>
        <c:scaling>
          <c:orientation val="minMax"/>
        </c:scaling>
        <c:delete val="1"/>
        <c:axPos val="b"/>
        <c:numFmt formatCode="#,##0" sourceLinked="1"/>
        <c:majorTickMark val="out"/>
        <c:minorTickMark val="none"/>
        <c:tickLblPos val="nextTo"/>
        <c:crossAx val="145570192"/>
        <c:crosses val="autoZero"/>
        <c:crossBetween val="between"/>
      </c:valAx>
      <c:spPr>
        <a:solidFill>
          <a:schemeClr val="accent4">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Amount</a:t>
            </a:r>
          </a:p>
        </c:rich>
      </c:tx>
      <c:layout>
        <c:manualLayout>
          <c:xMode val="edge"/>
          <c:yMode val="edge"/>
          <c:x val="0.12057337803324816"/>
          <c:y val="1.3333337999418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669539212362346E-2"/>
          <c:y val="0.10608052706230169"/>
          <c:w val="0.93386939259324453"/>
          <c:h val="0.89003530709897016"/>
        </c:manualLayout>
      </c:layout>
      <c:barChart>
        <c:barDir val="bar"/>
        <c:grouping val="clustered"/>
        <c:varyColors val="0"/>
        <c:ser>
          <c:idx val="0"/>
          <c:order val="0"/>
          <c:spPr>
            <a:solidFill>
              <a:schemeClr val="bg1">
                <a:lumMod val="95000"/>
              </a:schemeClr>
            </a:solidFill>
            <a:ln>
              <a:solidFill>
                <a:schemeClr val="accent6">
                  <a:lumMod val="40000"/>
                  <a:lumOff val="6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pivots!$G$56:$G$60</c:f>
              <c:strCache>
                <c:ptCount val="5"/>
                <c:pt idx="0">
                  <c:v>R01</c:v>
                </c:pt>
                <c:pt idx="1">
                  <c:v>R02</c:v>
                </c:pt>
                <c:pt idx="2">
                  <c:v>R03</c:v>
                </c:pt>
                <c:pt idx="3">
                  <c:v>R04</c:v>
                </c:pt>
                <c:pt idx="4">
                  <c:v>R05</c:v>
                </c:pt>
              </c:strCache>
            </c:strRef>
          </c:cat>
          <c:val>
            <c:numRef>
              <c:f>pivots!$H$56:$H$60</c:f>
              <c:numCache>
                <c:formatCode>_ [$₹-4009]\ * #,##0.00_ ;_ [$₹-4009]\ * \-#,##0.00_ ;_ [$₹-4009]\ * "-"??_ ;_ @_ </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2CF-46DC-91C7-1467499A5FFB}"/>
            </c:ext>
          </c:extLst>
        </c:ser>
        <c:ser>
          <c:idx val="1"/>
          <c:order val="1"/>
          <c:tx>
            <c:strRef>
              <c:f>pivots!$K$46</c:f>
              <c:strCache>
                <c:ptCount val="1"/>
                <c:pt idx="0">
                  <c:v>Sel.Amount </c:v>
                </c:pt>
              </c:strCache>
            </c:strRef>
          </c:tx>
          <c:spPr>
            <a:solidFill>
              <a:schemeClr val="accent1">
                <a:alpha val="50000"/>
              </a:schemeClr>
            </a:solidFill>
            <a:ln>
              <a:noFill/>
            </a:ln>
            <a:effectLst/>
          </c:spPr>
          <c:invertIfNegative val="0"/>
          <c:val>
            <c:numRef>
              <c:f>pivots!$K$47</c:f>
              <c:numCache>
                <c:formatCode>General</c:formatCode>
                <c:ptCount val="1"/>
                <c:pt idx="0">
                  <c:v>18415</c:v>
                </c:pt>
              </c:numCache>
            </c:numRef>
          </c:val>
          <c:extLst>
            <c:ext xmlns:c16="http://schemas.microsoft.com/office/drawing/2014/chart" uri="{C3380CC4-5D6E-409C-BE32-E72D297353CC}">
              <c16:uniqueId val="{00000001-32CF-46DC-91C7-1467499A5FFB}"/>
            </c:ext>
          </c:extLst>
        </c:ser>
        <c:dLbls>
          <c:showLegendKey val="0"/>
          <c:showVal val="0"/>
          <c:showCatName val="0"/>
          <c:showSerName val="0"/>
          <c:showPercent val="0"/>
          <c:showBubbleSize val="0"/>
        </c:dLbls>
        <c:gapWidth val="25"/>
        <c:overlap val="100"/>
        <c:axId val="145573072"/>
        <c:axId val="145574032"/>
      </c:barChart>
      <c:catAx>
        <c:axId val="145573072"/>
        <c:scaling>
          <c:orientation val="maxMin"/>
        </c:scaling>
        <c:delete val="1"/>
        <c:axPos val="l"/>
        <c:numFmt formatCode="General" sourceLinked="1"/>
        <c:majorTickMark val="out"/>
        <c:minorTickMark val="none"/>
        <c:tickLblPos val="nextTo"/>
        <c:crossAx val="145574032"/>
        <c:crosses val="autoZero"/>
        <c:auto val="1"/>
        <c:lblAlgn val="ctr"/>
        <c:lblOffset val="100"/>
        <c:noMultiLvlLbl val="0"/>
      </c:catAx>
      <c:valAx>
        <c:axId val="145574032"/>
        <c:scaling>
          <c:orientation val="minMax"/>
        </c:scaling>
        <c:delete val="1"/>
        <c:axPos val="t"/>
        <c:numFmt formatCode="_ [$₹-4009]\ * #,##0.00_ ;_ [$₹-4009]\ * \-#,##0.00_ ;_ [$₹-4009]\ * &quot;-&quot;??_ ;_ @_ " sourceLinked="1"/>
        <c:majorTickMark val="out"/>
        <c:minorTickMark val="none"/>
        <c:tickLblPos val="nextTo"/>
        <c:crossAx val="145573072"/>
        <c:crosses val="autoZero"/>
        <c:crossBetween val="between"/>
      </c:valAx>
      <c:spPr>
        <a:solidFill>
          <a:schemeClr val="accent4">
            <a:lumMod val="60000"/>
            <a:lumOff val="40000"/>
          </a:schemeClr>
        </a:solid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accent4">
          <a:lumMod val="60000"/>
          <a:lumOff val="4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Calls</a:t>
            </a:r>
          </a:p>
        </c:rich>
      </c:tx>
      <c:layout>
        <c:manualLayout>
          <c:xMode val="edge"/>
          <c:yMode val="edge"/>
          <c:x val="5.5446933919282695E-2"/>
          <c:y val="4.470357656772274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3519553072625698E-2"/>
          <c:y val="0.13432755964935497"/>
          <c:w val="0.91806331471135938"/>
          <c:h val="0.82219416417687696"/>
        </c:manualLayout>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pivots!$G$47:$G$51</c:f>
              <c:strCache>
                <c:ptCount val="5"/>
                <c:pt idx="0">
                  <c:v>R01</c:v>
                </c:pt>
                <c:pt idx="1">
                  <c:v>R02</c:v>
                </c:pt>
                <c:pt idx="2">
                  <c:v>R03</c:v>
                </c:pt>
                <c:pt idx="3">
                  <c:v>R04</c:v>
                </c:pt>
                <c:pt idx="4">
                  <c:v>R05</c:v>
                </c:pt>
              </c:strCache>
            </c:strRef>
          </c:cat>
          <c:val>
            <c:numRef>
              <c:f>pivots!$H$47:$H$51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891-4640-A04F-E3590476D9FD}"/>
            </c:ext>
          </c:extLst>
        </c:ser>
        <c:ser>
          <c:idx val="1"/>
          <c:order val="1"/>
          <c:tx>
            <c:strRef>
              <c:f>pivots!$J$46</c:f>
              <c:strCache>
                <c:ptCount val="1"/>
                <c:pt idx="0">
                  <c:v>Sel.calls</c:v>
                </c:pt>
              </c:strCache>
            </c:strRef>
          </c:tx>
          <c:spPr>
            <a:solidFill>
              <a:schemeClr val="accent2"/>
            </a:solidFill>
            <a:ln>
              <a:noFill/>
            </a:ln>
            <a:effectLst/>
          </c:spPr>
          <c:invertIfNegative val="0"/>
          <c:dPt>
            <c:idx val="0"/>
            <c:invertIfNegative val="0"/>
            <c:bubble3D val="0"/>
            <c:spPr>
              <a:solidFill>
                <a:schemeClr val="accent1">
                  <a:alpha val="50000"/>
                </a:schemeClr>
              </a:solidFill>
              <a:ln>
                <a:noFill/>
              </a:ln>
              <a:effectLst/>
            </c:spPr>
            <c:extLst>
              <c:ext xmlns:c16="http://schemas.microsoft.com/office/drawing/2014/chart" uri="{C3380CC4-5D6E-409C-BE32-E72D297353CC}">
                <c16:uniqueId val="{00000002-5891-4640-A04F-E3590476D9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pivots!$J$47</c:f>
              <c:numCache>
                <c:formatCode>General</c:formatCode>
                <c:ptCount val="1"/>
                <c:pt idx="0">
                  <c:v>189</c:v>
                </c:pt>
              </c:numCache>
            </c:numRef>
          </c:val>
          <c:extLst>
            <c:ext xmlns:c16="http://schemas.microsoft.com/office/drawing/2014/chart" uri="{C3380CC4-5D6E-409C-BE32-E72D297353CC}">
              <c16:uniqueId val="{00000003-5891-4640-A04F-E3590476D9FD}"/>
            </c:ext>
          </c:extLst>
        </c:ser>
        <c:dLbls>
          <c:dLblPos val="outEnd"/>
          <c:showLegendKey val="0"/>
          <c:showVal val="1"/>
          <c:showCatName val="0"/>
          <c:showSerName val="0"/>
          <c:showPercent val="0"/>
          <c:showBubbleSize val="0"/>
        </c:dLbls>
        <c:gapWidth val="25"/>
        <c:overlap val="100"/>
        <c:axId val="405453152"/>
        <c:axId val="405453632"/>
      </c:barChart>
      <c:catAx>
        <c:axId val="40545315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53632"/>
        <c:crosses val="autoZero"/>
        <c:auto val="1"/>
        <c:lblAlgn val="ctr"/>
        <c:lblOffset val="100"/>
        <c:noMultiLvlLbl val="0"/>
      </c:catAx>
      <c:valAx>
        <c:axId val="405453632"/>
        <c:scaling>
          <c:orientation val="minMax"/>
          <c:min val="0"/>
        </c:scaling>
        <c:delete val="1"/>
        <c:axPos val="t"/>
        <c:numFmt formatCode="General" sourceLinked="1"/>
        <c:majorTickMark val="out"/>
        <c:minorTickMark val="none"/>
        <c:tickLblPos val="nextTo"/>
        <c:crossAx val="405453152"/>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portfolio project.xlsx]pivots!PivotTable1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Female</a:t>
            </a:r>
            <a:r>
              <a:rPr lang="en-IN" b="1" baseline="0"/>
              <a:t> vs male callers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pivots!$B$68:$B$69</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pivots!$A$70:$A$73</c:f>
              <c:strCache>
                <c:ptCount val="3"/>
                <c:pt idx="0">
                  <c:v>Cincinnati</c:v>
                </c:pt>
                <c:pt idx="1">
                  <c:v>Cleveland</c:v>
                </c:pt>
                <c:pt idx="2">
                  <c:v>Columbus</c:v>
                </c:pt>
              </c:strCache>
            </c:strRef>
          </c:cat>
          <c:val>
            <c:numRef>
              <c:f>pivots!$B$70:$B$73</c:f>
              <c:numCache>
                <c:formatCode>#,##0</c:formatCode>
                <c:ptCount val="3"/>
                <c:pt idx="0">
                  <c:v>144</c:v>
                </c:pt>
                <c:pt idx="1">
                  <c:v>326</c:v>
                </c:pt>
                <c:pt idx="2">
                  <c:v>129</c:v>
                </c:pt>
              </c:numCache>
            </c:numRef>
          </c:val>
          <c:extLst>
            <c:ext xmlns:c16="http://schemas.microsoft.com/office/drawing/2014/chart" uri="{C3380CC4-5D6E-409C-BE32-E72D297353CC}">
              <c16:uniqueId val="{00000000-69DC-4A76-B6FC-CD3F4AD5F746}"/>
            </c:ext>
          </c:extLst>
        </c:ser>
        <c:ser>
          <c:idx val="1"/>
          <c:order val="1"/>
          <c:tx>
            <c:strRef>
              <c:f>pivots!$C$68:$C$69</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pivots!$A$70:$A$73</c:f>
              <c:strCache>
                <c:ptCount val="3"/>
                <c:pt idx="0">
                  <c:v>Cincinnati</c:v>
                </c:pt>
                <c:pt idx="1">
                  <c:v>Cleveland</c:v>
                </c:pt>
                <c:pt idx="2">
                  <c:v>Columbus</c:v>
                </c:pt>
              </c:strCache>
            </c:strRef>
          </c:cat>
          <c:val>
            <c:numRef>
              <c:f>pivots!$C$70:$C$73</c:f>
              <c:numCache>
                <c:formatCode>#,##0</c:formatCode>
                <c:ptCount val="3"/>
                <c:pt idx="0">
                  <c:v>132</c:v>
                </c:pt>
                <c:pt idx="1">
                  <c:v>63</c:v>
                </c:pt>
                <c:pt idx="2">
                  <c:v>206</c:v>
                </c:pt>
              </c:numCache>
            </c:numRef>
          </c:val>
          <c:extLst>
            <c:ext xmlns:c16="http://schemas.microsoft.com/office/drawing/2014/chart" uri="{C3380CC4-5D6E-409C-BE32-E72D297353CC}">
              <c16:uniqueId val="{00000001-69DC-4A76-B6FC-CD3F4AD5F746}"/>
            </c:ext>
          </c:extLst>
        </c:ser>
        <c:dLbls>
          <c:dLblPos val="ctr"/>
          <c:showLegendKey val="0"/>
          <c:showVal val="1"/>
          <c:showCatName val="0"/>
          <c:showSerName val="0"/>
          <c:showPercent val="0"/>
          <c:showBubbleSize val="0"/>
        </c:dLbls>
        <c:gapWidth val="25"/>
        <c:overlap val="100"/>
        <c:axId val="675379504"/>
        <c:axId val="675380944"/>
      </c:barChart>
      <c:catAx>
        <c:axId val="675379504"/>
        <c:scaling>
          <c:orientation val="minMax"/>
        </c:scaling>
        <c:delete val="1"/>
        <c:axPos val="b"/>
        <c:numFmt formatCode="General" sourceLinked="1"/>
        <c:majorTickMark val="none"/>
        <c:minorTickMark val="none"/>
        <c:tickLblPos val="nextTo"/>
        <c:crossAx val="675380944"/>
        <c:crosses val="autoZero"/>
        <c:auto val="1"/>
        <c:lblAlgn val="ctr"/>
        <c:lblOffset val="100"/>
        <c:noMultiLvlLbl val="0"/>
      </c:catAx>
      <c:valAx>
        <c:axId val="675380944"/>
        <c:scaling>
          <c:orientation val="minMax"/>
        </c:scaling>
        <c:delete val="1"/>
        <c:axPos val="l"/>
        <c:numFmt formatCode="0%" sourceLinked="1"/>
        <c:majorTickMark val="out"/>
        <c:minorTickMark val="none"/>
        <c:tickLblPos val="nextTo"/>
        <c:crossAx val="675379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portfolio project.xlsx]Sheet3!Rep satisfaction </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5000"/>
            </a:schemeClr>
          </a:solidFill>
          <a:ln>
            <a:noFill/>
          </a:ln>
          <a:effectLst/>
        </c:spPr>
      </c:pivotFmt>
      <c:pivotFmt>
        <c:idx val="3"/>
        <c:spPr>
          <a:solidFill>
            <a:schemeClr val="accent1">
              <a:alpha val="75000"/>
            </a:schemeClr>
          </a:solidFill>
          <a:ln>
            <a:noFill/>
          </a:ln>
          <a:effectLst/>
        </c:spPr>
      </c:pivotFmt>
      <c:pivotFmt>
        <c:idx val="4"/>
        <c:spPr>
          <a:solidFill>
            <a:schemeClr val="accent1">
              <a:alpha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Sheet3!$B$3</c:f>
              <c:strCache>
                <c:ptCount val="1"/>
                <c:pt idx="0">
                  <c:v>Total</c:v>
                </c:pt>
              </c:strCache>
            </c:strRef>
          </c:tx>
          <c:spPr>
            <a:solidFill>
              <a:schemeClr val="accent1">
                <a:alpha val="75000"/>
              </a:schemeClr>
            </a:solidFill>
            <a:ln>
              <a:noFill/>
            </a:ln>
            <a:effectLst/>
          </c:spPr>
          <c:invertIfNegative val="0"/>
          <c:cat>
            <c:strRef>
              <c:f>Sheet3!$A$4:$A$10</c:f>
              <c:strCache>
                <c:ptCount val="6"/>
                <c:pt idx="0">
                  <c:v>0</c:v>
                </c:pt>
                <c:pt idx="1">
                  <c:v>1</c:v>
                </c:pt>
                <c:pt idx="2">
                  <c:v>2</c:v>
                </c:pt>
                <c:pt idx="3">
                  <c:v>3</c:v>
                </c:pt>
                <c:pt idx="4">
                  <c:v>4</c:v>
                </c:pt>
                <c:pt idx="5">
                  <c:v>5</c:v>
                </c:pt>
              </c:strCache>
            </c:strRef>
          </c:cat>
          <c:val>
            <c:numRef>
              <c:f>Sheet3!$B$4:$B$10</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E21E-47BE-AFDE-68E110B902BE}"/>
            </c:ext>
          </c:extLst>
        </c:ser>
        <c:dLbls>
          <c:showLegendKey val="0"/>
          <c:showVal val="0"/>
          <c:showCatName val="0"/>
          <c:showSerName val="0"/>
          <c:showPercent val="0"/>
          <c:showBubbleSize val="0"/>
        </c:dLbls>
        <c:gapWidth val="25"/>
        <c:overlap val="27"/>
        <c:axId val="1143786272"/>
        <c:axId val="1143759872"/>
      </c:barChart>
      <c:catAx>
        <c:axId val="114378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59872"/>
        <c:crosses val="autoZero"/>
        <c:auto val="1"/>
        <c:lblAlgn val="ctr"/>
        <c:lblOffset val="100"/>
        <c:noMultiLvlLbl val="0"/>
      </c:catAx>
      <c:valAx>
        <c:axId val="1143759872"/>
        <c:scaling>
          <c:orientation val="minMax"/>
          <c:max val="8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78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svg"/><Relationship Id="rId13" Type="http://schemas.openxmlformats.org/officeDocument/2006/relationships/chart" Target="../charts/chart5.xml"/><Relationship Id="rId3" Type="http://schemas.openxmlformats.org/officeDocument/2006/relationships/image" Target="../media/image10.png"/><Relationship Id="rId7" Type="http://schemas.openxmlformats.org/officeDocument/2006/relationships/image" Target="../media/image16.png"/><Relationship Id="rId12" Type="http://schemas.openxmlformats.org/officeDocument/2006/relationships/chart" Target="../charts/chart4.xml"/><Relationship Id="rId2" Type="http://schemas.openxmlformats.org/officeDocument/2006/relationships/image" Target="../media/image15.svg"/><Relationship Id="rId16" Type="http://schemas.openxmlformats.org/officeDocument/2006/relationships/chart" Target="../charts/chart8.xml"/><Relationship Id="rId1" Type="http://schemas.openxmlformats.org/officeDocument/2006/relationships/image" Target="../media/image14.png"/><Relationship Id="rId6" Type="http://schemas.openxmlformats.org/officeDocument/2006/relationships/image" Target="../media/image9.svg"/><Relationship Id="rId11" Type="http://schemas.openxmlformats.org/officeDocument/2006/relationships/chart" Target="../charts/chart3.xml"/><Relationship Id="rId5" Type="http://schemas.openxmlformats.org/officeDocument/2006/relationships/image" Target="../media/image8.png"/><Relationship Id="rId15" Type="http://schemas.openxmlformats.org/officeDocument/2006/relationships/chart" Target="../charts/chart7.xml"/><Relationship Id="rId10" Type="http://schemas.openxmlformats.org/officeDocument/2006/relationships/image" Target="../media/image7.svg"/><Relationship Id="rId4" Type="http://schemas.openxmlformats.org/officeDocument/2006/relationships/image" Target="../media/image11.svg"/><Relationship Id="rId9" Type="http://schemas.openxmlformats.org/officeDocument/2006/relationships/image" Target="../media/image6.png"/><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316230</xdr:colOff>
      <xdr:row>10</xdr:row>
      <xdr:rowOff>80010</xdr:rowOff>
    </xdr:from>
    <xdr:to>
      <xdr:col>11</xdr:col>
      <xdr:colOff>270510</xdr:colOff>
      <xdr:row>25</xdr:row>
      <xdr:rowOff>80010</xdr:rowOff>
    </xdr:to>
    <xdr:graphicFrame macro="">
      <xdr:nvGraphicFramePr>
        <xdr:cNvPr id="6" name="Chart 5">
          <a:extLst>
            <a:ext uri="{FF2B5EF4-FFF2-40B4-BE49-F238E27FC236}">
              <a16:creationId xmlns:a16="http://schemas.microsoft.com/office/drawing/2014/main" id="{D50DE9F5-0FEB-E0F5-2BFE-17F41E344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636270</xdr:colOff>
      <xdr:row>37</xdr:row>
      <xdr:rowOff>179070</xdr:rowOff>
    </xdr:from>
    <xdr:to>
      <xdr:col>16</xdr:col>
      <xdr:colOff>53340</xdr:colOff>
      <xdr:row>52</xdr:row>
      <xdr:rowOff>179070</xdr:rowOff>
    </xdr:to>
    <xdr:graphicFrame macro="">
      <xdr:nvGraphicFramePr>
        <xdr:cNvPr id="9" name="Chart 8">
          <a:extLst>
            <a:ext uri="{FF2B5EF4-FFF2-40B4-BE49-F238E27FC236}">
              <a16:creationId xmlns:a16="http://schemas.microsoft.com/office/drawing/2014/main" id="{894838A0-0006-74AD-A10A-FB236F47B0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1</xdr:row>
      <xdr:rowOff>121920</xdr:rowOff>
    </xdr:from>
    <xdr:to>
      <xdr:col>3</xdr:col>
      <xdr:colOff>510540</xdr:colOff>
      <xdr:row>6</xdr:row>
      <xdr:rowOff>15240</xdr:rowOff>
    </xdr:to>
    <xdr:sp macro="" textlink="pivots!A4">
      <xdr:nvSpPr>
        <xdr:cNvPr id="2" name="Rectangle 1">
          <a:extLst>
            <a:ext uri="{FF2B5EF4-FFF2-40B4-BE49-F238E27FC236}">
              <a16:creationId xmlns:a16="http://schemas.microsoft.com/office/drawing/2014/main" id="{5AB2C89D-211A-622A-1B00-D30031EAB34D}"/>
            </a:ext>
          </a:extLst>
        </xdr:cNvPr>
        <xdr:cNvSpPr/>
      </xdr:nvSpPr>
      <xdr:spPr>
        <a:xfrm>
          <a:off x="137160" y="304800"/>
          <a:ext cx="1333500" cy="807720"/>
        </a:xfrm>
        <a:prstGeom prst="rect">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5E9CD40-3AF8-4DE6-8415-91386A4B10E3}" type="TxLink">
            <a:rPr lang="en-US" sz="1200" b="1" i="0" u="none" strike="noStrike" kern="1200">
              <a:solidFill>
                <a:srgbClr val="000000"/>
              </a:solidFill>
              <a:latin typeface="Aptos"/>
            </a:rPr>
            <a:pPr algn="ctr"/>
            <a:t>1,000</a:t>
          </a:fld>
          <a:endParaRPr lang="en-IN" sz="1200" b="1" kern="1200"/>
        </a:p>
      </xdr:txBody>
    </xdr:sp>
    <xdr:clientData/>
  </xdr:twoCellAnchor>
  <xdr:twoCellAnchor>
    <xdr:from>
      <xdr:col>1</xdr:col>
      <xdr:colOff>66262</xdr:colOff>
      <xdr:row>2</xdr:row>
      <xdr:rowOff>8282</xdr:rowOff>
    </xdr:from>
    <xdr:to>
      <xdr:col>3</xdr:col>
      <xdr:colOff>472109</xdr:colOff>
      <xdr:row>3</xdr:row>
      <xdr:rowOff>49696</xdr:rowOff>
    </xdr:to>
    <xdr:sp macro="" textlink="">
      <xdr:nvSpPr>
        <xdr:cNvPr id="3" name="TextBox 2">
          <a:extLst>
            <a:ext uri="{FF2B5EF4-FFF2-40B4-BE49-F238E27FC236}">
              <a16:creationId xmlns:a16="http://schemas.microsoft.com/office/drawing/2014/main" id="{D268F185-B157-880E-989F-B9AE11639F33}"/>
            </a:ext>
          </a:extLst>
        </xdr:cNvPr>
        <xdr:cNvSpPr txBox="1"/>
      </xdr:nvSpPr>
      <xdr:spPr>
        <a:xfrm>
          <a:off x="198784" y="372717"/>
          <a:ext cx="1234108" cy="223631"/>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kern="1200">
              <a:solidFill>
                <a:sysClr val="windowText" lastClr="000000"/>
              </a:solidFill>
              <a:latin typeface="+mj-lt"/>
            </a:rPr>
            <a:t>Calls</a:t>
          </a:r>
          <a:r>
            <a:rPr lang="en-IN" sz="1100" b="1" kern="1200">
              <a:solidFill>
                <a:schemeClr val="bg1">
                  <a:lumMod val="85000"/>
                </a:schemeClr>
              </a:solidFill>
              <a:latin typeface="+mj-lt"/>
            </a:rPr>
            <a:t> </a:t>
          </a:r>
        </a:p>
      </xdr:txBody>
    </xdr:sp>
    <xdr:clientData/>
  </xdr:twoCellAnchor>
  <xdr:twoCellAnchor editAs="oneCell">
    <xdr:from>
      <xdr:col>1</xdr:col>
      <xdr:colOff>60960</xdr:colOff>
      <xdr:row>2</xdr:row>
      <xdr:rowOff>1</xdr:rowOff>
    </xdr:from>
    <xdr:to>
      <xdr:col>2</xdr:col>
      <xdr:colOff>119604</xdr:colOff>
      <xdr:row>3</xdr:row>
      <xdr:rowOff>30480</xdr:rowOff>
    </xdr:to>
    <xdr:pic>
      <xdr:nvPicPr>
        <xdr:cNvPr id="4" name="Graphic 3" descr="Receiver with solid fill">
          <a:extLst>
            <a:ext uri="{FF2B5EF4-FFF2-40B4-BE49-F238E27FC236}">
              <a16:creationId xmlns:a16="http://schemas.microsoft.com/office/drawing/2014/main" id="{57F7184E-CEED-4F66-A998-7960BD82A3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0" y="365761"/>
          <a:ext cx="218664" cy="213359"/>
        </a:xfrm>
        <a:prstGeom prst="rect">
          <a:avLst/>
        </a:prstGeom>
      </xdr:spPr>
    </xdr:pic>
    <xdr:clientData/>
  </xdr:twoCellAnchor>
  <xdr:twoCellAnchor>
    <xdr:from>
      <xdr:col>2</xdr:col>
      <xdr:colOff>15240</xdr:colOff>
      <xdr:row>4</xdr:row>
      <xdr:rowOff>99060</xdr:rowOff>
    </xdr:from>
    <xdr:to>
      <xdr:col>3</xdr:col>
      <xdr:colOff>335280</xdr:colOff>
      <xdr:row>5</xdr:row>
      <xdr:rowOff>129540</xdr:rowOff>
    </xdr:to>
    <xdr:sp macro="" textlink="pivots!A9">
      <xdr:nvSpPr>
        <xdr:cNvPr id="5" name="TextBox 4">
          <a:extLst>
            <a:ext uri="{FF2B5EF4-FFF2-40B4-BE49-F238E27FC236}">
              <a16:creationId xmlns:a16="http://schemas.microsoft.com/office/drawing/2014/main" id="{A5B3B50B-FFFB-73F3-7C43-69EF41B52784}"/>
            </a:ext>
          </a:extLst>
        </xdr:cNvPr>
        <xdr:cNvSpPr txBox="1"/>
      </xdr:nvSpPr>
      <xdr:spPr>
        <a:xfrm>
          <a:off x="304800" y="830580"/>
          <a:ext cx="990600" cy="21336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53D2AD-6D74-49B3-8154-F40B170E50E3}" type="TxLink">
            <a:rPr lang="en-US" sz="1050" b="0" i="0" u="none" strike="noStrike" kern="1200">
              <a:solidFill>
                <a:schemeClr val="accent6">
                  <a:lumMod val="20000"/>
                  <a:lumOff val="80000"/>
                </a:schemeClr>
              </a:solidFill>
              <a:latin typeface="Aptos"/>
            </a:rPr>
            <a:pPr algn="ctr"/>
            <a:t>1,000</a:t>
          </a:fld>
          <a:endParaRPr lang="en-IN" sz="1050" kern="1200">
            <a:solidFill>
              <a:schemeClr val="accent6">
                <a:lumMod val="20000"/>
                <a:lumOff val="80000"/>
              </a:schemeClr>
            </a:solidFill>
          </a:endParaRPr>
        </a:p>
      </xdr:txBody>
    </xdr:sp>
    <xdr:clientData/>
  </xdr:twoCellAnchor>
  <xdr:twoCellAnchor>
    <xdr:from>
      <xdr:col>1</xdr:col>
      <xdr:colOff>7620</xdr:colOff>
      <xdr:row>7</xdr:row>
      <xdr:rowOff>38100</xdr:rowOff>
    </xdr:from>
    <xdr:to>
      <xdr:col>3</xdr:col>
      <xdr:colOff>510540</xdr:colOff>
      <xdr:row>11</xdr:row>
      <xdr:rowOff>114300</xdr:rowOff>
    </xdr:to>
    <xdr:sp macro="" textlink="pivots!B4">
      <xdr:nvSpPr>
        <xdr:cNvPr id="7" name="Rectangle 6">
          <a:extLst>
            <a:ext uri="{FF2B5EF4-FFF2-40B4-BE49-F238E27FC236}">
              <a16:creationId xmlns:a16="http://schemas.microsoft.com/office/drawing/2014/main" id="{C492A6B2-592F-43D1-AC97-B667C9DB760F}"/>
            </a:ext>
          </a:extLst>
        </xdr:cNvPr>
        <xdr:cNvSpPr/>
      </xdr:nvSpPr>
      <xdr:spPr>
        <a:xfrm>
          <a:off x="137160" y="1318260"/>
          <a:ext cx="1333500" cy="807720"/>
        </a:xfrm>
        <a:prstGeom prst="rect">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7089757-32BB-49F2-9425-67AF708B156F}" type="TxLink">
            <a:rPr lang="en-US" sz="1200" b="1" i="0" u="none" strike="noStrike" kern="1200">
              <a:solidFill>
                <a:srgbClr val="000000"/>
              </a:solidFill>
              <a:latin typeface="Aptos"/>
              <a:ea typeface="+mn-ea"/>
              <a:cs typeface="+mn-cs"/>
            </a:rPr>
            <a:pPr marL="0" indent="0" algn="ctr"/>
            <a:t>₹ 96,623</a:t>
          </a:fld>
          <a:endParaRPr lang="en-IN" sz="1200" b="1" i="0" u="none" strike="noStrike" kern="1200">
            <a:solidFill>
              <a:srgbClr val="000000"/>
            </a:solidFill>
            <a:latin typeface="Aptos"/>
            <a:ea typeface="+mn-ea"/>
            <a:cs typeface="+mn-cs"/>
          </a:endParaRPr>
        </a:p>
      </xdr:txBody>
    </xdr:sp>
    <xdr:clientData/>
  </xdr:twoCellAnchor>
  <xdr:twoCellAnchor>
    <xdr:from>
      <xdr:col>1</xdr:col>
      <xdr:colOff>99060</xdr:colOff>
      <xdr:row>7</xdr:row>
      <xdr:rowOff>91440</xdr:rowOff>
    </xdr:from>
    <xdr:to>
      <xdr:col>3</xdr:col>
      <xdr:colOff>455543</xdr:colOff>
      <xdr:row>8</xdr:row>
      <xdr:rowOff>149087</xdr:rowOff>
    </xdr:to>
    <xdr:sp macro="" textlink="">
      <xdr:nvSpPr>
        <xdr:cNvPr id="8" name="TextBox 7">
          <a:extLst>
            <a:ext uri="{FF2B5EF4-FFF2-40B4-BE49-F238E27FC236}">
              <a16:creationId xmlns:a16="http://schemas.microsoft.com/office/drawing/2014/main" id="{4114E8F4-FF78-4A65-85E1-2789BD2C4954}"/>
            </a:ext>
          </a:extLst>
        </xdr:cNvPr>
        <xdr:cNvSpPr txBox="1"/>
      </xdr:nvSpPr>
      <xdr:spPr>
        <a:xfrm>
          <a:off x="231582" y="1366962"/>
          <a:ext cx="1184744" cy="239864"/>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kern="1200">
              <a:solidFill>
                <a:sysClr val="windowText" lastClr="000000"/>
              </a:solidFill>
              <a:latin typeface="+mj-lt"/>
            </a:rPr>
            <a:t>Amount</a:t>
          </a:r>
          <a:endParaRPr lang="en-IN" sz="1100" b="1" kern="1200">
            <a:solidFill>
              <a:schemeClr val="bg1">
                <a:lumMod val="85000"/>
              </a:schemeClr>
            </a:solidFill>
            <a:latin typeface="+mj-lt"/>
          </a:endParaRPr>
        </a:p>
      </xdr:txBody>
    </xdr:sp>
    <xdr:clientData/>
  </xdr:twoCellAnchor>
  <xdr:twoCellAnchor>
    <xdr:from>
      <xdr:col>2</xdr:col>
      <xdr:colOff>15240</xdr:colOff>
      <xdr:row>10</xdr:row>
      <xdr:rowOff>15241</xdr:rowOff>
    </xdr:from>
    <xdr:to>
      <xdr:col>3</xdr:col>
      <xdr:colOff>331304</xdr:colOff>
      <xdr:row>11</xdr:row>
      <xdr:rowOff>33132</xdr:rowOff>
    </xdr:to>
    <xdr:sp macro="" textlink="pivots!B9">
      <xdr:nvSpPr>
        <xdr:cNvPr id="10" name="TextBox 9">
          <a:extLst>
            <a:ext uri="{FF2B5EF4-FFF2-40B4-BE49-F238E27FC236}">
              <a16:creationId xmlns:a16="http://schemas.microsoft.com/office/drawing/2014/main" id="{3F0A4C01-F242-453B-9058-A2D59C9778A9}"/>
            </a:ext>
          </a:extLst>
        </xdr:cNvPr>
        <xdr:cNvSpPr txBox="1"/>
      </xdr:nvSpPr>
      <xdr:spPr>
        <a:xfrm>
          <a:off x="305131" y="1837415"/>
          <a:ext cx="986956" cy="200108"/>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41E33E-3A41-4A8A-B50A-6DCD9C05EF04}" type="TxLink">
            <a:rPr lang="en-US" sz="1100" b="0" i="0" u="none" strike="noStrike" kern="1200">
              <a:solidFill>
                <a:schemeClr val="accent6">
                  <a:lumMod val="20000"/>
                  <a:lumOff val="80000"/>
                </a:schemeClr>
              </a:solidFill>
              <a:latin typeface="Aptos"/>
            </a:rPr>
            <a:pPr algn="ctr"/>
            <a:t>₹ 96,623</a:t>
          </a:fld>
          <a:endParaRPr lang="en-IN" sz="1050" kern="1200">
            <a:solidFill>
              <a:schemeClr val="accent6">
                <a:lumMod val="20000"/>
                <a:lumOff val="80000"/>
              </a:schemeClr>
            </a:solidFill>
          </a:endParaRPr>
        </a:p>
      </xdr:txBody>
    </xdr:sp>
    <xdr:clientData/>
  </xdr:twoCellAnchor>
  <xdr:twoCellAnchor>
    <xdr:from>
      <xdr:col>1</xdr:col>
      <xdr:colOff>45057</xdr:colOff>
      <xdr:row>12</xdr:row>
      <xdr:rowOff>144780</xdr:rowOff>
    </xdr:from>
    <xdr:to>
      <xdr:col>3</xdr:col>
      <xdr:colOff>547977</xdr:colOff>
      <xdr:row>17</xdr:row>
      <xdr:rowOff>38100</xdr:rowOff>
    </xdr:to>
    <xdr:sp macro="" textlink="pivots!C4">
      <xdr:nvSpPr>
        <xdr:cNvPr id="11" name="Rectangle 10">
          <a:extLst>
            <a:ext uri="{FF2B5EF4-FFF2-40B4-BE49-F238E27FC236}">
              <a16:creationId xmlns:a16="http://schemas.microsoft.com/office/drawing/2014/main" id="{81429599-4056-460E-A8A0-256F805C9C74}"/>
            </a:ext>
          </a:extLst>
        </xdr:cNvPr>
        <xdr:cNvSpPr/>
      </xdr:nvSpPr>
      <xdr:spPr>
        <a:xfrm>
          <a:off x="177579" y="2331389"/>
          <a:ext cx="1331181" cy="804407"/>
        </a:xfrm>
        <a:prstGeom prst="rect">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E97113B-A442-4117-9FE3-54A6733E307C}" type="TxLink">
            <a:rPr lang="en-US" sz="1100" b="1" i="0" u="none" strike="noStrike" kern="1200">
              <a:solidFill>
                <a:srgbClr val="000000"/>
              </a:solidFill>
              <a:latin typeface="Aptos"/>
            </a:rPr>
            <a:pPr algn="ctr"/>
            <a:t>89,850</a:t>
          </a:fld>
          <a:endParaRPr lang="en-IN" sz="1200" b="1" kern="1200"/>
        </a:p>
      </xdr:txBody>
    </xdr:sp>
    <xdr:clientData/>
  </xdr:twoCellAnchor>
  <xdr:twoCellAnchor>
    <xdr:from>
      <xdr:col>1</xdr:col>
      <xdr:colOff>49695</xdr:colOff>
      <xdr:row>12</xdr:row>
      <xdr:rowOff>173934</xdr:rowOff>
    </xdr:from>
    <xdr:to>
      <xdr:col>3</xdr:col>
      <xdr:colOff>538369</xdr:colOff>
      <xdr:row>14</xdr:row>
      <xdr:rowOff>49696</xdr:rowOff>
    </xdr:to>
    <xdr:sp macro="" textlink="">
      <xdr:nvSpPr>
        <xdr:cNvPr id="12" name="TextBox 11">
          <a:extLst>
            <a:ext uri="{FF2B5EF4-FFF2-40B4-BE49-F238E27FC236}">
              <a16:creationId xmlns:a16="http://schemas.microsoft.com/office/drawing/2014/main" id="{BD8FA971-D8FA-4DC3-98A1-71C1D685F115}"/>
            </a:ext>
          </a:extLst>
        </xdr:cNvPr>
        <xdr:cNvSpPr txBox="1"/>
      </xdr:nvSpPr>
      <xdr:spPr>
        <a:xfrm>
          <a:off x="182217" y="2360543"/>
          <a:ext cx="1316935" cy="240196"/>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b="1" i="0" u="none" strike="noStrike" kern="1200">
              <a:solidFill>
                <a:srgbClr val="000000"/>
              </a:solidFill>
              <a:latin typeface="Aptos"/>
              <a:ea typeface="+mn-ea"/>
              <a:cs typeface="+mn-cs"/>
            </a:rPr>
            <a:t>Duration</a:t>
          </a:r>
        </a:p>
      </xdr:txBody>
    </xdr:sp>
    <xdr:clientData/>
  </xdr:twoCellAnchor>
  <xdr:twoCellAnchor>
    <xdr:from>
      <xdr:col>2</xdr:col>
      <xdr:colOff>60960</xdr:colOff>
      <xdr:row>15</xdr:row>
      <xdr:rowOff>121920</xdr:rowOff>
    </xdr:from>
    <xdr:to>
      <xdr:col>3</xdr:col>
      <xdr:colOff>381000</xdr:colOff>
      <xdr:row>16</xdr:row>
      <xdr:rowOff>152400</xdr:rowOff>
    </xdr:to>
    <xdr:sp macro="" textlink="pivots!C9">
      <xdr:nvSpPr>
        <xdr:cNvPr id="14" name="TextBox 13">
          <a:extLst>
            <a:ext uri="{FF2B5EF4-FFF2-40B4-BE49-F238E27FC236}">
              <a16:creationId xmlns:a16="http://schemas.microsoft.com/office/drawing/2014/main" id="{B5C66429-9E0A-4C0B-94F0-10FEAB523D65}"/>
            </a:ext>
          </a:extLst>
        </xdr:cNvPr>
        <xdr:cNvSpPr txBox="1"/>
      </xdr:nvSpPr>
      <xdr:spPr>
        <a:xfrm>
          <a:off x="350520" y="2865120"/>
          <a:ext cx="990600" cy="21336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E47FA1-69B9-47CB-BA7A-00247CB5EF97}" type="TxLink">
            <a:rPr lang="en-US" sz="1100" b="0" i="0" u="none" strike="noStrike" kern="1200">
              <a:solidFill>
                <a:schemeClr val="accent6">
                  <a:lumMod val="20000"/>
                  <a:lumOff val="80000"/>
                </a:schemeClr>
              </a:solidFill>
              <a:latin typeface="Aptos"/>
            </a:rPr>
            <a:pPr algn="ctr"/>
            <a:t>89,850</a:t>
          </a:fld>
          <a:endParaRPr lang="en-IN" sz="1050" kern="1200">
            <a:solidFill>
              <a:schemeClr val="accent6">
                <a:lumMod val="20000"/>
                <a:lumOff val="80000"/>
              </a:schemeClr>
            </a:solidFill>
          </a:endParaRPr>
        </a:p>
      </xdr:txBody>
    </xdr:sp>
    <xdr:clientData/>
  </xdr:twoCellAnchor>
  <xdr:twoCellAnchor>
    <xdr:from>
      <xdr:col>1</xdr:col>
      <xdr:colOff>45720</xdr:colOff>
      <xdr:row>18</xdr:row>
      <xdr:rowOff>52677</xdr:rowOff>
    </xdr:from>
    <xdr:to>
      <xdr:col>3</xdr:col>
      <xdr:colOff>548640</xdr:colOff>
      <xdr:row>22</xdr:row>
      <xdr:rowOff>128877</xdr:rowOff>
    </xdr:to>
    <xdr:sp macro="" textlink="pivots!D4">
      <xdr:nvSpPr>
        <xdr:cNvPr id="15" name="Rectangle 14">
          <a:extLst>
            <a:ext uri="{FF2B5EF4-FFF2-40B4-BE49-F238E27FC236}">
              <a16:creationId xmlns:a16="http://schemas.microsoft.com/office/drawing/2014/main" id="{3903D62E-CDED-4E0D-A167-4236C132AB0A}"/>
            </a:ext>
          </a:extLst>
        </xdr:cNvPr>
        <xdr:cNvSpPr/>
      </xdr:nvSpPr>
      <xdr:spPr>
        <a:xfrm>
          <a:off x="178242" y="3332590"/>
          <a:ext cx="1331181" cy="805070"/>
        </a:xfrm>
        <a:prstGeom prst="rect">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2AE9DB0-11C0-4E67-BDCB-BDF37012AA5E}" type="TxLink">
            <a:rPr lang="en-US" sz="1100" b="0" i="0" u="none" strike="noStrike" kern="1200">
              <a:solidFill>
                <a:srgbClr val="000000"/>
              </a:solidFill>
              <a:latin typeface="Aptos"/>
            </a:rPr>
            <a:pPr algn="ctr"/>
            <a:t>3.9</a:t>
          </a:fld>
          <a:endParaRPr lang="en-IN" sz="1200" b="1" kern="1200"/>
        </a:p>
      </xdr:txBody>
    </xdr:sp>
    <xdr:clientData/>
  </xdr:twoCellAnchor>
  <xdr:twoCellAnchor>
    <xdr:from>
      <xdr:col>1</xdr:col>
      <xdr:colOff>91108</xdr:colOff>
      <xdr:row>18</xdr:row>
      <xdr:rowOff>115957</xdr:rowOff>
    </xdr:from>
    <xdr:to>
      <xdr:col>3</xdr:col>
      <xdr:colOff>488674</xdr:colOff>
      <xdr:row>19</xdr:row>
      <xdr:rowOff>140805</xdr:rowOff>
    </xdr:to>
    <xdr:sp macro="" textlink="">
      <xdr:nvSpPr>
        <xdr:cNvPr id="16" name="TextBox 15">
          <a:extLst>
            <a:ext uri="{FF2B5EF4-FFF2-40B4-BE49-F238E27FC236}">
              <a16:creationId xmlns:a16="http://schemas.microsoft.com/office/drawing/2014/main" id="{C6E7A9A8-9772-4ADA-B51A-8160B6D99400}"/>
            </a:ext>
          </a:extLst>
        </xdr:cNvPr>
        <xdr:cNvSpPr txBox="1"/>
      </xdr:nvSpPr>
      <xdr:spPr>
        <a:xfrm>
          <a:off x="223630" y="3395870"/>
          <a:ext cx="1225827" cy="207065"/>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kern="1200">
              <a:solidFill>
                <a:sysClr val="windowText" lastClr="000000"/>
              </a:solidFill>
              <a:latin typeface="+mj-lt"/>
            </a:rPr>
            <a:t>    Avg.</a:t>
          </a:r>
          <a:r>
            <a:rPr lang="en-IN" sz="1100" b="1" kern="1200" baseline="0">
              <a:solidFill>
                <a:sysClr val="windowText" lastClr="000000"/>
              </a:solidFill>
              <a:latin typeface="+mj-lt"/>
            </a:rPr>
            <a:t>Rating</a:t>
          </a:r>
          <a:endParaRPr lang="en-IN" sz="1100" b="1" kern="1200">
            <a:solidFill>
              <a:schemeClr val="bg1">
                <a:lumMod val="85000"/>
              </a:schemeClr>
            </a:solidFill>
            <a:latin typeface="+mj-lt"/>
          </a:endParaRPr>
        </a:p>
      </xdr:txBody>
    </xdr:sp>
    <xdr:clientData/>
  </xdr:twoCellAnchor>
  <xdr:twoCellAnchor>
    <xdr:from>
      <xdr:col>2</xdr:col>
      <xdr:colOff>53340</xdr:colOff>
      <xdr:row>21</xdr:row>
      <xdr:rowOff>38100</xdr:rowOff>
    </xdr:from>
    <xdr:to>
      <xdr:col>3</xdr:col>
      <xdr:colOff>373380</xdr:colOff>
      <xdr:row>22</xdr:row>
      <xdr:rowOff>68580</xdr:rowOff>
    </xdr:to>
    <xdr:sp macro="" textlink="pivots!D9">
      <xdr:nvSpPr>
        <xdr:cNvPr id="18" name="TextBox 17">
          <a:extLst>
            <a:ext uri="{FF2B5EF4-FFF2-40B4-BE49-F238E27FC236}">
              <a16:creationId xmlns:a16="http://schemas.microsoft.com/office/drawing/2014/main" id="{0E3F8B14-29EA-49E6-AC8A-BCD8F871B601}"/>
            </a:ext>
          </a:extLst>
        </xdr:cNvPr>
        <xdr:cNvSpPr txBox="1"/>
      </xdr:nvSpPr>
      <xdr:spPr>
        <a:xfrm>
          <a:off x="342900" y="3878580"/>
          <a:ext cx="990600" cy="213360"/>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225A7D-B896-46F1-B525-E33E46412187}" type="TxLink">
            <a:rPr lang="en-US" sz="1100" b="0" i="0" u="none" strike="noStrike" kern="1200">
              <a:solidFill>
                <a:schemeClr val="accent6">
                  <a:lumMod val="20000"/>
                  <a:lumOff val="80000"/>
                </a:schemeClr>
              </a:solidFill>
              <a:latin typeface="Aptos"/>
            </a:rPr>
            <a:pPr algn="ctr"/>
            <a:t>3.9</a:t>
          </a:fld>
          <a:endParaRPr lang="en-IN" sz="1050" kern="1200">
            <a:solidFill>
              <a:schemeClr val="accent6">
                <a:lumMod val="20000"/>
                <a:lumOff val="80000"/>
              </a:schemeClr>
            </a:solidFill>
          </a:endParaRPr>
        </a:p>
      </xdr:txBody>
    </xdr:sp>
    <xdr:clientData/>
  </xdr:twoCellAnchor>
  <xdr:twoCellAnchor>
    <xdr:from>
      <xdr:col>1</xdr:col>
      <xdr:colOff>53340</xdr:colOff>
      <xdr:row>24</xdr:row>
      <xdr:rowOff>4640</xdr:rowOff>
    </xdr:from>
    <xdr:to>
      <xdr:col>3</xdr:col>
      <xdr:colOff>571500</xdr:colOff>
      <xdr:row>28</xdr:row>
      <xdr:rowOff>140804</xdr:rowOff>
    </xdr:to>
    <xdr:sp macro="" textlink="pivots!E4">
      <xdr:nvSpPr>
        <xdr:cNvPr id="19" name="Rectangle 18">
          <a:extLst>
            <a:ext uri="{FF2B5EF4-FFF2-40B4-BE49-F238E27FC236}">
              <a16:creationId xmlns:a16="http://schemas.microsoft.com/office/drawing/2014/main" id="{072803D4-1F2F-447F-8BE6-69D83303407C}"/>
            </a:ext>
          </a:extLst>
        </xdr:cNvPr>
        <xdr:cNvSpPr/>
      </xdr:nvSpPr>
      <xdr:spPr>
        <a:xfrm>
          <a:off x="183969" y="4446011"/>
          <a:ext cx="1356360" cy="876393"/>
        </a:xfrm>
        <a:prstGeom prst="rect">
          <a:avLst/>
        </a:prstGeom>
        <a:solidFill>
          <a:schemeClr val="accent4">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4B0ED4-529B-43CE-A674-990FE69EB351}" type="TxLink">
            <a:rPr lang="en-US" sz="1100" b="0" i="0" u="none" strike="noStrike" kern="1200">
              <a:solidFill>
                <a:srgbClr val="000000"/>
              </a:solidFill>
              <a:latin typeface="Aptos"/>
            </a:rPr>
            <a:pPr algn="ctr"/>
            <a:t>307</a:t>
          </a:fld>
          <a:endParaRPr lang="en-IN" sz="1200" b="1" kern="1200"/>
        </a:p>
      </xdr:txBody>
    </xdr:sp>
    <xdr:clientData/>
  </xdr:twoCellAnchor>
  <xdr:twoCellAnchor>
    <xdr:from>
      <xdr:col>1</xdr:col>
      <xdr:colOff>57978</xdr:colOff>
      <xdr:row>24</xdr:row>
      <xdr:rowOff>24847</xdr:rowOff>
    </xdr:from>
    <xdr:to>
      <xdr:col>3</xdr:col>
      <xdr:colOff>521804</xdr:colOff>
      <xdr:row>25</xdr:row>
      <xdr:rowOff>99390</xdr:rowOff>
    </xdr:to>
    <xdr:sp macro="" textlink="">
      <xdr:nvSpPr>
        <xdr:cNvPr id="20" name="TextBox 19">
          <a:extLst>
            <a:ext uri="{FF2B5EF4-FFF2-40B4-BE49-F238E27FC236}">
              <a16:creationId xmlns:a16="http://schemas.microsoft.com/office/drawing/2014/main" id="{07A8F33C-2821-4B95-B2E4-C21FDBA16D9C}"/>
            </a:ext>
          </a:extLst>
        </xdr:cNvPr>
        <xdr:cNvSpPr txBox="1"/>
      </xdr:nvSpPr>
      <xdr:spPr>
        <a:xfrm>
          <a:off x="190500" y="4398064"/>
          <a:ext cx="1292087" cy="256761"/>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kern="1200">
              <a:solidFill>
                <a:sysClr val="windowText" lastClr="000000"/>
              </a:solidFill>
              <a:latin typeface="+mj-lt"/>
            </a:rPr>
            <a:t>       Happy</a:t>
          </a:r>
          <a:r>
            <a:rPr lang="en-IN" sz="1100" b="1" kern="1200" baseline="0">
              <a:solidFill>
                <a:sysClr val="windowText" lastClr="000000"/>
              </a:solidFill>
              <a:latin typeface="+mj-lt"/>
            </a:rPr>
            <a:t> calling</a:t>
          </a:r>
          <a:endParaRPr lang="en-IN" sz="1100" b="1" kern="1200">
            <a:solidFill>
              <a:schemeClr val="bg1">
                <a:lumMod val="85000"/>
              </a:schemeClr>
            </a:solidFill>
            <a:latin typeface="+mj-lt"/>
          </a:endParaRPr>
        </a:p>
      </xdr:txBody>
    </xdr:sp>
    <xdr:clientData/>
  </xdr:twoCellAnchor>
  <xdr:twoCellAnchor>
    <xdr:from>
      <xdr:col>2</xdr:col>
      <xdr:colOff>44393</xdr:colOff>
      <xdr:row>26</xdr:row>
      <xdr:rowOff>163995</xdr:rowOff>
    </xdr:from>
    <xdr:to>
      <xdr:col>3</xdr:col>
      <xdr:colOff>422412</xdr:colOff>
      <xdr:row>28</xdr:row>
      <xdr:rowOff>115955</xdr:rowOff>
    </xdr:to>
    <xdr:sp macro="" textlink="pivots!E9">
      <xdr:nvSpPr>
        <xdr:cNvPr id="22" name="TextBox 21">
          <a:extLst>
            <a:ext uri="{FF2B5EF4-FFF2-40B4-BE49-F238E27FC236}">
              <a16:creationId xmlns:a16="http://schemas.microsoft.com/office/drawing/2014/main" id="{F22DDB82-0295-49C9-86B0-A23B029FBFFB}"/>
            </a:ext>
          </a:extLst>
        </xdr:cNvPr>
        <xdr:cNvSpPr txBox="1"/>
      </xdr:nvSpPr>
      <xdr:spPr>
        <a:xfrm>
          <a:off x="334284" y="4901647"/>
          <a:ext cx="1048911" cy="316395"/>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622886-FC2F-4D0F-869C-5413CE875C5E}" type="TxLink">
            <a:rPr lang="en-US" sz="1100" b="0" i="0" u="none" strike="noStrike" kern="1200">
              <a:solidFill>
                <a:schemeClr val="accent6">
                  <a:lumMod val="20000"/>
                  <a:lumOff val="80000"/>
                </a:schemeClr>
              </a:solidFill>
              <a:latin typeface="Aptos"/>
            </a:rPr>
            <a:pPr algn="ctr"/>
            <a:t>307</a:t>
          </a:fld>
          <a:endParaRPr lang="en-IN" sz="1050" kern="1200">
            <a:solidFill>
              <a:schemeClr val="accent6">
                <a:lumMod val="20000"/>
                <a:lumOff val="80000"/>
              </a:schemeClr>
            </a:solidFill>
          </a:endParaRPr>
        </a:p>
      </xdr:txBody>
    </xdr:sp>
    <xdr:clientData/>
  </xdr:twoCellAnchor>
  <xdr:twoCellAnchor editAs="oneCell">
    <xdr:from>
      <xdr:col>1</xdr:col>
      <xdr:colOff>96077</xdr:colOff>
      <xdr:row>7</xdr:row>
      <xdr:rowOff>96078</xdr:rowOff>
    </xdr:from>
    <xdr:to>
      <xdr:col>2</xdr:col>
      <xdr:colOff>165627</xdr:colOff>
      <xdr:row>8</xdr:row>
      <xdr:rowOff>132522</xdr:rowOff>
    </xdr:to>
    <xdr:pic>
      <xdr:nvPicPr>
        <xdr:cNvPr id="23" name="Graphic 22" descr="Shopping cart with solid fill">
          <a:extLst>
            <a:ext uri="{FF2B5EF4-FFF2-40B4-BE49-F238E27FC236}">
              <a16:creationId xmlns:a16="http://schemas.microsoft.com/office/drawing/2014/main" id="{AC7E8585-F81C-4D8A-8720-AF0C781D85C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8599" y="1371600"/>
          <a:ext cx="226919" cy="218661"/>
        </a:xfrm>
        <a:prstGeom prst="rect">
          <a:avLst/>
        </a:prstGeom>
      </xdr:spPr>
    </xdr:pic>
    <xdr:clientData/>
  </xdr:twoCellAnchor>
  <xdr:twoCellAnchor editAs="oneCell">
    <xdr:from>
      <xdr:col>1</xdr:col>
      <xdr:colOff>82827</xdr:colOff>
      <xdr:row>13</xdr:row>
      <xdr:rowOff>16366</xdr:rowOff>
    </xdr:from>
    <xdr:to>
      <xdr:col>2</xdr:col>
      <xdr:colOff>132522</xdr:colOff>
      <xdr:row>14</xdr:row>
      <xdr:rowOff>38701</xdr:rowOff>
    </xdr:to>
    <xdr:pic>
      <xdr:nvPicPr>
        <xdr:cNvPr id="24" name="Graphic 23" descr="Hourglass Finished with solid fill">
          <a:extLst>
            <a:ext uri="{FF2B5EF4-FFF2-40B4-BE49-F238E27FC236}">
              <a16:creationId xmlns:a16="http://schemas.microsoft.com/office/drawing/2014/main" id="{EF0714B0-6675-4C9E-AB08-8979D40DC94B}"/>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5349" y="2385192"/>
          <a:ext cx="207064" cy="204552"/>
        </a:xfrm>
        <a:prstGeom prst="rect">
          <a:avLst/>
        </a:prstGeom>
      </xdr:spPr>
    </xdr:pic>
    <xdr:clientData/>
  </xdr:twoCellAnchor>
  <xdr:twoCellAnchor editAs="oneCell">
    <xdr:from>
      <xdr:col>1</xdr:col>
      <xdr:colOff>74545</xdr:colOff>
      <xdr:row>18</xdr:row>
      <xdr:rowOff>114299</xdr:rowOff>
    </xdr:from>
    <xdr:to>
      <xdr:col>2</xdr:col>
      <xdr:colOff>190500</xdr:colOff>
      <xdr:row>20</xdr:row>
      <xdr:rowOff>16586</xdr:rowOff>
    </xdr:to>
    <xdr:pic>
      <xdr:nvPicPr>
        <xdr:cNvPr id="25" name="Graphic 24" descr="Rating Star with solid fill">
          <a:extLst>
            <a:ext uri="{FF2B5EF4-FFF2-40B4-BE49-F238E27FC236}">
              <a16:creationId xmlns:a16="http://schemas.microsoft.com/office/drawing/2014/main" id="{7A0AD512-809D-42D8-A020-8196B5D7EC3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07067" y="3394212"/>
          <a:ext cx="273324" cy="266722"/>
        </a:xfrm>
        <a:prstGeom prst="rect">
          <a:avLst/>
        </a:prstGeom>
      </xdr:spPr>
    </xdr:pic>
    <xdr:clientData/>
  </xdr:twoCellAnchor>
  <xdr:twoCellAnchor editAs="oneCell">
    <xdr:from>
      <xdr:col>1</xdr:col>
      <xdr:colOff>49695</xdr:colOff>
      <xdr:row>24</xdr:row>
      <xdr:rowOff>16565</xdr:rowOff>
    </xdr:from>
    <xdr:to>
      <xdr:col>2</xdr:col>
      <xdr:colOff>180937</xdr:colOff>
      <xdr:row>25</xdr:row>
      <xdr:rowOff>115956</xdr:rowOff>
    </xdr:to>
    <xdr:pic>
      <xdr:nvPicPr>
        <xdr:cNvPr id="26" name="Graphic 25" descr="Star-struck face outline with solid fill">
          <a:extLst>
            <a:ext uri="{FF2B5EF4-FFF2-40B4-BE49-F238E27FC236}">
              <a16:creationId xmlns:a16="http://schemas.microsoft.com/office/drawing/2014/main" id="{D64A6F87-29F7-4B0F-A86B-FC1D93DA69D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82217" y="4389782"/>
          <a:ext cx="288611" cy="281609"/>
        </a:xfrm>
        <a:prstGeom prst="rect">
          <a:avLst/>
        </a:prstGeom>
      </xdr:spPr>
    </xdr:pic>
    <xdr:clientData/>
  </xdr:twoCellAnchor>
  <xdr:twoCellAnchor editAs="oneCell">
    <xdr:from>
      <xdr:col>12</xdr:col>
      <xdr:colOff>537755</xdr:colOff>
      <xdr:row>18</xdr:row>
      <xdr:rowOff>97845</xdr:rowOff>
    </xdr:from>
    <xdr:to>
      <xdr:col>13</xdr:col>
      <xdr:colOff>436880</xdr:colOff>
      <xdr:row>28</xdr:row>
      <xdr:rowOff>20320</xdr:rowOff>
    </xdr:to>
    <mc:AlternateContent xmlns:mc="http://schemas.openxmlformats.org/markup-compatibility/2006" xmlns:a14="http://schemas.microsoft.com/office/drawing/2010/main">
      <mc:Choice Requires="a14">
        <xdr:graphicFrame macro="">
          <xdr:nvGraphicFramePr>
            <xdr:cNvPr id="6" name="Representative">
              <a:extLst>
                <a:ext uri="{FF2B5EF4-FFF2-40B4-BE49-F238E27FC236}">
                  <a16:creationId xmlns:a16="http://schemas.microsoft.com/office/drawing/2014/main" id="{B9DB8CBA-BF2B-4FD8-ABD0-6EA56B84593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537995" y="3745285"/>
              <a:ext cx="569685" cy="175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33131</xdr:colOff>
      <xdr:row>1</xdr:row>
      <xdr:rowOff>41414</xdr:rowOff>
    </xdr:from>
    <xdr:to>
      <xdr:col>10</xdr:col>
      <xdr:colOff>163285</xdr:colOff>
      <xdr:row>14</xdr:row>
      <xdr:rowOff>130629</xdr:rowOff>
    </xdr:to>
    <xdr:graphicFrame macro="">
      <xdr:nvGraphicFramePr>
        <xdr:cNvPr id="9" name="Chart 8">
          <a:extLst>
            <a:ext uri="{FF2B5EF4-FFF2-40B4-BE49-F238E27FC236}">
              <a16:creationId xmlns:a16="http://schemas.microsoft.com/office/drawing/2014/main" id="{C3802881-037A-4694-B446-263CA41C67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173934</xdr:colOff>
      <xdr:row>2</xdr:row>
      <xdr:rowOff>74543</xdr:rowOff>
    </xdr:from>
    <xdr:to>
      <xdr:col>13</xdr:col>
      <xdr:colOff>124238</xdr:colOff>
      <xdr:row>13</xdr:row>
      <xdr:rowOff>0</xdr:rowOff>
    </xdr:to>
    <xdr:graphicFrame macro="">
      <xdr:nvGraphicFramePr>
        <xdr:cNvPr id="13" name="Chart 12">
          <a:extLst>
            <a:ext uri="{FF2B5EF4-FFF2-40B4-BE49-F238E27FC236}">
              <a16:creationId xmlns:a16="http://schemas.microsoft.com/office/drawing/2014/main" id="{35051CEA-2791-45D5-8ED5-94B99E7395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88507</xdr:colOff>
      <xdr:row>15</xdr:row>
      <xdr:rowOff>123827</xdr:rowOff>
    </xdr:from>
    <xdr:to>
      <xdr:col>12</xdr:col>
      <xdr:colOff>609601</xdr:colOff>
      <xdr:row>35</xdr:row>
      <xdr:rowOff>133350</xdr:rowOff>
    </xdr:to>
    <xdr:graphicFrame macro="">
      <xdr:nvGraphicFramePr>
        <xdr:cNvPr id="17" name="Chart 16">
          <a:extLst>
            <a:ext uri="{FF2B5EF4-FFF2-40B4-BE49-F238E27FC236}">
              <a16:creationId xmlns:a16="http://schemas.microsoft.com/office/drawing/2014/main" id="{EEBBB63B-5DE5-4907-9B58-A68F65C617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6627</xdr:colOff>
      <xdr:row>15</xdr:row>
      <xdr:rowOff>119743</xdr:rowOff>
    </xdr:from>
    <xdr:to>
      <xdr:col>8</xdr:col>
      <xdr:colOff>250372</xdr:colOff>
      <xdr:row>35</xdr:row>
      <xdr:rowOff>130629</xdr:rowOff>
    </xdr:to>
    <xdr:graphicFrame macro="">
      <xdr:nvGraphicFramePr>
        <xdr:cNvPr id="21" name="Chart 20">
          <a:extLst>
            <a:ext uri="{FF2B5EF4-FFF2-40B4-BE49-F238E27FC236}">
              <a16:creationId xmlns:a16="http://schemas.microsoft.com/office/drawing/2014/main" id="{9BFBCD3F-2B25-4989-B728-2C51B6134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285915</xdr:colOff>
      <xdr:row>1</xdr:row>
      <xdr:rowOff>71120</xdr:rowOff>
    </xdr:from>
    <xdr:to>
      <xdr:col>17</xdr:col>
      <xdr:colOff>162560</xdr:colOff>
      <xdr:row>15</xdr:row>
      <xdr:rowOff>41413</xdr:rowOff>
    </xdr:to>
    <xdr:graphicFrame macro="">
      <xdr:nvGraphicFramePr>
        <xdr:cNvPr id="27" name="Chart 26">
          <a:extLst>
            <a:ext uri="{FF2B5EF4-FFF2-40B4-BE49-F238E27FC236}">
              <a16:creationId xmlns:a16="http://schemas.microsoft.com/office/drawing/2014/main" id="{897826DA-1D0C-4BCA-9D64-A6BF484C8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166914</xdr:colOff>
      <xdr:row>1</xdr:row>
      <xdr:rowOff>91440</xdr:rowOff>
    </xdr:from>
    <xdr:to>
      <xdr:col>21</xdr:col>
      <xdr:colOff>640080</xdr:colOff>
      <xdr:row>15</xdr:row>
      <xdr:rowOff>111760</xdr:rowOff>
    </xdr:to>
    <xdr:graphicFrame macro="">
      <xdr:nvGraphicFramePr>
        <xdr:cNvPr id="28" name="Chart 27">
          <a:extLst>
            <a:ext uri="{FF2B5EF4-FFF2-40B4-BE49-F238E27FC236}">
              <a16:creationId xmlns:a16="http://schemas.microsoft.com/office/drawing/2014/main" id="{B29682A1-9636-4B70-816B-8A7B9E168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0.536485879631" backgroundQuery="1" createdVersion="8" refreshedVersion="8" minRefreshableVersion="3" recordCount="0" supportSubquery="1" supportAdvancedDrill="1" xr:uid="{E590D457-BFF7-408B-B8D0-30AD8C9CFE8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 caption="5 * Calls "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 caption="5 * Calls "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0.532442476855" backgroundQuery="1" createdVersion="8" refreshedVersion="8" minRefreshableVersion="3" recordCount="0" supportSubquery="1" supportAdvancedDrill="1" xr:uid="{2E8B4CB7-E61A-47C3-AB8E-04E710DF2FB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 caption="5 * Calls "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 caption="5 * Calls " measure="1" displayFolder="" measureGroup="calls" count="0" oneField="1">
      <fieldsUsage count="1">
        <fieldUsage x="4"/>
      </fieldsUsage>
    </cacheHierarchy>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0.809066782407" backgroundQuery="1" createdVersion="8" refreshedVersion="8" minRefreshableVersion="3" recordCount="0" supportSubquery="1" supportAdvancedDrill="1" xr:uid="{EC44FFD1-47AA-4EBF-8CA6-3D36351B74E7}">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7291668" backgroundQuery="1" createdVersion="8" refreshedVersion="8" minRefreshableVersion="3" recordCount="0" supportSubquery="1" supportAdvancedDrill="1" xr:uid="{721C2935-DBF3-4B4F-B732-BDF6458ADC3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7638891" backgroundQuery="1" createdVersion="8" refreshedVersion="8" minRefreshableVersion="3" recordCount="0" supportSubquery="1" supportAdvancedDrill="1" xr:uid="{B2E37E45-BE60-4EDD-BB34-CD2565607E37}">
  <cacheSource type="external" connectionId="1"/>
  <cacheFields count="1">
    <cacheField name="[calls].[Representative].[Representative]" caption="Representative" numFmtId="0" hierarchy="3" level="1">
      <sharedItems count="5">
        <s v="R01"/>
        <s v="R02"/>
        <s v="R03"/>
        <s v="R04"/>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8101853" backgroundQuery="1" createdVersion="8" refreshedVersion="8" minRefreshableVersion="3" recordCount="0" supportSubquery="1" supportAdvancedDrill="1" xr:uid="{948BCC38-908F-40DF-B001-37A13B50B01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8449077" backgroundQuery="1" createdVersion="8" refreshedVersion="8" minRefreshableVersion="3" recordCount="0" supportSubquery="1" supportAdvancedDrill="1" xr:uid="{DA61DDB7-E7CE-4168-A005-1E691C518A7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87963" backgroundQuery="1" createdVersion="8" refreshedVersion="8" minRefreshableVersion="3" recordCount="0" supportSubquery="1" supportAdvancedDrill="1" xr:uid="{2D4CE403-0D2E-4E25-B6AB-8DFC47213072}">
  <cacheSource type="external" connectionId="1"/>
  <cacheFields count="4">
    <cacheField name="[customers].[City].[City]" caption="City" numFmtId="0" hierarchy="15" level="1">
      <sharedItems count="3">
        <s v="Cincinnati"/>
        <s v="Cleveland"/>
        <s v="Columbus"/>
      </sharedItems>
    </cacheField>
    <cacheField name="[Measures].[Call count]" caption="Call count" numFmtId="0" hierarchy="17" level="32767"/>
    <cacheField name="[customers].[Gedner].[Gedner]" caption="Gedner" numFmtId="0" hierarchy="13" level="1">
      <sharedItems count="2">
        <s v="Female"/>
        <s v="Male"/>
      </sharedItems>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9375" backgroundQuery="1" createdVersion="8" refreshedVersion="8" minRefreshableVersion="3" recordCount="0" supportSubquery="1" supportAdvancedDrill="1" xr:uid="{E9870046-2E40-45E0-A394-2EEA998737D6}">
  <cacheSource type="external" connectionId="1"/>
  <cacheFields count="4">
    <cacheField name="[customers].[City].[City]" caption="City" numFmtId="0" hierarchy="15" level="1">
      <sharedItems count="3">
        <s v="Cincinnati"/>
        <s v="Cleveland"/>
        <s v="Columbus"/>
      </sharedItems>
    </cacheField>
    <cacheField name="[Measures].[Call count]" caption="Call count" numFmtId="0" hierarchy="17" level="32767"/>
    <cacheField name="[customers].[Gedner].[Gedner]" caption="Gedner" numFmtId="0" hierarchy="13" level="1">
      <sharedItems count="2">
        <s v="Female"/>
        <s v="Male"/>
      </sharedItems>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1.536659837962" backgroundQuery="1" createdVersion="8" refreshedVersion="8" minRefreshableVersion="3" recordCount="0" supportSubquery="1" supportAdvancedDrill="1" xr:uid="{F31E9B0D-7C81-4DCF-A919-DF49911970A4}">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0.437173842591" backgroundQuery="1" createdVersion="3" refreshedVersion="8" minRefreshableVersion="3" recordCount="0" supportSubquery="1" supportAdvancedDrill="1" xr:uid="{BB9EA029-5870-4C80-8B8D-F4341CBD1AEB}">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 caption="5 * Calls " measure="1" displayFolder="" measureGroup="calls" count="0"/>
    <cacheHierarchy uniqueName="[Measures].[__XL_Count customers]" caption="__XL_Count customers" measure="1" displayFolder="" measureGroup="customers"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Count of Date of Call]" caption="Count of Date of Call" measure="1" displayFolder="" measureGroup="call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14199018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59BBBB-3290-4B69-91B7-D2E00CA4A3CA}" name="Rep satisfaction "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0"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2F0BE0-4075-4725-9E18-2AC8C054E58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1EC164-C19F-4F4C-8E4B-BAADFE2D4714}" name="PivotTable4"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82:D87" firstHeaderRow="1" firstDataRow="2" firstDataCol="1"/>
  <pivotFields count="4">
    <pivotField axis="axisRow" allDrilled="1" subtotalTop="0" showAll="0"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8">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8A3A98-013B-47EB-9AEC-181DA2AEE907}" name="Selected rep"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5:A60"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2">
    <format dxfId="16">
      <pivotArea dataOnly="0" labelOnly="1" fieldPosition="0">
        <references count="1">
          <reference field="0" count="0"/>
        </references>
      </pivotArea>
    </format>
    <format dxfId="15">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B78D1A-6590-4ACB-B31A-C4F081B02C94}" name="Rep pivots"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45:C5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49C7465-AB70-47DB-BDB5-EC37B0EA778E}" name="Weekend pivot"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H30:I38" firstHeaderRow="1" firstDataRow="1" firstDataCol="1"/>
  <pivotFields count="3">
    <pivotField axis="axisRow" allDrilled="1" subtotalTop="0" showAll="0"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9BE730-91B5-4468-B03A-B3596EEB2971}" name="Monthly trend"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4D6A7A-CD24-4583-9014-4818476CFC5F}" name="PivotTable1"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68:D73" firstHeaderRow="1" firstDataRow="2" firstDataCol="1"/>
  <pivotFields count="4">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fld="1" subtotal="count" baseField="0" baseItem="0"/>
  </dataFields>
  <chartFormats count="4">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399E1F3-FB71-424E-884C-CA8D8FC05B8E}" name="PivotTable3"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DD862D-E999-446B-9C1C-6617C855FF12}" name="Rep Amount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G22"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7886BBA-AD89-427C-962F-FBF6774FAE7F}" sourceName="[calls].[Representative]">
  <pivotTables>
    <pivotTable tabId="8" name="Monthly trend"/>
    <pivotTable tabId="8" name="Selected rep"/>
    <pivotTable tabId="8" name="Weekend pivot"/>
    <pivotTable tabId="8" name="Rep pivots"/>
    <pivotTable tabId="8" name="PivotTable1"/>
    <pivotTable tabId="8" name="PivotTable4"/>
    <pivotTable tabId="11" name="Rep satisfaction "/>
  </pivotTables>
  <data>
    <olap pivotCacheId="114199018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FFEAE27-D055-4FE0-9792-12B52B7235AA}" cache="Slicer_Representative" level="1" style="SlicerStyleDark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5B0C-78FC-4301-AE4C-2770D513E5EE}">
  <dimension ref="A3:B25"/>
  <sheetViews>
    <sheetView workbookViewId="0">
      <selection activeCell="A18" sqref="A18"/>
    </sheetView>
  </sheetViews>
  <sheetFormatPr defaultRowHeight="14.4" x14ac:dyDescent="0.3"/>
  <cols>
    <col min="1" max="1" width="12.19921875" bestFit="1" customWidth="1"/>
    <col min="2" max="2" width="9.19921875" bestFit="1" customWidth="1"/>
  </cols>
  <sheetData>
    <row r="3" spans="1:2" x14ac:dyDescent="0.3">
      <c r="A3" s="25" t="s">
        <v>1047</v>
      </c>
      <c r="B3" t="s">
        <v>1044</v>
      </c>
    </row>
    <row r="4" spans="1:2" x14ac:dyDescent="0.3">
      <c r="A4" s="26">
        <v>0</v>
      </c>
      <c r="B4" s="23">
        <v>1</v>
      </c>
    </row>
    <row r="5" spans="1:2" x14ac:dyDescent="0.3">
      <c r="A5" s="26">
        <v>1</v>
      </c>
      <c r="B5" s="23">
        <v>8</v>
      </c>
    </row>
    <row r="6" spans="1:2" x14ac:dyDescent="0.3">
      <c r="A6" s="26">
        <v>2</v>
      </c>
      <c r="B6" s="23">
        <v>59</v>
      </c>
    </row>
    <row r="7" spans="1:2" x14ac:dyDescent="0.3">
      <c r="A7" s="26">
        <v>3</v>
      </c>
      <c r="B7" s="23">
        <v>197</v>
      </c>
    </row>
    <row r="8" spans="1:2" x14ac:dyDescent="0.3">
      <c r="A8" s="26">
        <v>4</v>
      </c>
      <c r="B8" s="23">
        <v>428</v>
      </c>
    </row>
    <row r="9" spans="1:2" x14ac:dyDescent="0.3">
      <c r="A9" s="26">
        <v>5</v>
      </c>
      <c r="B9" s="23">
        <v>307</v>
      </c>
    </row>
    <row r="10" spans="1:2" x14ac:dyDescent="0.3">
      <c r="A10" s="26" t="s">
        <v>1048</v>
      </c>
      <c r="B10" s="23">
        <v>1000</v>
      </c>
    </row>
    <row r="25" spans="1:1" x14ac:dyDescent="0.3">
      <c r="A25"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2839-44BF-4FAF-A263-29D980EB9576}">
  <dimension ref="A3:L87"/>
  <sheetViews>
    <sheetView topLeftCell="A47" workbookViewId="0">
      <selection activeCell="L68" sqref="L68"/>
    </sheetView>
  </sheetViews>
  <sheetFormatPr defaultRowHeight="14.4" x14ac:dyDescent="0.3"/>
  <cols>
    <col min="1" max="1" width="12.19921875" bestFit="1" customWidth="1"/>
    <col min="2" max="2" width="15.19921875" bestFit="1" customWidth="1"/>
    <col min="3" max="3" width="4.8984375" bestFit="1" customWidth="1"/>
    <col min="4" max="4" width="10.3984375" bestFit="1" customWidth="1"/>
    <col min="5" max="5" width="8.09765625" bestFit="1" customWidth="1"/>
    <col min="6" max="7" width="10.09765625" bestFit="1" customWidth="1"/>
    <col min="8" max="8" width="12.19921875" bestFit="1" customWidth="1"/>
    <col min="9" max="9" width="9.19921875" bestFit="1" customWidth="1"/>
    <col min="10" max="10" width="10.19921875" bestFit="1" customWidth="1"/>
    <col min="11" max="146" width="10.09765625" bestFit="1" customWidth="1"/>
    <col min="147" max="147" width="10.3984375" bestFit="1" customWidth="1"/>
  </cols>
  <sheetData>
    <row r="3" spans="1:5" x14ac:dyDescent="0.3">
      <c r="A3" t="s">
        <v>1044</v>
      </c>
      <c r="B3" t="s">
        <v>1042</v>
      </c>
      <c r="C3" t="s">
        <v>1045</v>
      </c>
      <c r="D3" t="s">
        <v>1043</v>
      </c>
      <c r="E3" t="s">
        <v>1046</v>
      </c>
    </row>
    <row r="4" spans="1:5" x14ac:dyDescent="0.3">
      <c r="A4" s="23">
        <v>1000</v>
      </c>
      <c r="B4" s="24">
        <v>96623</v>
      </c>
      <c r="C4" s="23">
        <v>89850</v>
      </c>
      <c r="D4" s="21">
        <v>3.8854000000000033</v>
      </c>
      <c r="E4" s="20">
        <v>307</v>
      </c>
    </row>
    <row r="8" spans="1:5" x14ac:dyDescent="0.3">
      <c r="A8" t="s">
        <v>1044</v>
      </c>
      <c r="B8" t="s">
        <v>1042</v>
      </c>
      <c r="C8" t="s">
        <v>1045</v>
      </c>
      <c r="D8" t="s">
        <v>1043</v>
      </c>
      <c r="E8" t="s">
        <v>1046</v>
      </c>
    </row>
    <row r="9" spans="1:5" x14ac:dyDescent="0.3">
      <c r="A9" s="23">
        <v>1000</v>
      </c>
      <c r="B9" s="24">
        <v>96623</v>
      </c>
      <c r="C9" s="23">
        <v>89850</v>
      </c>
      <c r="D9" s="21">
        <v>3.8854000000000033</v>
      </c>
      <c r="E9" s="20">
        <v>307</v>
      </c>
    </row>
    <row r="23" spans="1:9" x14ac:dyDescent="0.3">
      <c r="A23" s="25" t="s">
        <v>1047</v>
      </c>
      <c r="B23" t="s">
        <v>1044</v>
      </c>
      <c r="C23" t="s">
        <v>1061</v>
      </c>
    </row>
    <row r="24" spans="1:9" x14ac:dyDescent="0.3">
      <c r="A24" s="26" t="s">
        <v>1049</v>
      </c>
      <c r="B24" s="23">
        <v>79</v>
      </c>
      <c r="C24" s="23">
        <v>79</v>
      </c>
    </row>
    <row r="25" spans="1:9" x14ac:dyDescent="0.3">
      <c r="A25" s="26" t="s">
        <v>1050</v>
      </c>
      <c r="B25" s="23">
        <v>66</v>
      </c>
      <c r="C25" s="23">
        <v>66</v>
      </c>
    </row>
    <row r="26" spans="1:9" x14ac:dyDescent="0.3">
      <c r="A26" s="26" t="s">
        <v>1051</v>
      </c>
      <c r="B26" s="23">
        <v>155</v>
      </c>
      <c r="C26" s="23">
        <v>155</v>
      </c>
    </row>
    <row r="27" spans="1:9" x14ac:dyDescent="0.3">
      <c r="A27" s="26" t="s">
        <v>1052</v>
      </c>
      <c r="B27" s="23">
        <v>136</v>
      </c>
      <c r="C27" s="23">
        <v>136</v>
      </c>
    </row>
    <row r="28" spans="1:9" x14ac:dyDescent="0.3">
      <c r="A28" s="26" t="s">
        <v>1053</v>
      </c>
      <c r="B28" s="23">
        <v>83</v>
      </c>
      <c r="C28" s="23">
        <v>83</v>
      </c>
    </row>
    <row r="29" spans="1:9" x14ac:dyDescent="0.3">
      <c r="A29" s="26" t="s">
        <v>1054</v>
      </c>
      <c r="B29" s="23">
        <v>67</v>
      </c>
      <c r="C29" s="23">
        <v>67</v>
      </c>
    </row>
    <row r="30" spans="1:9" x14ac:dyDescent="0.3">
      <c r="A30" s="26" t="s">
        <v>1055</v>
      </c>
      <c r="B30" s="23">
        <v>64</v>
      </c>
      <c r="C30" s="23">
        <v>64</v>
      </c>
      <c r="H30" s="25" t="s">
        <v>1047</v>
      </c>
      <c r="I30" t="s">
        <v>1044</v>
      </c>
    </row>
    <row r="31" spans="1:9" x14ac:dyDescent="0.3">
      <c r="A31" s="26" t="s">
        <v>1056</v>
      </c>
      <c r="B31" s="23">
        <v>50</v>
      </c>
      <c r="C31" s="23">
        <v>50</v>
      </c>
      <c r="H31" s="26" t="s">
        <v>1065</v>
      </c>
      <c r="I31" s="23">
        <v>146</v>
      </c>
    </row>
    <row r="32" spans="1:9" x14ac:dyDescent="0.3">
      <c r="A32" s="26" t="s">
        <v>1057</v>
      </c>
      <c r="B32" s="23">
        <v>76</v>
      </c>
      <c r="C32" s="23">
        <v>76</v>
      </c>
      <c r="H32" s="26" t="s">
        <v>1063</v>
      </c>
      <c r="I32" s="23">
        <v>133</v>
      </c>
    </row>
    <row r="33" spans="1:11" x14ac:dyDescent="0.3">
      <c r="A33" s="26" t="s">
        <v>1058</v>
      </c>
      <c r="B33" s="23">
        <v>114</v>
      </c>
      <c r="C33" s="23">
        <v>114</v>
      </c>
      <c r="H33" s="26" t="s">
        <v>1067</v>
      </c>
      <c r="I33" s="23">
        <v>138</v>
      </c>
    </row>
    <row r="34" spans="1:11" x14ac:dyDescent="0.3">
      <c r="A34" s="26" t="s">
        <v>1059</v>
      </c>
      <c r="B34" s="23">
        <v>57</v>
      </c>
      <c r="C34" s="23">
        <v>57</v>
      </c>
      <c r="H34" s="26" t="s">
        <v>1068</v>
      </c>
      <c r="I34" s="23">
        <v>153</v>
      </c>
    </row>
    <row r="35" spans="1:11" x14ac:dyDescent="0.3">
      <c r="A35" s="26" t="s">
        <v>1060</v>
      </c>
      <c r="B35" s="23">
        <v>53</v>
      </c>
      <c r="C35" s="23">
        <v>53</v>
      </c>
      <c r="H35" s="26" t="s">
        <v>1066</v>
      </c>
      <c r="I35" s="23">
        <v>128</v>
      </c>
    </row>
    <row r="36" spans="1:11" x14ac:dyDescent="0.3">
      <c r="A36" s="26" t="s">
        <v>1048</v>
      </c>
      <c r="B36" s="23">
        <v>1000</v>
      </c>
      <c r="C36" s="23">
        <v>1000</v>
      </c>
      <c r="H36" s="26" t="s">
        <v>1062</v>
      </c>
      <c r="I36" s="23">
        <v>141</v>
      </c>
    </row>
    <row r="37" spans="1:11" x14ac:dyDescent="0.3">
      <c r="H37" s="26" t="s">
        <v>1064</v>
      </c>
      <c r="I37" s="23">
        <v>161</v>
      </c>
    </row>
    <row r="38" spans="1:11" x14ac:dyDescent="0.3">
      <c r="H38" s="26" t="s">
        <v>1048</v>
      </c>
      <c r="I38" s="23">
        <v>1000</v>
      </c>
    </row>
    <row r="45" spans="1:11" x14ac:dyDescent="0.3">
      <c r="A45" s="25" t="s">
        <v>1047</v>
      </c>
      <c r="B45" t="s">
        <v>1044</v>
      </c>
      <c r="C45" t="s">
        <v>1042</v>
      </c>
      <c r="G45" t="s">
        <v>1069</v>
      </c>
      <c r="I45" t="s">
        <v>1075</v>
      </c>
      <c r="J45" t="str">
        <f>A56</f>
        <v>R01</v>
      </c>
    </row>
    <row r="46" spans="1:11" x14ac:dyDescent="0.3">
      <c r="A46" s="26" t="s">
        <v>11</v>
      </c>
      <c r="B46" s="23">
        <v>189</v>
      </c>
      <c r="C46" s="24">
        <v>18415</v>
      </c>
      <c r="G46" t="s">
        <v>1070</v>
      </c>
      <c r="H46" t="s">
        <v>1071</v>
      </c>
      <c r="I46" t="s">
        <v>1072</v>
      </c>
      <c r="J46" t="s">
        <v>1073</v>
      </c>
      <c r="K46" t="s">
        <v>1074</v>
      </c>
    </row>
    <row r="47" spans="1:11" x14ac:dyDescent="0.3">
      <c r="A47" s="26" t="s">
        <v>9</v>
      </c>
      <c r="B47" s="23">
        <v>218</v>
      </c>
      <c r="C47" s="24">
        <v>20581</v>
      </c>
      <c r="G47" t="str" cm="1">
        <f t="array" ref="G47:I51">A46:C50</f>
        <v>R01</v>
      </c>
      <c r="H47">
        <v>189</v>
      </c>
      <c r="I47">
        <v>18415</v>
      </c>
      <c r="J47">
        <f>IF(G47=$J$45,H47,NA())</f>
        <v>189</v>
      </c>
      <c r="K47">
        <f>IF(G47=$J$45,I47,NA())</f>
        <v>18415</v>
      </c>
    </row>
    <row r="48" spans="1:11" x14ac:dyDescent="0.3">
      <c r="A48" s="26" t="s">
        <v>6</v>
      </c>
      <c r="B48" s="23">
        <v>207</v>
      </c>
      <c r="C48" s="24">
        <v>20872</v>
      </c>
      <c r="G48" t="str">
        <v>R02</v>
      </c>
      <c r="H48">
        <v>218</v>
      </c>
      <c r="I48">
        <v>20581</v>
      </c>
      <c r="J48" t="e">
        <f>IF(G48=J45,H48,NA())</f>
        <v>#N/A</v>
      </c>
      <c r="K48" t="e">
        <f t="shared" ref="K48:K51" si="0">IF(G48=$J$45,I48,NA())</f>
        <v>#N/A</v>
      </c>
    </row>
    <row r="49" spans="1:12" x14ac:dyDescent="0.3">
      <c r="A49" s="26" t="s">
        <v>13</v>
      </c>
      <c r="B49" s="23">
        <v>186</v>
      </c>
      <c r="C49" s="24">
        <v>16651</v>
      </c>
      <c r="G49" t="str">
        <v>R03</v>
      </c>
      <c r="H49">
        <v>207</v>
      </c>
      <c r="I49">
        <v>20872</v>
      </c>
      <c r="J49" t="e">
        <f t="shared" ref="J49:J51" si="1">IF(G49=J46,H49,NA())</f>
        <v>#N/A</v>
      </c>
      <c r="K49" t="e">
        <f t="shared" si="0"/>
        <v>#N/A</v>
      </c>
    </row>
    <row r="50" spans="1:12" x14ac:dyDescent="0.3">
      <c r="A50" s="26" t="s">
        <v>10</v>
      </c>
      <c r="B50" s="23">
        <v>200</v>
      </c>
      <c r="C50" s="24">
        <v>20104</v>
      </c>
      <c r="G50" t="str">
        <v>R04</v>
      </c>
      <c r="H50">
        <v>186</v>
      </c>
      <c r="I50">
        <v>16651</v>
      </c>
      <c r="J50" t="e">
        <f t="shared" si="1"/>
        <v>#N/A</v>
      </c>
      <c r="K50" t="e">
        <f t="shared" si="0"/>
        <v>#N/A</v>
      </c>
    </row>
    <row r="51" spans="1:12" x14ac:dyDescent="0.3">
      <c r="A51" s="26" t="s">
        <v>1048</v>
      </c>
      <c r="B51" s="23">
        <v>1000</v>
      </c>
      <c r="C51" s="24">
        <v>96623</v>
      </c>
      <c r="G51" t="str">
        <v>R05</v>
      </c>
      <c r="H51">
        <v>200</v>
      </c>
      <c r="I51">
        <v>20104</v>
      </c>
      <c r="J51" t="e">
        <f t="shared" si="1"/>
        <v>#N/A</v>
      </c>
      <c r="K51" t="e">
        <f t="shared" si="0"/>
        <v>#N/A</v>
      </c>
    </row>
    <row r="55" spans="1:12" x14ac:dyDescent="0.3">
      <c r="A55" s="25" t="s">
        <v>1047</v>
      </c>
    </row>
    <row r="56" spans="1:12" x14ac:dyDescent="0.3">
      <c r="A56" s="28" t="s">
        <v>11</v>
      </c>
      <c r="G56" t="str" cm="1">
        <f t="array" ref="G56:G60">A46:A50</f>
        <v>R01</v>
      </c>
      <c r="H56" s="27" cm="1">
        <f t="array" ref="H56:H60">C46:C50</f>
        <v>18415</v>
      </c>
    </row>
    <row r="57" spans="1:12" x14ac:dyDescent="0.3">
      <c r="A57" s="28" t="s">
        <v>9</v>
      </c>
      <c r="G57" t="str">
        <v>R02</v>
      </c>
      <c r="H57" s="27">
        <v>20581</v>
      </c>
    </row>
    <row r="58" spans="1:12" x14ac:dyDescent="0.3">
      <c r="A58" s="28" t="s">
        <v>6</v>
      </c>
      <c r="G58" t="str">
        <v>R03</v>
      </c>
      <c r="H58" s="27">
        <v>20872</v>
      </c>
    </row>
    <row r="59" spans="1:12" x14ac:dyDescent="0.3">
      <c r="A59" s="28" t="s">
        <v>13</v>
      </c>
      <c r="G59" t="str">
        <v>R04</v>
      </c>
      <c r="H59" s="27">
        <v>16651</v>
      </c>
      <c r="K59" t="s">
        <v>1078</v>
      </c>
    </row>
    <row r="60" spans="1:12" x14ac:dyDescent="0.3">
      <c r="A60" s="28" t="s">
        <v>10</v>
      </c>
      <c r="G60" t="str">
        <v>R05</v>
      </c>
      <c r="H60" s="27">
        <v>20104</v>
      </c>
      <c r="K60" t="s">
        <v>1079</v>
      </c>
      <c r="L60">
        <f>A9/A4</f>
        <v>1</v>
      </c>
    </row>
    <row r="61" spans="1:12" x14ac:dyDescent="0.3">
      <c r="K61" t="s">
        <v>1082</v>
      </c>
      <c r="L61">
        <f>_xlfn.XLOOKUP(A56,G47:G51,H47:H51)</f>
        <v>189</v>
      </c>
    </row>
    <row r="62" spans="1:12" x14ac:dyDescent="0.3">
      <c r="K62" t="s">
        <v>1083</v>
      </c>
      <c r="L62">
        <f>_xlfn.XLOOKUP(A56,G47:G51,I47:I51)</f>
        <v>18415</v>
      </c>
    </row>
    <row r="64" spans="1:12" x14ac:dyDescent="0.3">
      <c r="K64" t="s">
        <v>1080</v>
      </c>
      <c r="L64">
        <f>_xlfn.RANK.AVG(L61,H47:H51)</f>
        <v>4</v>
      </c>
    </row>
    <row r="65" spans="1:12" x14ac:dyDescent="0.3">
      <c r="A65" s="28"/>
      <c r="K65" t="s">
        <v>1081</v>
      </c>
      <c r="L65">
        <f>_xlfn.RANK.AVG(L62,I47:I51)</f>
        <v>4</v>
      </c>
    </row>
    <row r="67" spans="1:12" x14ac:dyDescent="0.3">
      <c r="K67" t="s">
        <v>1084</v>
      </c>
    </row>
    <row r="68" spans="1:12" x14ac:dyDescent="0.3">
      <c r="A68" s="25" t="s">
        <v>1044</v>
      </c>
      <c r="B68" s="25" t="s">
        <v>1076</v>
      </c>
      <c r="L68" t="str">
        <f>"% of calls:"&amp;TEXT(L60,"0%")</f>
        <v>% of calls:100%</v>
      </c>
    </row>
    <row r="69" spans="1:12" x14ac:dyDescent="0.3">
      <c r="A69" s="25" t="s">
        <v>1047</v>
      </c>
      <c r="B69" t="s">
        <v>999</v>
      </c>
      <c r="C69" t="s">
        <v>998</v>
      </c>
      <c r="D69" t="s">
        <v>1048</v>
      </c>
      <c r="L69" t="str">
        <f>IF(COUNTA(A56:A60)&gt;1,"","call rank:"&amp;L64)</f>
        <v/>
      </c>
    </row>
    <row r="70" spans="1:12" x14ac:dyDescent="0.3">
      <c r="A70" s="26" t="s">
        <v>1002</v>
      </c>
      <c r="B70" s="23">
        <v>144</v>
      </c>
      <c r="C70" s="23">
        <v>132</v>
      </c>
      <c r="D70" s="23">
        <v>276</v>
      </c>
      <c r="L70" t="str">
        <f>IF(COUNTA(A56:A60)&gt;1,"","Amount rank : "&amp;L65)</f>
        <v/>
      </c>
    </row>
    <row r="71" spans="1:12" x14ac:dyDescent="0.3">
      <c r="A71" s="26" t="s">
        <v>1001</v>
      </c>
      <c r="B71" s="23">
        <v>326</v>
      </c>
      <c r="C71" s="23">
        <v>63</v>
      </c>
      <c r="D71" s="23">
        <v>389</v>
      </c>
    </row>
    <row r="72" spans="1:12" x14ac:dyDescent="0.3">
      <c r="A72" s="26" t="s">
        <v>1000</v>
      </c>
      <c r="B72" s="23">
        <v>129</v>
      </c>
      <c r="C72" s="23">
        <v>206</v>
      </c>
      <c r="D72" s="23">
        <v>335</v>
      </c>
      <c r="K72" t="s">
        <v>1085</v>
      </c>
      <c r="L72" t="e" vm="1">
        <f>_xlfn.XLOOKUP(A56,Assets!E3:E7,Assets!F3:F7)</f>
        <v>#VALUE!</v>
      </c>
    </row>
    <row r="73" spans="1:12" x14ac:dyDescent="0.3">
      <c r="A73" s="26" t="s">
        <v>1048</v>
      </c>
      <c r="B73" s="23">
        <v>599</v>
      </c>
      <c r="C73" s="23">
        <v>401</v>
      </c>
      <c r="D73" s="23">
        <v>1000</v>
      </c>
    </row>
    <row r="82" spans="1:4" x14ac:dyDescent="0.3">
      <c r="A82" s="25" t="s">
        <v>1044</v>
      </c>
      <c r="B82" s="25" t="s">
        <v>1076</v>
      </c>
    </row>
    <row r="83" spans="1:4" x14ac:dyDescent="0.3">
      <c r="A83" s="25" t="s">
        <v>1047</v>
      </c>
      <c r="B83" t="s">
        <v>999</v>
      </c>
      <c r="C83" t="s">
        <v>998</v>
      </c>
      <c r="D83" t="s">
        <v>1048</v>
      </c>
    </row>
    <row r="84" spans="1:4" x14ac:dyDescent="0.3">
      <c r="A84" s="26" t="s">
        <v>1002</v>
      </c>
      <c r="B84" s="23">
        <v>144</v>
      </c>
      <c r="C84" s="23">
        <v>132</v>
      </c>
      <c r="D84" s="23">
        <v>276</v>
      </c>
    </row>
    <row r="85" spans="1:4" x14ac:dyDescent="0.3">
      <c r="A85" s="26" t="s">
        <v>1001</v>
      </c>
      <c r="B85" s="23">
        <v>326</v>
      </c>
      <c r="C85" s="23">
        <v>63</v>
      </c>
      <c r="D85" s="23">
        <v>389</v>
      </c>
    </row>
    <row r="86" spans="1:4" x14ac:dyDescent="0.3">
      <c r="A86" s="26" t="s">
        <v>1000</v>
      </c>
      <c r="B86" s="23">
        <v>129</v>
      </c>
      <c r="C86" s="23">
        <v>206</v>
      </c>
      <c r="D86" s="23">
        <v>335</v>
      </c>
    </row>
    <row r="87" spans="1:4" x14ac:dyDescent="0.3">
      <c r="A87" s="26" t="s">
        <v>1048</v>
      </c>
      <c r="B87" s="23">
        <v>599</v>
      </c>
      <c r="C87" s="23">
        <v>401</v>
      </c>
      <c r="D87" s="23">
        <v>1000</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2D51-972E-469C-8C09-D3BFBE86887F}">
  <dimension ref="A3:G22"/>
  <sheetViews>
    <sheetView workbookViewId="0">
      <selection activeCell="G22" sqref="A5:G22"/>
    </sheetView>
  </sheetViews>
  <sheetFormatPr defaultRowHeight="14.4" x14ac:dyDescent="0.3"/>
  <cols>
    <col min="1" max="1" width="12.19921875" bestFit="1" customWidth="1"/>
    <col min="2" max="2" width="15.19921875" bestFit="1" customWidth="1"/>
    <col min="3" max="6" width="6.796875" bestFit="1" customWidth="1"/>
    <col min="7" max="7" width="10.3984375" bestFit="1" customWidth="1"/>
  </cols>
  <sheetData>
    <row r="3" spans="1:7" x14ac:dyDescent="0.3">
      <c r="A3" s="25" t="s">
        <v>1042</v>
      </c>
      <c r="B3" s="25" t="s">
        <v>1076</v>
      </c>
    </row>
    <row r="4" spans="1:7" x14ac:dyDescent="0.3">
      <c r="A4" s="25" t="s">
        <v>1047</v>
      </c>
      <c r="B4" t="s">
        <v>11</v>
      </c>
      <c r="C4" t="s">
        <v>9</v>
      </c>
      <c r="D4" t="s">
        <v>6</v>
      </c>
      <c r="E4" t="s">
        <v>13</v>
      </c>
      <c r="F4" t="s">
        <v>10</v>
      </c>
      <c r="G4" t="s">
        <v>1048</v>
      </c>
    </row>
    <row r="5" spans="1:7" x14ac:dyDescent="0.3">
      <c r="A5" s="26" t="s">
        <v>1002</v>
      </c>
    </row>
    <row r="6" spans="1:7" x14ac:dyDescent="0.3">
      <c r="A6" s="29" t="s">
        <v>20</v>
      </c>
      <c r="B6" s="24">
        <v>891</v>
      </c>
      <c r="C6" s="24">
        <v>1332</v>
      </c>
      <c r="D6" s="24">
        <v>1282</v>
      </c>
      <c r="E6" s="24">
        <v>739</v>
      </c>
      <c r="F6" s="24">
        <v>560</v>
      </c>
      <c r="G6" s="24">
        <v>4804</v>
      </c>
    </row>
    <row r="7" spans="1:7" x14ac:dyDescent="0.3">
      <c r="A7" s="29" t="s">
        <v>12</v>
      </c>
      <c r="B7" s="24">
        <v>1991</v>
      </c>
      <c r="C7" s="24">
        <v>1886</v>
      </c>
      <c r="D7" s="24">
        <v>1206</v>
      </c>
      <c r="E7" s="24">
        <v>884</v>
      </c>
      <c r="F7" s="24">
        <v>1722</v>
      </c>
      <c r="G7" s="24">
        <v>7689</v>
      </c>
    </row>
    <row r="8" spans="1:7" x14ac:dyDescent="0.3">
      <c r="A8" s="29" t="s">
        <v>8</v>
      </c>
      <c r="B8" s="24">
        <v>1163</v>
      </c>
      <c r="C8" s="24">
        <v>1180</v>
      </c>
      <c r="D8" s="24">
        <v>1616</v>
      </c>
      <c r="E8" s="24">
        <v>1043</v>
      </c>
      <c r="F8" s="24">
        <v>1747</v>
      </c>
      <c r="G8" s="24">
        <v>6749</v>
      </c>
    </row>
    <row r="9" spans="1:7" x14ac:dyDescent="0.3">
      <c r="A9" s="29" t="s">
        <v>16</v>
      </c>
      <c r="B9" s="24">
        <v>1438</v>
      </c>
      <c r="C9" s="24">
        <v>1616</v>
      </c>
      <c r="D9" s="24">
        <v>866</v>
      </c>
      <c r="E9" s="24">
        <v>829</v>
      </c>
      <c r="F9" s="24">
        <v>2070</v>
      </c>
      <c r="G9" s="24">
        <v>6819</v>
      </c>
    </row>
    <row r="10" spans="1:7" x14ac:dyDescent="0.3">
      <c r="A10" s="26" t="s">
        <v>1001</v>
      </c>
    </row>
    <row r="11" spans="1:7" x14ac:dyDescent="0.3">
      <c r="A11" s="29" t="s">
        <v>24</v>
      </c>
      <c r="B11" s="24">
        <v>1233</v>
      </c>
      <c r="C11" s="24">
        <v>223</v>
      </c>
      <c r="D11" s="24">
        <v>1680</v>
      </c>
      <c r="E11" s="24">
        <v>990</v>
      </c>
      <c r="F11" s="24">
        <v>1508</v>
      </c>
      <c r="G11" s="24">
        <v>5634</v>
      </c>
    </row>
    <row r="12" spans="1:7" x14ac:dyDescent="0.3">
      <c r="A12" s="29" t="s">
        <v>15</v>
      </c>
      <c r="B12" s="24">
        <v>1598</v>
      </c>
      <c r="C12" s="24">
        <v>1907</v>
      </c>
      <c r="D12" s="24">
        <v>869</v>
      </c>
      <c r="E12" s="24">
        <v>1426</v>
      </c>
      <c r="F12" s="24">
        <v>1416</v>
      </c>
      <c r="G12" s="24">
        <v>7216</v>
      </c>
    </row>
    <row r="13" spans="1:7" x14ac:dyDescent="0.3">
      <c r="A13" s="29" t="s">
        <v>5</v>
      </c>
      <c r="B13" s="24">
        <v>900</v>
      </c>
      <c r="C13" s="24">
        <v>1016</v>
      </c>
      <c r="D13" s="24">
        <v>960</v>
      </c>
      <c r="E13" s="24">
        <v>940</v>
      </c>
      <c r="F13" s="24">
        <v>1193</v>
      </c>
      <c r="G13" s="24">
        <v>5009</v>
      </c>
    </row>
    <row r="14" spans="1:7" x14ac:dyDescent="0.3">
      <c r="A14" s="29" t="s">
        <v>18</v>
      </c>
      <c r="B14" s="24">
        <v>900</v>
      </c>
      <c r="C14" s="24">
        <v>1470</v>
      </c>
      <c r="D14" s="24">
        <v>1617</v>
      </c>
      <c r="E14" s="24">
        <v>1314</v>
      </c>
      <c r="F14" s="24">
        <v>941</v>
      </c>
      <c r="G14" s="24">
        <v>6242</v>
      </c>
    </row>
    <row r="15" spans="1:7" x14ac:dyDescent="0.3">
      <c r="A15" s="29" t="s">
        <v>14</v>
      </c>
      <c r="B15" s="24">
        <v>1255</v>
      </c>
      <c r="C15" s="24">
        <v>516</v>
      </c>
      <c r="D15" s="24">
        <v>1874</v>
      </c>
      <c r="E15" s="24">
        <v>1863</v>
      </c>
      <c r="F15" s="24">
        <v>1722</v>
      </c>
      <c r="G15" s="24">
        <v>7230</v>
      </c>
    </row>
    <row r="16" spans="1:7" x14ac:dyDescent="0.3">
      <c r="A16" s="29" t="s">
        <v>19</v>
      </c>
      <c r="B16" s="24">
        <v>1138</v>
      </c>
      <c r="C16" s="24">
        <v>1898</v>
      </c>
      <c r="D16" s="24">
        <v>1482</v>
      </c>
      <c r="E16" s="24">
        <v>846</v>
      </c>
      <c r="F16" s="24">
        <v>1154</v>
      </c>
      <c r="G16" s="24">
        <v>6518</v>
      </c>
    </row>
    <row r="17" spans="1:7" x14ac:dyDescent="0.3">
      <c r="A17" s="26" t="s">
        <v>1000</v>
      </c>
    </row>
    <row r="18" spans="1:7" x14ac:dyDescent="0.3">
      <c r="A18" s="29" t="s">
        <v>17</v>
      </c>
      <c r="B18" s="24">
        <v>1655</v>
      </c>
      <c r="C18" s="24">
        <v>805</v>
      </c>
      <c r="D18" s="24">
        <v>2263</v>
      </c>
      <c r="E18" s="24">
        <v>987</v>
      </c>
      <c r="F18" s="24">
        <v>1075</v>
      </c>
      <c r="G18" s="24">
        <v>6785</v>
      </c>
    </row>
    <row r="19" spans="1:7" x14ac:dyDescent="0.3">
      <c r="A19" s="29" t="s">
        <v>23</v>
      </c>
      <c r="B19" s="24">
        <v>1104</v>
      </c>
      <c r="C19" s="24">
        <v>2280</v>
      </c>
      <c r="D19" s="24">
        <v>1445</v>
      </c>
      <c r="E19" s="24">
        <v>1722</v>
      </c>
      <c r="F19" s="24">
        <v>1196</v>
      </c>
      <c r="G19" s="24">
        <v>7747</v>
      </c>
    </row>
    <row r="20" spans="1:7" x14ac:dyDescent="0.3">
      <c r="A20" s="29" t="s">
        <v>7</v>
      </c>
      <c r="B20" s="24">
        <v>372</v>
      </c>
      <c r="C20" s="24">
        <v>1818</v>
      </c>
      <c r="D20" s="24">
        <v>1346</v>
      </c>
      <c r="E20" s="24">
        <v>1156</v>
      </c>
      <c r="F20" s="24">
        <v>1484</v>
      </c>
      <c r="G20" s="24">
        <v>6176</v>
      </c>
    </row>
    <row r="21" spans="1:7" x14ac:dyDescent="0.3">
      <c r="A21" s="29" t="s">
        <v>22</v>
      </c>
      <c r="B21" s="24">
        <v>1415</v>
      </c>
      <c r="C21" s="24">
        <v>1271</v>
      </c>
      <c r="D21" s="24">
        <v>1214</v>
      </c>
      <c r="E21" s="24">
        <v>1135</v>
      </c>
      <c r="F21" s="24">
        <v>1566</v>
      </c>
      <c r="G21" s="24">
        <v>6601</v>
      </c>
    </row>
    <row r="22" spans="1:7" x14ac:dyDescent="0.3">
      <c r="A22" s="29" t="s">
        <v>21</v>
      </c>
      <c r="B22" s="24">
        <v>1362</v>
      </c>
      <c r="C22" s="24">
        <v>1363</v>
      </c>
      <c r="D22" s="24">
        <v>1152</v>
      </c>
      <c r="E22" s="24">
        <v>777</v>
      </c>
      <c r="F22" s="24">
        <v>750</v>
      </c>
      <c r="G22" s="24">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D14" sqref="D14"/>
    </sheetView>
  </sheetViews>
  <sheetFormatPr defaultRowHeight="14.4" x14ac:dyDescent="0.3"/>
  <cols>
    <col min="1" max="1" width="3"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4" sqref="F4"/>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0924D-3093-4EB0-8F94-2E4A1C13314D}">
  <dimension ref="C1:U35"/>
  <sheetViews>
    <sheetView showGridLines="0" tabSelected="1" zoomScale="75" zoomScaleNormal="75" workbookViewId="0">
      <selection activeCell="Y9" sqref="Y9"/>
    </sheetView>
  </sheetViews>
  <sheetFormatPr defaultRowHeight="14.4" x14ac:dyDescent="0.3"/>
  <cols>
    <col min="1" max="1" width="1.69921875" style="22" customWidth="1"/>
    <col min="2" max="2" width="2.09765625" style="22" customWidth="1"/>
    <col min="3" max="12" width="8.796875" style="22"/>
    <col min="13" max="13" width="8.796875" style="22" customWidth="1"/>
    <col min="14" max="14" width="16.09765625" style="22" customWidth="1"/>
    <col min="15" max="15" width="15.8984375" style="22" customWidth="1"/>
    <col min="16" max="16" width="9.3984375" style="22" bestFit="1" customWidth="1"/>
    <col min="17" max="17" width="9.3984375" style="22" customWidth="1"/>
    <col min="18" max="18" width="11" style="22" customWidth="1"/>
    <col min="19" max="19" width="8.8984375" style="22" customWidth="1"/>
    <col min="20" max="20" width="9.3984375" style="22" bestFit="1" customWidth="1"/>
    <col min="21" max="21" width="12.296875" style="22" customWidth="1"/>
    <col min="22" max="22" width="12.59765625" style="22" customWidth="1"/>
    <col min="23" max="16384" width="8.796875" style="22"/>
  </cols>
  <sheetData>
    <row r="1" spans="3:8" ht="42.6" customHeight="1" x14ac:dyDescent="0.5">
      <c r="C1" s="43" t="s">
        <v>1086</v>
      </c>
      <c r="D1" s="44"/>
      <c r="E1" s="44"/>
      <c r="F1" s="44"/>
      <c r="G1" s="44"/>
      <c r="H1" s="44"/>
    </row>
    <row r="17" spans="14:21" x14ac:dyDescent="0.3">
      <c r="O17" s="30"/>
      <c r="P17" s="38" t="str" cm="1">
        <f t="array" ref="P17:T17">Sheet5!B4:F4</f>
        <v>R01</v>
      </c>
      <c r="Q17" s="38" t="str">
        <v>R02</v>
      </c>
      <c r="R17" s="38" t="str">
        <v>R03</v>
      </c>
      <c r="S17" s="38" t="str">
        <v>R04</v>
      </c>
      <c r="T17" s="38" t="str">
        <v>R05</v>
      </c>
      <c r="U17" s="39" t="s">
        <v>1077</v>
      </c>
    </row>
    <row r="18" spans="14:21" x14ac:dyDescent="0.3">
      <c r="O18" s="37" t="str" cm="1">
        <f t="array" ref="O18:U35">IF(Sheet5!A5:G22="","",Sheet5!A5:G22)</f>
        <v>Cincinnati</v>
      </c>
      <c r="P18" s="40" t="str">
        <v/>
      </c>
      <c r="Q18" s="40" t="str">
        <v/>
      </c>
      <c r="R18" s="40" t="str">
        <v/>
      </c>
      <c r="S18" s="40" t="str">
        <v/>
      </c>
      <c r="T18" s="40" t="str">
        <v/>
      </c>
      <c r="U18" s="31" t="str">
        <v/>
      </c>
    </row>
    <row r="19" spans="14:21" x14ac:dyDescent="0.3">
      <c r="O19" s="32" t="str">
        <v>C0003</v>
      </c>
      <c r="P19" s="41">
        <v>891</v>
      </c>
      <c r="Q19" s="41">
        <v>1332</v>
      </c>
      <c r="R19" s="41">
        <v>1282</v>
      </c>
      <c r="S19" s="41">
        <v>739</v>
      </c>
      <c r="T19" s="41">
        <v>560</v>
      </c>
      <c r="U19" s="33">
        <v>4804</v>
      </c>
    </row>
    <row r="20" spans="14:21" x14ac:dyDescent="0.3">
      <c r="O20" s="32" t="str">
        <v>C0004</v>
      </c>
      <c r="P20" s="41">
        <v>1991</v>
      </c>
      <c r="Q20" s="41">
        <v>1886</v>
      </c>
      <c r="R20" s="41">
        <v>1206</v>
      </c>
      <c r="S20" s="41">
        <v>884</v>
      </c>
      <c r="T20" s="41">
        <v>1722</v>
      </c>
      <c r="U20" s="33">
        <v>7689</v>
      </c>
    </row>
    <row r="21" spans="14:21" x14ac:dyDescent="0.3">
      <c r="O21" s="32" t="str">
        <v>C0011</v>
      </c>
      <c r="P21" s="41">
        <v>1163</v>
      </c>
      <c r="Q21" s="41">
        <v>1180</v>
      </c>
      <c r="R21" s="41">
        <v>1616</v>
      </c>
      <c r="S21" s="41">
        <v>1043</v>
      </c>
      <c r="T21" s="41">
        <v>1747</v>
      </c>
      <c r="U21" s="33">
        <v>6749</v>
      </c>
    </row>
    <row r="22" spans="14:21" x14ac:dyDescent="0.3">
      <c r="O22" s="32" t="str">
        <v>C0012</v>
      </c>
      <c r="P22" s="41">
        <v>1438</v>
      </c>
      <c r="Q22" s="41">
        <v>1616</v>
      </c>
      <c r="R22" s="41">
        <v>866</v>
      </c>
      <c r="S22" s="41">
        <v>829</v>
      </c>
      <c r="T22" s="41">
        <v>2070</v>
      </c>
      <c r="U22" s="33">
        <v>6819</v>
      </c>
    </row>
    <row r="23" spans="14:21" x14ac:dyDescent="0.3">
      <c r="O23" s="37" t="str">
        <v>Cleveland</v>
      </c>
      <c r="P23" s="41" t="str">
        <v/>
      </c>
      <c r="Q23" s="41" t="str">
        <v/>
      </c>
      <c r="R23" s="41" t="str">
        <v/>
      </c>
      <c r="S23" s="41" t="str">
        <v/>
      </c>
      <c r="T23" s="41" t="str">
        <v/>
      </c>
      <c r="U23" s="33" t="str">
        <v/>
      </c>
    </row>
    <row r="24" spans="14:21" x14ac:dyDescent="0.3">
      <c r="O24" s="32" t="str">
        <v>C0002</v>
      </c>
      <c r="P24" s="41">
        <v>1233</v>
      </c>
      <c r="Q24" s="41">
        <v>223</v>
      </c>
      <c r="R24" s="41">
        <v>1680</v>
      </c>
      <c r="S24" s="41">
        <v>990</v>
      </c>
      <c r="T24" s="41">
        <v>1508</v>
      </c>
      <c r="U24" s="33">
        <v>5634</v>
      </c>
    </row>
    <row r="25" spans="14:21" x14ac:dyDescent="0.3">
      <c r="O25" s="32" t="str">
        <v>C0007</v>
      </c>
      <c r="P25" s="41">
        <v>1598</v>
      </c>
      <c r="Q25" s="41">
        <v>1907</v>
      </c>
      <c r="R25" s="41">
        <v>869</v>
      </c>
      <c r="S25" s="41">
        <v>1426</v>
      </c>
      <c r="T25" s="41">
        <v>1416</v>
      </c>
      <c r="U25" s="33">
        <v>7216</v>
      </c>
    </row>
    <row r="26" spans="14:21" x14ac:dyDescent="0.3">
      <c r="O26" s="32" t="str">
        <v>C0008</v>
      </c>
      <c r="P26" s="41">
        <v>900</v>
      </c>
      <c r="Q26" s="41">
        <v>1016</v>
      </c>
      <c r="R26" s="41">
        <v>960</v>
      </c>
      <c r="S26" s="41">
        <v>940</v>
      </c>
      <c r="T26" s="41">
        <v>1193</v>
      </c>
      <c r="U26" s="33">
        <v>5009</v>
      </c>
    </row>
    <row r="27" spans="14:21" x14ac:dyDescent="0.3">
      <c r="O27" s="32" t="str">
        <v>C0010</v>
      </c>
      <c r="P27" s="41">
        <v>900</v>
      </c>
      <c r="Q27" s="41">
        <v>1470</v>
      </c>
      <c r="R27" s="41">
        <v>1617</v>
      </c>
      <c r="S27" s="41">
        <v>1314</v>
      </c>
      <c r="T27" s="41">
        <v>941</v>
      </c>
      <c r="U27" s="33">
        <v>6242</v>
      </c>
    </row>
    <row r="28" spans="14:21" x14ac:dyDescent="0.3">
      <c r="O28" s="32" t="str">
        <v>C0013</v>
      </c>
      <c r="P28" s="41">
        <v>1255</v>
      </c>
      <c r="Q28" s="41">
        <v>516</v>
      </c>
      <c r="R28" s="41">
        <v>1874</v>
      </c>
      <c r="S28" s="41">
        <v>1863</v>
      </c>
      <c r="T28" s="41">
        <v>1722</v>
      </c>
      <c r="U28" s="33">
        <v>7230</v>
      </c>
    </row>
    <row r="29" spans="14:21" x14ac:dyDescent="0.3">
      <c r="O29" s="32" t="str">
        <v>C0015</v>
      </c>
      <c r="P29" s="41">
        <v>1138</v>
      </c>
      <c r="Q29" s="41">
        <v>1898</v>
      </c>
      <c r="R29" s="41">
        <v>1482</v>
      </c>
      <c r="S29" s="41">
        <v>846</v>
      </c>
      <c r="T29" s="41">
        <v>1154</v>
      </c>
      <c r="U29" s="33">
        <v>6518</v>
      </c>
    </row>
    <row r="30" spans="14:21" x14ac:dyDescent="0.3">
      <c r="N30" s="45" t="e" vm="1">
        <f>pivots!L72</f>
        <v>#VALUE!</v>
      </c>
      <c r="O30" s="37" t="str">
        <v>Columbus</v>
      </c>
      <c r="P30" s="41" t="str">
        <v/>
      </c>
      <c r="Q30" s="41" t="str">
        <v/>
      </c>
      <c r="R30" s="41" t="str">
        <v/>
      </c>
      <c r="S30" s="41" t="str">
        <v/>
      </c>
      <c r="T30" s="41" t="str">
        <v/>
      </c>
      <c r="U30" s="33" t="str">
        <v/>
      </c>
    </row>
    <row r="31" spans="14:21" x14ac:dyDescent="0.3">
      <c r="N31" s="42" t="str">
        <f>pivots!L68</f>
        <v>% of calls:100%</v>
      </c>
      <c r="O31" s="32" t="str">
        <v>C0001</v>
      </c>
      <c r="P31" s="41">
        <v>1655</v>
      </c>
      <c r="Q31" s="41">
        <v>805</v>
      </c>
      <c r="R31" s="41">
        <v>2263</v>
      </c>
      <c r="S31" s="41">
        <v>987</v>
      </c>
      <c r="T31" s="41">
        <v>1075</v>
      </c>
      <c r="U31" s="33">
        <v>6785</v>
      </c>
    </row>
    <row r="32" spans="14:21" x14ac:dyDescent="0.3">
      <c r="N32" s="42" t="str">
        <f>pivots!L69</f>
        <v/>
      </c>
      <c r="O32" s="32" t="str">
        <v>C0005</v>
      </c>
      <c r="P32" s="41">
        <v>1104</v>
      </c>
      <c r="Q32" s="41">
        <v>2280</v>
      </c>
      <c r="R32" s="41">
        <v>1445</v>
      </c>
      <c r="S32" s="41">
        <v>1722</v>
      </c>
      <c r="T32" s="41">
        <v>1196</v>
      </c>
      <c r="U32" s="33">
        <v>7747</v>
      </c>
    </row>
    <row r="33" spans="14:21" x14ac:dyDescent="0.3">
      <c r="N33" s="42" t="str">
        <f>pivots!L70</f>
        <v/>
      </c>
      <c r="O33" s="32" t="str">
        <v>C0006</v>
      </c>
      <c r="P33" s="41">
        <v>372</v>
      </c>
      <c r="Q33" s="41">
        <v>1818</v>
      </c>
      <c r="R33" s="41">
        <v>1346</v>
      </c>
      <c r="S33" s="41">
        <v>1156</v>
      </c>
      <c r="T33" s="41">
        <v>1484</v>
      </c>
      <c r="U33" s="33">
        <v>6176</v>
      </c>
    </row>
    <row r="34" spans="14:21" x14ac:dyDescent="0.3">
      <c r="O34" s="32" t="str">
        <v>C0009</v>
      </c>
      <c r="P34" s="41">
        <v>1415</v>
      </c>
      <c r="Q34" s="41">
        <v>1271</v>
      </c>
      <c r="R34" s="41">
        <v>1214</v>
      </c>
      <c r="S34" s="41">
        <v>1135</v>
      </c>
      <c r="T34" s="41">
        <v>1566</v>
      </c>
      <c r="U34" s="33">
        <v>6601</v>
      </c>
    </row>
    <row r="35" spans="14:21" x14ac:dyDescent="0.3">
      <c r="O35" s="34" t="str">
        <v>C0014</v>
      </c>
      <c r="P35" s="35">
        <v>1362</v>
      </c>
      <c r="Q35" s="35">
        <v>1363</v>
      </c>
      <c r="R35" s="35">
        <v>1152</v>
      </c>
      <c r="S35" s="35">
        <v>777</v>
      </c>
      <c r="T35" s="35">
        <v>750</v>
      </c>
      <c r="U35" s="36">
        <v>5404</v>
      </c>
    </row>
  </sheetData>
  <conditionalFormatting sqref="P19:T35">
    <cfRule type="dataBar" priority="2">
      <dataBar>
        <cfvo type="min"/>
        <cfvo type="max"/>
        <color rgb="FF638EC6"/>
      </dataBar>
      <extLst>
        <ext xmlns:x14="http://schemas.microsoft.com/office/spreadsheetml/2009/9/main" uri="{B025F937-C7B1-47D3-B67F-A62EFF666E3E}">
          <x14:id>{EF3D2651-A57E-4863-9838-E2A176E7F789}</x14:id>
        </ext>
      </extLst>
    </cfRule>
  </conditionalFormatting>
  <pageMargins left="0.7" right="0.7" top="0.75" bottom="0.75" header="0.3" footer="0.3"/>
  <pageSetup orientation="portrait" r:id="rId1"/>
  <ignoredErrors>
    <ignoredError sqref="W18 O18:O19" emptyCellReference="1"/>
  </ignoredErrors>
  <drawing r:id="rId2"/>
  <extLst>
    <ext xmlns:x14="http://schemas.microsoft.com/office/spreadsheetml/2009/9/main" uri="{78C0D931-6437-407d-A8EE-F0AAD7539E65}">
      <x14:conditionalFormattings>
        <x14:conditionalFormatting xmlns:xm="http://schemas.microsoft.com/office/excel/2006/main">
          <x14:cfRule type="expression" priority="1" id="{3DB0E8FE-705A-4228-BBD8-42E4E89D2174}">
            <xm:f>P$17=pivots!$A$56</xm:f>
            <x14:dxf>
              <fill>
                <patternFill>
                  <bgColor theme="4"/>
                </patternFill>
              </fill>
              <border>
                <vertical/>
                <horizontal/>
              </border>
            </x14:dxf>
          </x14:cfRule>
          <xm:sqref>P17:T35</xm:sqref>
        </x14:conditionalFormatting>
        <x14:conditionalFormatting xmlns:xm="http://schemas.microsoft.com/office/excel/2006/main">
          <x14:cfRule type="dataBar" id="{EF3D2651-A57E-4863-9838-E2A176E7F789}">
            <x14:dataBar minLength="0" maxLength="100" gradient="0">
              <x14:cfvo type="autoMin"/>
              <x14:cfvo type="autoMax"/>
              <x14:negativeFillColor rgb="FFFF0000"/>
              <x14:axisColor rgb="FF000000"/>
            </x14:dataBar>
          </x14:cfRule>
          <xm:sqref>P19:T35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Sheet3</vt:lpstr>
      <vt:lpstr>pivots</vt:lpstr>
      <vt:lpstr>Sheet5</vt:lpstr>
      <vt:lpstr>Data</vt:lpstr>
      <vt:lpstr>Assets</vt:lpstr>
      <vt:lpstr>customer centre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dc:creator>
  <cp:lastModifiedBy>Swarna S</cp:lastModifiedBy>
  <dcterms:created xsi:type="dcterms:W3CDTF">2021-03-14T20:21:32Z</dcterms:created>
  <dcterms:modified xsi:type="dcterms:W3CDTF">2024-11-13T09:35:32Z</dcterms:modified>
</cp:coreProperties>
</file>