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1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an\CODE\savvyDAP\dap-curriculum\Section02\activities\"/>
    </mc:Choice>
  </mc:AlternateContent>
  <xr:revisionPtr revIDLastSave="0" documentId="8_{79B15554-9E0E-42FC-9725-C3CB7B469743}" xr6:coauthVersionLast="47" xr6:coauthVersionMax="47" xr10:uidLastSave="{00000000-0000-0000-0000-000000000000}"/>
  <bookViews>
    <workbookView xWindow="17172" yWindow="-108" windowWidth="17496" windowHeight="10416" firstSheet="3" activeTab="3" xr2:uid="{8D4C5268-695D-4616-9E91-53744754ABC6}"/>
  </bookViews>
  <sheets>
    <sheet name="Payroll" sheetId="1" r:id="rId1"/>
    <sheet name="Loans" sheetId="2" r:id="rId2"/>
    <sheet name="Roster" sheetId="4" r:id="rId3"/>
    <sheet name="Credit Card Debt" sheetId="5" r:id="rId4"/>
    <sheet name="Functions" sheetId="3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5" l="1"/>
  <c r="G4" i="5"/>
  <c r="G5" i="5"/>
  <c r="G6" i="5"/>
  <c r="G2" i="5"/>
  <c r="F3" i="5"/>
  <c r="F4" i="5"/>
  <c r="F5" i="5"/>
  <c r="F6" i="5"/>
  <c r="F2" i="5"/>
  <c r="E3" i="5"/>
  <c r="E4" i="5"/>
  <c r="E5" i="5"/>
  <c r="E6" i="5"/>
  <c r="E2" i="5"/>
  <c r="D20" i="4"/>
  <c r="D19" i="4"/>
  <c r="D18" i="4"/>
  <c r="D17" i="4"/>
  <c r="D16" i="4"/>
  <c r="D15" i="4"/>
  <c r="C19" i="4"/>
  <c r="C18" i="4"/>
  <c r="C17" i="4"/>
  <c r="C16" i="4"/>
  <c r="C15" i="4"/>
  <c r="C20" i="4"/>
  <c r="E19" i="1"/>
  <c r="E18" i="1"/>
  <c r="E17" i="1"/>
  <c r="E16" i="1"/>
  <c r="E5" i="1"/>
  <c r="E6" i="1"/>
  <c r="E7" i="1"/>
  <c r="E8" i="1"/>
  <c r="E9" i="1"/>
  <c r="E10" i="1"/>
  <c r="E11" i="1"/>
  <c r="E12" i="1"/>
  <c r="E13" i="1"/>
  <c r="E14" i="1"/>
  <c r="E4" i="1"/>
  <c r="D19" i="1"/>
  <c r="D18" i="1"/>
  <c r="D17" i="1"/>
  <c r="D16" i="1"/>
  <c r="G4" i="2"/>
  <c r="G5" i="2"/>
  <c r="G6" i="2"/>
  <c r="G3" i="2"/>
  <c r="F4" i="2"/>
  <c r="F5" i="2"/>
  <c r="F6" i="2"/>
  <c r="F3" i="2"/>
  <c r="E4" i="2"/>
  <c r="E5" i="2"/>
  <c r="E6" i="2"/>
  <c r="E3" i="2"/>
  <c r="C19" i="1"/>
  <c r="C18" i="1"/>
  <c r="C17" i="1"/>
  <c r="C16" i="1"/>
</calcChain>
</file>

<file path=xl/sharedStrings.xml><?xml version="1.0" encoding="utf-8"?>
<sst xmlns="http://schemas.openxmlformats.org/spreadsheetml/2006/main" count="893" uniqueCount="225">
  <si>
    <t>Employee Payroll</t>
  </si>
  <si>
    <t>Last  Name</t>
  </si>
  <si>
    <t>First Name</t>
  </si>
  <si>
    <t>Hourly Wage</t>
  </si>
  <si>
    <t>Hours Worked</t>
  </si>
  <si>
    <t>Pay</t>
  </si>
  <si>
    <t>Walker</t>
  </si>
  <si>
    <t>Lindsay</t>
  </si>
  <si>
    <t>Bell</t>
  </si>
  <si>
    <t>Gary</t>
  </si>
  <si>
    <t>Rogers</t>
  </si>
  <si>
    <t>Phillip</t>
  </si>
  <si>
    <t>Hill</t>
  </si>
  <si>
    <t>Bill</t>
  </si>
  <si>
    <t>Abbott</t>
  </si>
  <si>
    <t>Bryan</t>
  </si>
  <si>
    <t>Young</t>
  </si>
  <si>
    <t>Tammy</t>
  </si>
  <si>
    <t>Hail</t>
  </si>
  <si>
    <t>Aaron</t>
  </si>
  <si>
    <t>Miller</t>
  </si>
  <si>
    <t>Christina</t>
  </si>
  <si>
    <t>Little</t>
  </si>
  <si>
    <t>Matthew</t>
  </si>
  <si>
    <t>Munson</t>
  </si>
  <si>
    <t>Cary</t>
  </si>
  <si>
    <t>Taylor</t>
  </si>
  <si>
    <t>Milton</t>
  </si>
  <si>
    <t>MAX</t>
  </si>
  <si>
    <t>MIN</t>
  </si>
  <si>
    <t>AVG</t>
  </si>
  <si>
    <t>TOTAL</t>
  </si>
  <si>
    <t>Principle</t>
  </si>
  <si>
    <t>Interest Rate</t>
  </si>
  <si>
    <t>12 months</t>
  </si>
  <si>
    <t>Interest Paid</t>
  </si>
  <si>
    <t>Total Loan Cost</t>
  </si>
  <si>
    <t>Monthly Payment</t>
  </si>
  <si>
    <t>Loan A</t>
  </si>
  <si>
    <t>Loan B</t>
  </si>
  <si>
    <t>Loan C</t>
  </si>
  <si>
    <t>Loan D</t>
  </si>
  <si>
    <t>Semester Grades</t>
  </si>
  <si>
    <t>Student Name</t>
  </si>
  <si>
    <t>Age</t>
  </si>
  <si>
    <t>Grade</t>
  </si>
  <si>
    <t>Homeroom</t>
  </si>
  <si>
    <t>Sarah Ashworth</t>
  </si>
  <si>
    <t>Social Studies</t>
  </si>
  <si>
    <t>Amanda Johnson</t>
  </si>
  <si>
    <t>David Cline</t>
  </si>
  <si>
    <t>Matthew Roberts</t>
  </si>
  <si>
    <t>Sierra Chadwick</t>
  </si>
  <si>
    <t>Ronnie Dangerfield</t>
  </si>
  <si>
    <t>Thomas Cruise</t>
  </si>
  <si>
    <t>Bradley Swickerwrath</t>
  </si>
  <si>
    <t>Gracie Smith</t>
  </si>
  <si>
    <t>John McDonald</t>
  </si>
  <si>
    <t>Raymond James</t>
  </si>
  <si>
    <t>Min</t>
  </si>
  <si>
    <t>Max</t>
  </si>
  <si>
    <t>MODE</t>
  </si>
  <si>
    <t>Median</t>
  </si>
  <si>
    <t>Count</t>
  </si>
  <si>
    <t>Credit Card</t>
  </si>
  <si>
    <t>Balance</t>
  </si>
  <si>
    <t>interest Rate</t>
  </si>
  <si>
    <t>Months</t>
  </si>
  <si>
    <t>Total Loan Amount</t>
  </si>
  <si>
    <t>Discover</t>
  </si>
  <si>
    <t>Capital One</t>
  </si>
  <si>
    <t>Citi Card</t>
  </si>
  <si>
    <t>Target</t>
  </si>
  <si>
    <t>Wal-Mart</t>
  </si>
  <si>
    <t>AND</t>
  </si>
  <si>
    <t>IF/AND</t>
  </si>
  <si>
    <t xml:space="preserve">    Name</t>
  </si>
  <si>
    <t>Type 1</t>
  </si>
  <si>
    <t>Speed</t>
  </si>
  <si>
    <t>Fire Type AND more than 70 Speed</t>
  </si>
  <si>
    <t xml:space="preserve">      Bulbasaur</t>
  </si>
  <si>
    <t>Grass</t>
  </si>
  <si>
    <t xml:space="preserve">      Ivysaur</t>
  </si>
  <si>
    <t xml:space="preserve">      Venusaur</t>
  </si>
  <si>
    <t xml:space="preserve">      Charmander</t>
  </si>
  <si>
    <t>Fire</t>
  </si>
  <si>
    <t xml:space="preserve">      Charmeleon</t>
  </si>
  <si>
    <t xml:space="preserve">      Charizard</t>
  </si>
  <si>
    <t xml:space="preserve">      Squirtle</t>
  </si>
  <si>
    <t>Water</t>
  </si>
  <si>
    <t xml:space="preserve">      Wartortle</t>
  </si>
  <si>
    <t xml:space="preserve">      Blastoise</t>
  </si>
  <si>
    <t xml:space="preserve">    </t>
  </si>
  <si>
    <t>AVERAGEIF</t>
  </si>
  <si>
    <t>Type</t>
  </si>
  <si>
    <t>Average Speed</t>
  </si>
  <si>
    <t>AVERAGEIFS</t>
  </si>
  <si>
    <t>Defense</t>
  </si>
  <si>
    <t>Generation</t>
  </si>
  <si>
    <t xml:space="preserve">    Bulbasaur</t>
  </si>
  <si>
    <t>Gen.</t>
  </si>
  <si>
    <t>Average Defense</t>
  </si>
  <si>
    <t xml:space="preserve">    Ivysaur</t>
  </si>
  <si>
    <t xml:space="preserve">    Venusaur</t>
  </si>
  <si>
    <t xml:space="preserve">    Charmander</t>
  </si>
  <si>
    <t xml:space="preserve">    Charmeleon</t>
  </si>
  <si>
    <t xml:space="preserve">    Charizard</t>
  </si>
  <si>
    <t xml:space="preserve">    Chikorita</t>
  </si>
  <si>
    <t xml:space="preserve">    Bayleef</t>
  </si>
  <si>
    <t xml:space="preserve">    Meganium</t>
  </si>
  <si>
    <t xml:space="preserve">    Cyndaquil</t>
  </si>
  <si>
    <t xml:space="preserve">    Quilava</t>
  </si>
  <si>
    <t xml:space="preserve">    Typhlosion</t>
  </si>
  <si>
    <t>COUNT</t>
  </si>
  <si>
    <t>COUNTA</t>
  </si>
  <si>
    <t>Type 2</t>
  </si>
  <si>
    <t>Total stats</t>
  </si>
  <si>
    <t xml:space="preserve">    Mankey</t>
  </si>
  <si>
    <t>Fighting</t>
  </si>
  <si>
    <t xml:space="preserve">    Poliwrath</t>
  </si>
  <si>
    <t xml:space="preserve">    Victreebel</t>
  </si>
  <si>
    <t>Poison</t>
  </si>
  <si>
    <t xml:space="preserve">    Tentacool</t>
  </si>
  <si>
    <t xml:space="preserve">    Magneton</t>
  </si>
  <si>
    <t>Electric</t>
  </si>
  <si>
    <t>Steel</t>
  </si>
  <si>
    <t xml:space="preserve">    Dewgong</t>
  </si>
  <si>
    <t>Ice</t>
  </si>
  <si>
    <t xml:space="preserve">    Cloyster</t>
  </si>
  <si>
    <t xml:space="preserve">    Onix</t>
  </si>
  <si>
    <t>Rock</t>
  </si>
  <si>
    <t>Ground</t>
  </si>
  <si>
    <t xml:space="preserve">    Dragonair</t>
  </si>
  <si>
    <t>Dragon</t>
  </si>
  <si>
    <t xml:space="preserve">    Pidgeotto</t>
  </si>
  <si>
    <t>Normal</t>
  </si>
  <si>
    <t>Flying</t>
  </si>
  <si>
    <t xml:space="preserve">    Rattata</t>
  </si>
  <si>
    <t xml:space="preserve">    Beedrill</t>
  </si>
  <si>
    <t>Bug</t>
  </si>
  <si>
    <t xml:space="preserve">    Doduo</t>
  </si>
  <si>
    <t xml:space="preserve">    Kingler</t>
  </si>
  <si>
    <t xml:space="preserve">    Nidoqueen</t>
  </si>
  <si>
    <t xml:space="preserve">    Hitmonchan</t>
  </si>
  <si>
    <t xml:space="preserve">    Arbok</t>
  </si>
  <si>
    <t xml:space="preserve">    Gastly</t>
  </si>
  <si>
    <t>Ghost</t>
  </si>
  <si>
    <t xml:space="preserve">    Magikarp</t>
  </si>
  <si>
    <t>COUNTBLANK</t>
  </si>
  <si>
    <t>COUNTIF</t>
  </si>
  <si>
    <t>COUNTIFS</t>
  </si>
  <si>
    <t>IF (equal to)</t>
  </si>
  <si>
    <t>IF (greater than)</t>
  </si>
  <si>
    <t xml:space="preserve">  Name</t>
  </si>
  <si>
    <t>Total</t>
  </si>
  <si>
    <t>Grass Type</t>
  </si>
  <si>
    <t>More than 500 Total Stats</t>
  </si>
  <si>
    <t xml:space="preserve">  Bulbasaur</t>
  </si>
  <si>
    <t xml:space="preserve">  Ivysaur</t>
  </si>
  <si>
    <t xml:space="preserve">  Venusaur</t>
  </si>
  <si>
    <t xml:space="preserve">  Charmander</t>
  </si>
  <si>
    <t xml:space="preserve">  Charmeleon</t>
  </si>
  <si>
    <t xml:space="preserve">  Charizard</t>
  </si>
  <si>
    <t xml:space="preserve">  Squirtle</t>
  </si>
  <si>
    <t xml:space="preserve">  Wartortle</t>
  </si>
  <si>
    <t xml:space="preserve">  Blastoise</t>
  </si>
  <si>
    <t xml:space="preserve">  </t>
  </si>
  <si>
    <t>IFS</t>
  </si>
  <si>
    <t>MEDIAN</t>
  </si>
  <si>
    <t>Speed Category</t>
  </si>
  <si>
    <t xml:space="preserve">    Squirtle</t>
  </si>
  <si>
    <t xml:space="preserve">    Wartortle</t>
  </si>
  <si>
    <t xml:space="preserve">    Blastoise</t>
  </si>
  <si>
    <t xml:space="preserve">    Trainer</t>
  </si>
  <si>
    <t>Pokeball</t>
  </si>
  <si>
    <t>Great Ball</t>
  </si>
  <si>
    <t>Ultraball</t>
  </si>
  <si>
    <t>Master Ball</t>
  </si>
  <si>
    <t xml:space="preserve">    Iva</t>
  </si>
  <si>
    <t xml:space="preserve">    Liam</t>
  </si>
  <si>
    <t xml:space="preserve">    Jenny</t>
  </si>
  <si>
    <t xml:space="preserve">    Iben</t>
  </si>
  <si>
    <t xml:space="preserve">    Adora</t>
  </si>
  <si>
    <t xml:space="preserve">    Kasper</t>
  </si>
  <si>
    <t xml:space="preserve">    MODE</t>
  </si>
  <si>
    <t>OR</t>
  </si>
  <si>
    <t>OR using IF</t>
  </si>
  <si>
    <t>Water Type OR more than 60 Defense</t>
  </si>
  <si>
    <t>STDEV.P</t>
  </si>
  <si>
    <t>STDEV.S</t>
  </si>
  <si>
    <t xml:space="preserve">    #</t>
  </si>
  <si>
    <t>Name</t>
  </si>
  <si>
    <t>Bulbasaur</t>
  </si>
  <si>
    <t>Ivysaur</t>
  </si>
  <si>
    <t>Venusaur</t>
  </si>
  <si>
    <t>Charmander</t>
  </si>
  <si>
    <t>Charmeleon</t>
  </si>
  <si>
    <t>Charizard</t>
  </si>
  <si>
    <t>Squirtle</t>
  </si>
  <si>
    <t>Wartortle</t>
  </si>
  <si>
    <t>Blastoise</t>
  </si>
  <si>
    <t>Caterpie</t>
  </si>
  <si>
    <t>Metapod</t>
  </si>
  <si>
    <t>Butterfree</t>
  </si>
  <si>
    <t>Weedle</t>
  </si>
  <si>
    <t>Kakuna</t>
  </si>
  <si>
    <t>Beedrill</t>
  </si>
  <si>
    <t>Pidgey</t>
  </si>
  <si>
    <t>Pigeotto</t>
  </si>
  <si>
    <t>Pidgeotto</t>
  </si>
  <si>
    <t>Pideot</t>
  </si>
  <si>
    <t>Pidgeot</t>
  </si>
  <si>
    <t>Rattata</t>
  </si>
  <si>
    <t>Raticate</t>
  </si>
  <si>
    <t>Spearow</t>
  </si>
  <si>
    <t>Fearow</t>
  </si>
  <si>
    <t>SUMIF</t>
  </si>
  <si>
    <t>Total Sum</t>
  </si>
  <si>
    <t>SUMIFS</t>
  </si>
  <si>
    <t>VLOOKUP</t>
  </si>
  <si>
    <t>ID#</t>
  </si>
  <si>
    <t>Search ID#</t>
  </si>
  <si>
    <t>XOR</t>
  </si>
  <si>
    <t>HP</t>
  </si>
  <si>
    <t>EITHER Fire Type OR less than 60 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</si>
</sst>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_([$$-409]* #,##0.00_);_([$$-409]* \(#,##0.00\);_([$$-409]* &quot;-&quot;??_);_(@_)"/>
  </numFmts>
  <fonts count="4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16" fontId="0" fillId="0" borderId="0" xfId="0" applyNumberFormat="1"/>
    <xf numFmtId="3" fontId="0" fillId="0" borderId="0" xfId="0" applyNumberFormat="1"/>
    <xf numFmtId="9" fontId="0" fillId="0" borderId="0" xfId="0" applyNumberFormat="1"/>
    <xf numFmtId="164" fontId="0" fillId="0" borderId="0" xfId="0" applyNumberFormat="1"/>
    <xf numFmtId="0" fontId="2" fillId="0" borderId="0" xfId="0" applyFont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2" fillId="0" borderId="7" xfId="0" applyFont="1" applyBorder="1" applyAlignment="1">
      <alignment horizontal="left" vertical="top"/>
    </xf>
    <xf numFmtId="0" fontId="2" fillId="2" borderId="4" xfId="0" applyFont="1" applyFill="1" applyBorder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2" fillId="0" borderId="8" xfId="0" applyFont="1" applyBorder="1" applyAlignment="1">
      <alignment horizontal="left" vertical="top"/>
    </xf>
    <xf numFmtId="0" fontId="2" fillId="2" borderId="9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10" xfId="0" applyFont="1" applyBorder="1" applyAlignment="1">
      <alignment horizontal="left" vertical="top"/>
    </xf>
    <xf numFmtId="0" fontId="2" fillId="4" borderId="1" xfId="0" applyFont="1" applyFill="1" applyBorder="1" applyAlignment="1">
      <alignment horizontal="left" vertical="top"/>
    </xf>
    <xf numFmtId="0" fontId="2" fillId="0" borderId="0" xfId="0" quotePrefix="1" applyFont="1" applyAlignment="1">
      <alignment horizontal="left" vertical="top"/>
    </xf>
    <xf numFmtId="0" fontId="3" fillId="5" borderId="0" xfId="0" applyFont="1" applyFill="1"/>
    <xf numFmtId="165" fontId="0" fillId="0" borderId="0" xfId="0" applyNumberFormat="1"/>
    <xf numFmtId="0" fontId="3" fillId="0" borderId="0" xfId="0" applyFont="1" applyAlignment="1">
      <alignment horizontal="center"/>
    </xf>
    <xf numFmtId="10" fontId="0" fillId="0" borderId="0" xfId="0" applyNumberFormat="1"/>
    <xf numFmtId="0" fontId="1" fillId="3" borderId="0" xfId="0" applyFont="1" applyFill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Loans!$B$3:$B$6</c:f>
              <c:numCache>
                <c:formatCode>_([$$-409]* #,##0.00_);_([$$-409]* \(#,##0.00\);_([$$-409]* "-"??_);_(@_)</c:formatCode>
                <c:ptCount val="4"/>
                <c:pt idx="0">
                  <c:v>200000</c:v>
                </c:pt>
                <c:pt idx="1">
                  <c:v>400000</c:v>
                </c:pt>
                <c:pt idx="2">
                  <c:v>534897</c:v>
                </c:pt>
                <c:pt idx="3">
                  <c:v>863846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86E-40D3-9125-B5AA063E5746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Loans!$C$3:$C$6</c:f>
              <c:numCache>
                <c:formatCode>0%</c:formatCode>
                <c:ptCount val="4"/>
                <c:pt idx="0">
                  <c:v>0.05</c:v>
                </c:pt>
                <c:pt idx="1">
                  <c:v>3.5000000000000003E-2</c:v>
                </c:pt>
                <c:pt idx="2">
                  <c:v>2.75E-2</c:v>
                </c:pt>
                <c:pt idx="3">
                  <c:v>0.03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86E-40D3-9125-B5AA063E57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3237735"/>
        <c:axId val="660509335"/>
      </c:barChart>
      <c:catAx>
        <c:axId val="66323773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0509335"/>
        <c:crosses val="autoZero"/>
        <c:auto val="1"/>
        <c:lblAlgn val="ctr"/>
        <c:lblOffset val="100"/>
        <c:noMultiLvlLbl val="0"/>
      </c:catAx>
      <c:valAx>
        <c:axId val="660509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[$$-409]* #,##0.00_);_([$$-409]* \(#,##0.00\);_([$$-409]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32377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Roster!$C$2</c:f>
              <c:strCache>
                <c:ptCount val="1"/>
                <c:pt idx="0">
                  <c:v>Age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Roster!$B$3:$B$13</c:f>
              <c:strCache>
                <c:ptCount val="11"/>
                <c:pt idx="0">
                  <c:v>Sarah Ashworth</c:v>
                </c:pt>
                <c:pt idx="1">
                  <c:v>Amanda Johnson</c:v>
                </c:pt>
                <c:pt idx="2">
                  <c:v>David Cline</c:v>
                </c:pt>
                <c:pt idx="3">
                  <c:v>Matthew Roberts</c:v>
                </c:pt>
                <c:pt idx="4">
                  <c:v>Sierra Chadwick</c:v>
                </c:pt>
                <c:pt idx="5">
                  <c:v>Ronnie Dangerfield</c:v>
                </c:pt>
                <c:pt idx="6">
                  <c:v>Thomas Cruise</c:v>
                </c:pt>
                <c:pt idx="7">
                  <c:v>Bradley Swickerwrath</c:v>
                </c:pt>
                <c:pt idx="8">
                  <c:v>Gracie Smith</c:v>
                </c:pt>
                <c:pt idx="9">
                  <c:v>John McDonald</c:v>
                </c:pt>
                <c:pt idx="10">
                  <c:v>Raymond James</c:v>
                </c:pt>
              </c:strCache>
            </c:strRef>
          </c:cat>
          <c:val>
            <c:numRef>
              <c:f>Roster!$C$3:$C$13</c:f>
              <c:numCache>
                <c:formatCode>General</c:formatCode>
                <c:ptCount val="11"/>
                <c:pt idx="0">
                  <c:v>12</c:v>
                </c:pt>
                <c:pt idx="1">
                  <c:v>11</c:v>
                </c:pt>
                <c:pt idx="2">
                  <c:v>13</c:v>
                </c:pt>
                <c:pt idx="3">
                  <c:v>12</c:v>
                </c:pt>
                <c:pt idx="4">
                  <c:v>14</c:v>
                </c:pt>
                <c:pt idx="5">
                  <c:v>12</c:v>
                </c:pt>
                <c:pt idx="6">
                  <c:v>11</c:v>
                </c:pt>
                <c:pt idx="7">
                  <c:v>13</c:v>
                </c:pt>
                <c:pt idx="8">
                  <c:v>13</c:v>
                </c:pt>
                <c:pt idx="9">
                  <c:v>15</c:v>
                </c:pt>
                <c:pt idx="10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763-4342-9EA3-EA88524F153A}"/>
            </c:ext>
          </c:extLst>
        </c:ser>
        <c:ser>
          <c:idx val="1"/>
          <c:order val="1"/>
          <c:tx>
            <c:strRef>
              <c:f>Roster!$D$2</c:f>
              <c:strCache>
                <c:ptCount val="1"/>
                <c:pt idx="0">
                  <c:v>Grade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Roster!$B$3:$B$13</c:f>
              <c:strCache>
                <c:ptCount val="11"/>
                <c:pt idx="0">
                  <c:v>Sarah Ashworth</c:v>
                </c:pt>
                <c:pt idx="1">
                  <c:v>Amanda Johnson</c:v>
                </c:pt>
                <c:pt idx="2">
                  <c:v>David Cline</c:v>
                </c:pt>
                <c:pt idx="3">
                  <c:v>Matthew Roberts</c:v>
                </c:pt>
                <c:pt idx="4">
                  <c:v>Sierra Chadwick</c:v>
                </c:pt>
                <c:pt idx="5">
                  <c:v>Ronnie Dangerfield</c:v>
                </c:pt>
                <c:pt idx="6">
                  <c:v>Thomas Cruise</c:v>
                </c:pt>
                <c:pt idx="7">
                  <c:v>Bradley Swickerwrath</c:v>
                </c:pt>
                <c:pt idx="8">
                  <c:v>Gracie Smith</c:v>
                </c:pt>
                <c:pt idx="9">
                  <c:v>John McDonald</c:v>
                </c:pt>
                <c:pt idx="10">
                  <c:v>Raymond James</c:v>
                </c:pt>
              </c:strCache>
            </c:strRef>
          </c:cat>
          <c:val>
            <c:numRef>
              <c:f>Roster!$D$3:$D$13</c:f>
              <c:numCache>
                <c:formatCode>General</c:formatCode>
                <c:ptCount val="11"/>
                <c:pt idx="0">
                  <c:v>85</c:v>
                </c:pt>
                <c:pt idx="1">
                  <c:v>72</c:v>
                </c:pt>
                <c:pt idx="2">
                  <c:v>60</c:v>
                </c:pt>
                <c:pt idx="3">
                  <c:v>95</c:v>
                </c:pt>
                <c:pt idx="4">
                  <c:v>88</c:v>
                </c:pt>
                <c:pt idx="5">
                  <c:v>99</c:v>
                </c:pt>
                <c:pt idx="6">
                  <c:v>75</c:v>
                </c:pt>
                <c:pt idx="7">
                  <c:v>100</c:v>
                </c:pt>
                <c:pt idx="8">
                  <c:v>75</c:v>
                </c:pt>
                <c:pt idx="9">
                  <c:v>85</c:v>
                </c:pt>
                <c:pt idx="10">
                  <c:v>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763-4342-9EA3-EA88524F15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70668824"/>
        <c:axId val="2106337399"/>
      </c:barChart>
      <c:catAx>
        <c:axId val="770668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6337399"/>
        <c:crosses val="autoZero"/>
        <c:auto val="1"/>
        <c:lblAlgn val="ctr"/>
        <c:lblOffset val="100"/>
        <c:noMultiLvlLbl val="0"/>
      </c:catAx>
      <c:valAx>
        <c:axId val="2106337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0668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219075</xdr:colOff>
      <xdr:row>10</xdr:row>
      <xdr:rowOff>47625</xdr:rowOff>
    </xdr:from>
    <xdr:to>
      <xdr:col>15</xdr:col>
      <xdr:colOff>523875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CE1C862-3550-EB7C-6EB7-8D21D5FBF2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47625</xdr:colOff>
      <xdr:row>15</xdr:row>
      <xdr:rowOff>133350</xdr:rowOff>
    </xdr:from>
    <xdr:to>
      <xdr:col>18</xdr:col>
      <xdr:colOff>352425</xdr:colOff>
      <xdr:row>30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5E6C858-D90A-9517-3F22-9FB16C5608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2CA6A-7C7B-42A2-BC97-252980B3146C}">
  <dimension ref="A1:E19"/>
  <sheetViews>
    <sheetView workbookViewId="0">
      <selection activeCell="E20" sqref="E20"/>
    </sheetView>
  </sheetViews>
  <sheetFormatPr defaultRowHeight="14.45"/>
  <cols>
    <col min="1" max="1" width="15.140625" bestFit="1" customWidth="1"/>
    <col min="2" max="2" width="11.7109375" customWidth="1"/>
    <col min="3" max="3" width="13.28515625" customWidth="1"/>
    <col min="4" max="4" width="14.7109375" customWidth="1"/>
  </cols>
  <sheetData>
    <row r="1" spans="1:5">
      <c r="A1" t="s">
        <v>0</v>
      </c>
      <c r="D1" s="1">
        <v>44669</v>
      </c>
    </row>
    <row r="3" spans="1:5">
      <c r="A3" s="23" t="s">
        <v>1</v>
      </c>
      <c r="B3" s="23" t="s">
        <v>2</v>
      </c>
      <c r="C3" s="23" t="s">
        <v>3</v>
      </c>
      <c r="D3" s="23" t="s">
        <v>4</v>
      </c>
      <c r="E3" s="23" t="s">
        <v>5</v>
      </c>
    </row>
    <row r="4" spans="1:5">
      <c r="A4" t="s">
        <v>6</v>
      </c>
      <c r="B4" t="s">
        <v>7</v>
      </c>
      <c r="C4">
        <v>10</v>
      </c>
      <c r="D4">
        <v>40</v>
      </c>
      <c r="E4">
        <f>PRODUCT(C4,D4)</f>
        <v>400</v>
      </c>
    </row>
    <row r="5" spans="1:5">
      <c r="A5" t="s">
        <v>8</v>
      </c>
      <c r="B5" t="s">
        <v>9</v>
      </c>
      <c r="C5">
        <v>15</v>
      </c>
      <c r="D5">
        <v>35</v>
      </c>
      <c r="E5">
        <f t="shared" ref="E5:E14" si="0">PRODUCT(C5,D5)</f>
        <v>525</v>
      </c>
    </row>
    <row r="6" spans="1:5">
      <c r="A6" t="s">
        <v>10</v>
      </c>
      <c r="B6" t="s">
        <v>11</v>
      </c>
      <c r="C6">
        <v>3.5</v>
      </c>
      <c r="D6">
        <v>30</v>
      </c>
      <c r="E6">
        <f t="shared" si="0"/>
        <v>105</v>
      </c>
    </row>
    <row r="7" spans="1:5">
      <c r="A7" t="s">
        <v>12</v>
      </c>
      <c r="B7" t="s">
        <v>13</v>
      </c>
      <c r="C7">
        <v>20.100000000000001</v>
      </c>
      <c r="D7">
        <v>50</v>
      </c>
      <c r="E7">
        <f t="shared" si="0"/>
        <v>1005.0000000000001</v>
      </c>
    </row>
    <row r="8" spans="1:5">
      <c r="A8" t="s">
        <v>14</v>
      </c>
      <c r="B8" t="s">
        <v>15</v>
      </c>
      <c r="C8">
        <v>5.75</v>
      </c>
      <c r="D8">
        <v>55</v>
      </c>
      <c r="E8">
        <f t="shared" si="0"/>
        <v>316.25</v>
      </c>
    </row>
    <row r="9" spans="1:5">
      <c r="A9" t="s">
        <v>16</v>
      </c>
      <c r="B9" t="s">
        <v>17</v>
      </c>
      <c r="C9">
        <v>12</v>
      </c>
      <c r="D9">
        <v>45</v>
      </c>
      <c r="E9">
        <f t="shared" si="0"/>
        <v>540</v>
      </c>
    </row>
    <row r="10" spans="1:5">
      <c r="A10" t="s">
        <v>18</v>
      </c>
      <c r="B10" t="s">
        <v>19</v>
      </c>
      <c r="C10">
        <v>6.55</v>
      </c>
      <c r="D10">
        <v>25</v>
      </c>
      <c r="E10">
        <f t="shared" si="0"/>
        <v>163.75</v>
      </c>
    </row>
    <row r="11" spans="1:5">
      <c r="A11" t="s">
        <v>20</v>
      </c>
      <c r="B11" t="s">
        <v>21</v>
      </c>
      <c r="C11">
        <v>30</v>
      </c>
      <c r="D11">
        <v>29</v>
      </c>
      <c r="E11">
        <f t="shared" si="0"/>
        <v>870</v>
      </c>
    </row>
    <row r="12" spans="1:5">
      <c r="A12" t="s">
        <v>22</v>
      </c>
      <c r="B12" t="s">
        <v>23</v>
      </c>
      <c r="C12">
        <v>75</v>
      </c>
      <c r="D12">
        <v>32</v>
      </c>
      <c r="E12">
        <f t="shared" si="0"/>
        <v>2400</v>
      </c>
    </row>
    <row r="13" spans="1:5">
      <c r="A13" t="s">
        <v>24</v>
      </c>
      <c r="B13" t="s">
        <v>25</v>
      </c>
      <c r="C13">
        <v>40</v>
      </c>
      <c r="D13">
        <v>44</v>
      </c>
      <c r="E13">
        <f t="shared" si="0"/>
        <v>1760</v>
      </c>
    </row>
    <row r="14" spans="1:5">
      <c r="A14" t="s">
        <v>26</v>
      </c>
      <c r="B14" t="s">
        <v>27</v>
      </c>
      <c r="C14">
        <v>25</v>
      </c>
      <c r="D14">
        <v>22</v>
      </c>
      <c r="E14">
        <f t="shared" si="0"/>
        <v>550</v>
      </c>
    </row>
    <row r="16" spans="1:5">
      <c r="A16" t="s">
        <v>28</v>
      </c>
      <c r="C16">
        <f>MAX(C4:C14)</f>
        <v>75</v>
      </c>
      <c r="D16">
        <f>MAX(D4:D14)</f>
        <v>55</v>
      </c>
      <c r="E16">
        <f>MAX(E4:E14)</f>
        <v>2400</v>
      </c>
    </row>
    <row r="17" spans="1:5">
      <c r="A17" t="s">
        <v>29</v>
      </c>
      <c r="C17">
        <f>MIN(C4:C14)</f>
        <v>3.5</v>
      </c>
      <c r="D17">
        <f>MIN(D4:D14)</f>
        <v>22</v>
      </c>
      <c r="E17">
        <f>MIN(E4:E14)</f>
        <v>105</v>
      </c>
    </row>
    <row r="18" spans="1:5">
      <c r="A18" t="s">
        <v>30</v>
      </c>
      <c r="C18">
        <f>AVERAGE(C4:C14)</f>
        <v>22.081818181818178</v>
      </c>
      <c r="D18">
        <f>AVERAGE(D4:D14)</f>
        <v>37</v>
      </c>
      <c r="E18">
        <f>AVERAGE(E4:E14)</f>
        <v>785</v>
      </c>
    </row>
    <row r="19" spans="1:5">
      <c r="A19" t="s">
        <v>31</v>
      </c>
      <c r="C19">
        <f>SUM(C4:C14)</f>
        <v>242.89999999999998</v>
      </c>
      <c r="D19">
        <f>SUM(D4:D14)</f>
        <v>407</v>
      </c>
      <c r="E19">
        <f>SUM(E4:E14)</f>
        <v>8635</v>
      </c>
    </row>
  </sheetData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AA2E7-F047-42D2-AD6F-D303D1F75E1A}">
  <dimension ref="A2:G6"/>
  <sheetViews>
    <sheetView workbookViewId="0">
      <selection activeCell="F7" sqref="F7"/>
    </sheetView>
  </sheetViews>
  <sheetFormatPr defaultRowHeight="14.45"/>
  <cols>
    <col min="2" max="2" width="13" bestFit="1" customWidth="1"/>
    <col min="3" max="3" width="12.42578125" bestFit="1" customWidth="1"/>
    <col min="4" max="4" width="9.7109375" bestFit="1" customWidth="1"/>
    <col min="5" max="5" width="12.28515625" bestFit="1" customWidth="1"/>
    <col min="6" max="6" width="14.42578125" bestFit="1" customWidth="1"/>
    <col min="7" max="7" width="16.85546875" bestFit="1" customWidth="1"/>
  </cols>
  <sheetData>
    <row r="2" spans="1:7"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</row>
    <row r="3" spans="1:7">
      <c r="A3" t="s">
        <v>38</v>
      </c>
      <c r="B3" s="24">
        <v>200000</v>
      </c>
      <c r="C3" s="3">
        <v>0.05</v>
      </c>
      <c r="D3">
        <v>12</v>
      </c>
      <c r="E3">
        <f>PRODUCT(B3,C3)</f>
        <v>10000</v>
      </c>
      <c r="F3" s="2">
        <f>SUM(B3,E3)</f>
        <v>210000</v>
      </c>
      <c r="G3" s="4">
        <f>QUOTIENT(F3,D3)</f>
        <v>17500</v>
      </c>
    </row>
    <row r="4" spans="1:7">
      <c r="A4" t="s">
        <v>39</v>
      </c>
      <c r="B4" s="24">
        <v>400000</v>
      </c>
      <c r="C4" s="3">
        <v>3.5000000000000003E-2</v>
      </c>
      <c r="D4">
        <v>12</v>
      </c>
      <c r="E4">
        <f t="shared" ref="E4:E6" si="0">PRODUCT(B4,C4)</f>
        <v>14000.000000000002</v>
      </c>
      <c r="F4" s="2">
        <f t="shared" ref="F4:F6" si="1">SUM(B4,E4)</f>
        <v>414000</v>
      </c>
      <c r="G4" s="4">
        <f t="shared" ref="G4:G6" si="2">QUOTIENT(F4,D4)</f>
        <v>34500</v>
      </c>
    </row>
    <row r="5" spans="1:7">
      <c r="A5" t="s">
        <v>40</v>
      </c>
      <c r="B5" s="24">
        <v>534897</v>
      </c>
      <c r="C5" s="3">
        <v>2.75E-2</v>
      </c>
      <c r="D5">
        <v>12</v>
      </c>
      <c r="E5">
        <f t="shared" si="0"/>
        <v>14709.6675</v>
      </c>
      <c r="F5" s="2">
        <f t="shared" si="1"/>
        <v>549606.66749999998</v>
      </c>
      <c r="G5" s="4">
        <f t="shared" si="2"/>
        <v>45800</v>
      </c>
    </row>
    <row r="6" spans="1:7">
      <c r="A6" t="s">
        <v>41</v>
      </c>
      <c r="B6" s="24">
        <v>863846</v>
      </c>
      <c r="C6" s="3">
        <v>0.03</v>
      </c>
      <c r="D6">
        <v>12</v>
      </c>
      <c r="E6">
        <f t="shared" si="0"/>
        <v>25915.379999999997</v>
      </c>
      <c r="F6" s="2">
        <f t="shared" si="1"/>
        <v>889761.38</v>
      </c>
      <c r="G6" s="4">
        <f t="shared" si="2"/>
        <v>74146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B5CD1-C131-4EBF-8CDB-C3B6FB2C9305}">
  <dimension ref="A1:F20"/>
  <sheetViews>
    <sheetView workbookViewId="0">
      <selection activeCell="B2" sqref="B2:D13"/>
    </sheetView>
  </sheetViews>
  <sheetFormatPr defaultRowHeight="15"/>
  <cols>
    <col min="2" max="2" width="20.28515625" bestFit="1" customWidth="1"/>
    <col min="3" max="4" width="12.5703125" bestFit="1" customWidth="1"/>
    <col min="5" max="5" width="13" bestFit="1" customWidth="1"/>
  </cols>
  <sheetData>
    <row r="1" spans="1:6">
      <c r="F1" t="s">
        <v>42</v>
      </c>
    </row>
    <row r="2" spans="1:6">
      <c r="B2" s="25" t="s">
        <v>43</v>
      </c>
      <c r="C2" s="25" t="s">
        <v>44</v>
      </c>
      <c r="D2" s="25" t="s">
        <v>45</v>
      </c>
      <c r="E2" s="25" t="s">
        <v>46</v>
      </c>
    </row>
    <row r="3" spans="1:6">
      <c r="B3" t="s">
        <v>47</v>
      </c>
      <c r="C3">
        <v>12</v>
      </c>
      <c r="D3">
        <v>85</v>
      </c>
      <c r="E3" t="s">
        <v>48</v>
      </c>
    </row>
    <row r="4" spans="1:6">
      <c r="B4" t="s">
        <v>49</v>
      </c>
      <c r="C4">
        <v>11</v>
      </c>
      <c r="D4">
        <v>72</v>
      </c>
      <c r="E4" t="s">
        <v>48</v>
      </c>
    </row>
    <row r="5" spans="1:6">
      <c r="B5" t="s">
        <v>50</v>
      </c>
      <c r="C5">
        <v>13</v>
      </c>
      <c r="D5">
        <v>60</v>
      </c>
      <c r="E5" t="s">
        <v>48</v>
      </c>
    </row>
    <row r="6" spans="1:6">
      <c r="B6" t="s">
        <v>51</v>
      </c>
      <c r="C6">
        <v>12</v>
      </c>
      <c r="D6">
        <v>95</v>
      </c>
      <c r="E6" t="s">
        <v>48</v>
      </c>
    </row>
    <row r="7" spans="1:6">
      <c r="B7" t="s">
        <v>52</v>
      </c>
      <c r="C7">
        <v>14</v>
      </c>
      <c r="D7">
        <v>88</v>
      </c>
      <c r="E7" t="s">
        <v>48</v>
      </c>
    </row>
    <row r="8" spans="1:6">
      <c r="B8" t="s">
        <v>53</v>
      </c>
      <c r="C8">
        <v>12</v>
      </c>
      <c r="D8">
        <v>99</v>
      </c>
      <c r="E8" t="s">
        <v>48</v>
      </c>
    </row>
    <row r="9" spans="1:6">
      <c r="B9" t="s">
        <v>54</v>
      </c>
      <c r="C9">
        <v>11</v>
      </c>
      <c r="D9">
        <v>75</v>
      </c>
      <c r="E9" t="s">
        <v>48</v>
      </c>
    </row>
    <row r="10" spans="1:6">
      <c r="B10" t="s">
        <v>55</v>
      </c>
      <c r="C10">
        <v>13</v>
      </c>
      <c r="D10">
        <v>100</v>
      </c>
      <c r="E10" t="s">
        <v>48</v>
      </c>
    </row>
    <row r="11" spans="1:6">
      <c r="B11" t="s">
        <v>56</v>
      </c>
      <c r="C11">
        <v>13</v>
      </c>
      <c r="D11">
        <v>75</v>
      </c>
      <c r="E11" t="s">
        <v>48</v>
      </c>
    </row>
    <row r="12" spans="1:6">
      <c r="B12" t="s">
        <v>57</v>
      </c>
      <c r="C12">
        <v>15</v>
      </c>
      <c r="D12">
        <v>85</v>
      </c>
      <c r="E12" t="s">
        <v>48</v>
      </c>
    </row>
    <row r="13" spans="1:6">
      <c r="B13" t="s">
        <v>58</v>
      </c>
      <c r="C13">
        <v>11</v>
      </c>
      <c r="D13">
        <v>85</v>
      </c>
      <c r="E13" t="s">
        <v>48</v>
      </c>
    </row>
    <row r="15" spans="1:6">
      <c r="A15" t="s">
        <v>59</v>
      </c>
      <c r="C15">
        <f>MIN(C3:C13)</f>
        <v>11</v>
      </c>
      <c r="D15">
        <f>MIN(D3:D13)</f>
        <v>60</v>
      </c>
    </row>
    <row r="16" spans="1:6">
      <c r="A16" t="s">
        <v>60</v>
      </c>
      <c r="C16">
        <f>MAX(C3:C13)</f>
        <v>15</v>
      </c>
      <c r="D16">
        <f>MAX(D3:D13)</f>
        <v>100</v>
      </c>
    </row>
    <row r="17" spans="1:4">
      <c r="A17" t="s">
        <v>30</v>
      </c>
      <c r="C17">
        <f>AVERAGE(C3:C13)</f>
        <v>12.454545454545455</v>
      </c>
      <c r="D17">
        <f>AVERAGE(D3:D13)</f>
        <v>83.545454545454547</v>
      </c>
    </row>
    <row r="18" spans="1:4">
      <c r="A18" t="s">
        <v>61</v>
      </c>
      <c r="C18">
        <f>_xlfn.MODE.SNGL(C3:C13)</f>
        <v>12</v>
      </c>
      <c r="D18">
        <f>_xlfn.MODE.SNGL(D3:D13)</f>
        <v>85</v>
      </c>
    </row>
    <row r="19" spans="1:4">
      <c r="A19" t="s">
        <v>62</v>
      </c>
      <c r="C19">
        <f>MEDIAN(C3:C13)</f>
        <v>12</v>
      </c>
      <c r="D19">
        <f>MEDIAN(D3:D13)</f>
        <v>85</v>
      </c>
    </row>
    <row r="20" spans="1:4">
      <c r="A20" t="s">
        <v>63</v>
      </c>
      <c r="C20">
        <f>COUNT(C3:C13)</f>
        <v>11</v>
      </c>
      <c r="D20">
        <f>SUM(D3:D13)</f>
        <v>919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84768-7C1F-4A60-9D63-A73806798DD0}">
  <dimension ref="A1:G6"/>
  <sheetViews>
    <sheetView tabSelected="1" workbookViewId="0">
      <selection activeCell="G1" sqref="G1"/>
    </sheetView>
  </sheetViews>
  <sheetFormatPr defaultRowHeight="15"/>
  <cols>
    <col min="1" max="1" width="11.28515625" bestFit="1" customWidth="1"/>
    <col min="2" max="2" width="8" bestFit="1" customWidth="1"/>
    <col min="3" max="3" width="12.42578125" bestFit="1" customWidth="1"/>
    <col min="4" max="4" width="7.85546875" bestFit="1" customWidth="1"/>
    <col min="5" max="5" width="12.140625" bestFit="1" customWidth="1"/>
    <col min="6" max="6" width="18" bestFit="1" customWidth="1"/>
    <col min="7" max="7" width="16.85546875" bestFit="1" customWidth="1"/>
  </cols>
  <sheetData>
    <row r="1" spans="1:7">
      <c r="A1" t="s">
        <v>64</v>
      </c>
      <c r="B1" t="s">
        <v>65</v>
      </c>
      <c r="C1" t="s">
        <v>66</v>
      </c>
      <c r="D1" t="s">
        <v>67</v>
      </c>
      <c r="E1" t="s">
        <v>35</v>
      </c>
      <c r="F1" t="s">
        <v>68</v>
      </c>
      <c r="G1" t="s">
        <v>37</v>
      </c>
    </row>
    <row r="2" spans="1:7">
      <c r="A2" t="s">
        <v>69</v>
      </c>
      <c r="B2">
        <v>2000</v>
      </c>
      <c r="C2" s="26">
        <v>0.21</v>
      </c>
      <c r="D2">
        <v>3</v>
      </c>
      <c r="E2">
        <f>PRODUCT(B2,C2)/12*3</f>
        <v>105</v>
      </c>
      <c r="F2">
        <f>SUM(B2,E2)</f>
        <v>2105</v>
      </c>
      <c r="G2">
        <f>QUOTIENT(F2,3)</f>
        <v>701</v>
      </c>
    </row>
    <row r="3" spans="1:7">
      <c r="A3" t="s">
        <v>70</v>
      </c>
      <c r="B3">
        <v>450</v>
      </c>
      <c r="C3" s="26">
        <v>0.25</v>
      </c>
      <c r="D3">
        <v>3</v>
      </c>
      <c r="E3">
        <f t="shared" ref="E3:E6" si="0">PRODUCT(B3,C3)/12*3</f>
        <v>28.125</v>
      </c>
      <c r="F3">
        <f t="shared" ref="F3:F6" si="1">SUM(B3,E3)</f>
        <v>478.125</v>
      </c>
      <c r="G3">
        <f t="shared" ref="G3:G6" si="2">QUOTIENT(F3,3)</f>
        <v>159</v>
      </c>
    </row>
    <row r="4" spans="1:7">
      <c r="A4" t="s">
        <v>71</v>
      </c>
      <c r="B4">
        <v>975</v>
      </c>
      <c r="C4" s="26">
        <v>0.27</v>
      </c>
      <c r="D4">
        <v>3</v>
      </c>
      <c r="E4">
        <f t="shared" si="0"/>
        <v>65.8125</v>
      </c>
      <c r="F4">
        <f t="shared" si="1"/>
        <v>1040.8125</v>
      </c>
      <c r="G4">
        <f t="shared" si="2"/>
        <v>346</v>
      </c>
    </row>
    <row r="5" spans="1:7">
      <c r="A5" t="s">
        <v>72</v>
      </c>
      <c r="B5">
        <v>1500</v>
      </c>
      <c r="C5" s="26">
        <v>0.15</v>
      </c>
      <c r="D5">
        <v>3</v>
      </c>
      <c r="E5">
        <f t="shared" si="0"/>
        <v>56.25</v>
      </c>
      <c r="F5">
        <f t="shared" si="1"/>
        <v>1556.25</v>
      </c>
      <c r="G5">
        <f t="shared" si="2"/>
        <v>518</v>
      </c>
    </row>
    <row r="6" spans="1:7">
      <c r="A6" t="s">
        <v>73</v>
      </c>
      <c r="B6">
        <v>780</v>
      </c>
      <c r="C6" s="26">
        <v>0.25</v>
      </c>
      <c r="D6">
        <v>3</v>
      </c>
      <c r="E6">
        <f t="shared" si="0"/>
        <v>48.75</v>
      </c>
      <c r="F6">
        <f t="shared" si="1"/>
        <v>828.75</v>
      </c>
      <c r="G6">
        <f t="shared" si="2"/>
        <v>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70C1B-75BF-4BA5-9170-95D94596A40F}">
  <dimension ref="A1:N240"/>
  <sheetViews>
    <sheetView topLeftCell="A3" zoomScale="90" zoomScaleNormal="90" workbookViewId="0">
      <selection sqref="A1:D1"/>
    </sheetView>
  </sheetViews>
  <sheetFormatPr defaultColWidth="9.140625" defaultRowHeight="15.6"/>
  <cols>
    <col min="1" max="1" width="20.85546875" style="5" bestFit="1" customWidth="1"/>
    <col min="2" max="2" width="19.42578125" style="5" bestFit="1" customWidth="1"/>
    <col min="3" max="3" width="13.140625" style="5" bestFit="1" customWidth="1"/>
    <col min="4" max="4" width="48.7109375" style="5" bestFit="1" customWidth="1"/>
    <col min="5" max="5" width="19.42578125" style="5" bestFit="1" customWidth="1"/>
    <col min="6" max="6" width="20.85546875" style="5" bestFit="1" customWidth="1"/>
    <col min="7" max="7" width="31.7109375" style="5" customWidth="1"/>
    <col min="8" max="8" width="21.85546875" style="5" bestFit="1" customWidth="1"/>
    <col min="9" max="9" width="45.28515625" style="5" bestFit="1" customWidth="1"/>
    <col min="10" max="10" width="10.42578125" style="5" bestFit="1" customWidth="1"/>
    <col min="11" max="11" width="11.140625" style="5" bestFit="1" customWidth="1"/>
    <col min="12" max="13" width="11.5703125" style="5" bestFit="1" customWidth="1"/>
    <col min="14" max="14" width="11.28515625" style="5" bestFit="1" customWidth="1"/>
    <col min="15" max="16384" width="9.140625" style="5"/>
  </cols>
  <sheetData>
    <row r="1" spans="1:9">
      <c r="A1" s="28" t="s">
        <v>74</v>
      </c>
      <c r="B1" s="28"/>
      <c r="C1" s="28"/>
      <c r="D1" s="28"/>
      <c r="F1" s="28" t="s">
        <v>75</v>
      </c>
      <c r="G1" s="28"/>
      <c r="H1" s="28"/>
      <c r="I1" s="28"/>
    </row>
    <row r="2" spans="1:9">
      <c r="A2" s="6" t="s">
        <v>76</v>
      </c>
      <c r="B2" s="6" t="s">
        <v>77</v>
      </c>
      <c r="C2" s="6" t="s">
        <v>78</v>
      </c>
      <c r="D2" s="6" t="s">
        <v>79</v>
      </c>
      <c r="F2" s="6" t="s">
        <v>76</v>
      </c>
      <c r="G2" s="6" t="s">
        <v>77</v>
      </c>
      <c r="H2" s="6" t="s">
        <v>78</v>
      </c>
      <c r="I2" s="6" t="s">
        <v>79</v>
      </c>
    </row>
    <row r="3" spans="1:9">
      <c r="A3" s="6" t="s">
        <v>80</v>
      </c>
      <c r="B3" s="6" t="s">
        <v>81</v>
      </c>
      <c r="C3" s="6">
        <v>45</v>
      </c>
      <c r="D3" s="6"/>
      <c r="F3" s="6" t="s">
        <v>80</v>
      </c>
      <c r="G3" s="6" t="s">
        <v>81</v>
      </c>
      <c r="H3" s="6">
        <v>45</v>
      </c>
      <c r="I3" s="6"/>
    </row>
    <row r="4" spans="1:9">
      <c r="A4" s="6" t="s">
        <v>82</v>
      </c>
      <c r="B4" s="6" t="s">
        <v>81</v>
      </c>
      <c r="C4" s="6">
        <v>60</v>
      </c>
      <c r="D4" s="6"/>
      <c r="F4" s="6" t="s">
        <v>82</v>
      </c>
      <c r="G4" s="6" t="s">
        <v>81</v>
      </c>
      <c r="H4" s="6">
        <v>60</v>
      </c>
      <c r="I4" s="6"/>
    </row>
    <row r="5" spans="1:9">
      <c r="A5" s="6" t="s">
        <v>83</v>
      </c>
      <c r="B5" s="6" t="s">
        <v>81</v>
      </c>
      <c r="C5" s="6">
        <v>80</v>
      </c>
      <c r="D5" s="6"/>
      <c r="F5" s="6" t="s">
        <v>83</v>
      </c>
      <c r="G5" s="6" t="s">
        <v>81</v>
      </c>
      <c r="H5" s="6">
        <v>80</v>
      </c>
      <c r="I5" s="6"/>
    </row>
    <row r="6" spans="1:9">
      <c r="A6" s="6" t="s">
        <v>84</v>
      </c>
      <c r="B6" s="6" t="s">
        <v>85</v>
      </c>
      <c r="C6" s="6">
        <v>65</v>
      </c>
      <c r="D6" s="6"/>
      <c r="F6" s="6" t="s">
        <v>84</v>
      </c>
      <c r="G6" s="6" t="s">
        <v>85</v>
      </c>
      <c r="H6" s="6">
        <v>65</v>
      </c>
      <c r="I6" s="6"/>
    </row>
    <row r="7" spans="1:9">
      <c r="A7" s="6" t="s">
        <v>86</v>
      </c>
      <c r="B7" s="6" t="s">
        <v>85</v>
      </c>
      <c r="C7" s="6">
        <v>80</v>
      </c>
      <c r="D7" s="6"/>
      <c r="F7" s="6" t="s">
        <v>86</v>
      </c>
      <c r="G7" s="6" t="s">
        <v>85</v>
      </c>
      <c r="H7" s="6">
        <v>80</v>
      </c>
      <c r="I7" s="6"/>
    </row>
    <row r="8" spans="1:9">
      <c r="A8" s="6" t="s">
        <v>87</v>
      </c>
      <c r="B8" s="6" t="s">
        <v>85</v>
      </c>
      <c r="C8" s="6">
        <v>100</v>
      </c>
      <c r="D8" s="6"/>
      <c r="F8" s="6" t="s">
        <v>87</v>
      </c>
      <c r="G8" s="6" t="s">
        <v>85</v>
      </c>
      <c r="H8" s="6">
        <v>100</v>
      </c>
      <c r="I8" s="6"/>
    </row>
    <row r="9" spans="1:9">
      <c r="A9" s="6" t="s">
        <v>88</v>
      </c>
      <c r="B9" s="6" t="s">
        <v>89</v>
      </c>
      <c r="C9" s="6">
        <v>43</v>
      </c>
      <c r="D9" s="6"/>
      <c r="F9" s="6" t="s">
        <v>88</v>
      </c>
      <c r="G9" s="6" t="s">
        <v>89</v>
      </c>
      <c r="H9" s="6">
        <v>43</v>
      </c>
      <c r="I9" s="6"/>
    </row>
    <row r="10" spans="1:9">
      <c r="A10" s="6" t="s">
        <v>90</v>
      </c>
      <c r="B10" s="6" t="s">
        <v>89</v>
      </c>
      <c r="C10" s="6">
        <v>58</v>
      </c>
      <c r="D10" s="6"/>
      <c r="F10" s="6" t="s">
        <v>90</v>
      </c>
      <c r="G10" s="6" t="s">
        <v>89</v>
      </c>
      <c r="H10" s="6">
        <v>58</v>
      </c>
      <c r="I10" s="6"/>
    </row>
    <row r="11" spans="1:9">
      <c r="A11" s="6" t="s">
        <v>91</v>
      </c>
      <c r="B11" s="6" t="s">
        <v>89</v>
      </c>
      <c r="C11" s="6">
        <v>78</v>
      </c>
      <c r="D11" s="6"/>
      <c r="F11" s="6" t="s">
        <v>91</v>
      </c>
      <c r="G11" s="6" t="s">
        <v>89</v>
      </c>
      <c r="H11" s="6">
        <v>78</v>
      </c>
      <c r="I11" s="6"/>
    </row>
    <row r="12" spans="1:9">
      <c r="A12" s="5" t="s">
        <v>92</v>
      </c>
    </row>
    <row r="13" spans="1:9">
      <c r="A13" s="27" t="s">
        <v>93</v>
      </c>
      <c r="B13" s="27"/>
      <c r="C13" s="27"/>
      <c r="D13" s="27"/>
      <c r="E13" s="27"/>
    </row>
    <row r="14" spans="1:9">
      <c r="A14" s="6" t="s">
        <v>76</v>
      </c>
      <c r="B14" s="6" t="s">
        <v>77</v>
      </c>
      <c r="C14" s="7" t="s">
        <v>78</v>
      </c>
      <c r="D14" s="8"/>
    </row>
    <row r="15" spans="1:9">
      <c r="A15" s="6" t="s">
        <v>80</v>
      </c>
      <c r="B15" s="6" t="s">
        <v>81</v>
      </c>
      <c r="C15" s="7">
        <v>45</v>
      </c>
      <c r="D15" s="8"/>
    </row>
    <row r="16" spans="1:9">
      <c r="A16" s="6" t="s">
        <v>82</v>
      </c>
      <c r="B16" s="6" t="s">
        <v>81</v>
      </c>
      <c r="C16" s="7">
        <v>60</v>
      </c>
      <c r="D16" s="9" t="s">
        <v>94</v>
      </c>
      <c r="E16" s="9" t="s">
        <v>95</v>
      </c>
    </row>
    <row r="17" spans="1:9">
      <c r="A17" s="6" t="s">
        <v>83</v>
      </c>
      <c r="B17" s="6" t="s">
        <v>81</v>
      </c>
      <c r="C17" s="7">
        <v>80</v>
      </c>
      <c r="D17" s="10" t="s">
        <v>81</v>
      </c>
      <c r="E17" s="6"/>
    </row>
    <row r="18" spans="1:9">
      <c r="A18" s="6" t="s">
        <v>84</v>
      </c>
      <c r="B18" s="6" t="s">
        <v>85</v>
      </c>
      <c r="C18" s="7">
        <v>65</v>
      </c>
      <c r="D18" s="10" t="s">
        <v>85</v>
      </c>
      <c r="E18" s="6"/>
    </row>
    <row r="19" spans="1:9">
      <c r="A19" s="6" t="s">
        <v>86</v>
      </c>
      <c r="B19" s="6" t="s">
        <v>85</v>
      </c>
      <c r="C19" s="7">
        <v>80</v>
      </c>
      <c r="D19" s="10" t="s">
        <v>89</v>
      </c>
      <c r="E19" s="6"/>
    </row>
    <row r="20" spans="1:9">
      <c r="A20" s="6" t="s">
        <v>87</v>
      </c>
      <c r="B20" s="6" t="s">
        <v>85</v>
      </c>
      <c r="C20" s="7">
        <v>100</v>
      </c>
      <c r="D20" s="8"/>
    </row>
    <row r="21" spans="1:9">
      <c r="A21" s="6" t="s">
        <v>88</v>
      </c>
      <c r="B21" s="6" t="s">
        <v>89</v>
      </c>
      <c r="C21" s="7">
        <v>43</v>
      </c>
      <c r="D21" s="8"/>
    </row>
    <row r="22" spans="1:9">
      <c r="A22" s="6" t="s">
        <v>90</v>
      </c>
      <c r="B22" s="6" t="s">
        <v>89</v>
      </c>
      <c r="C22" s="7">
        <v>58</v>
      </c>
      <c r="D22" s="8"/>
    </row>
    <row r="23" spans="1:9">
      <c r="A23" s="6" t="s">
        <v>91</v>
      </c>
      <c r="B23" s="6" t="s">
        <v>89</v>
      </c>
      <c r="C23" s="7">
        <v>78</v>
      </c>
      <c r="D23" s="8"/>
    </row>
    <row r="25" spans="1:9">
      <c r="A25" s="27" t="s">
        <v>96</v>
      </c>
      <c r="B25" s="27"/>
      <c r="C25" s="27"/>
      <c r="D25" s="27"/>
      <c r="E25" s="27"/>
      <c r="F25" s="27"/>
      <c r="G25" s="27"/>
      <c r="H25" s="27"/>
      <c r="I25" s="27"/>
    </row>
    <row r="26" spans="1:9">
      <c r="A26" s="6" t="s">
        <v>76</v>
      </c>
      <c r="B26" s="6" t="s">
        <v>77</v>
      </c>
      <c r="C26" s="6" t="s">
        <v>97</v>
      </c>
      <c r="D26" s="6" t="s">
        <v>98</v>
      </c>
    </row>
    <row r="27" spans="1:9">
      <c r="A27" s="6" t="s">
        <v>99</v>
      </c>
      <c r="B27" s="6" t="s">
        <v>81</v>
      </c>
      <c r="C27" s="6">
        <v>49</v>
      </c>
      <c r="D27" s="6">
        <v>1</v>
      </c>
      <c r="F27" s="11" t="s">
        <v>94</v>
      </c>
      <c r="G27" s="12" t="s">
        <v>100</v>
      </c>
      <c r="H27" s="12" t="s">
        <v>101</v>
      </c>
      <c r="I27" s="13"/>
    </row>
    <row r="28" spans="1:9">
      <c r="A28" s="6" t="s">
        <v>102</v>
      </c>
      <c r="B28" s="6" t="s">
        <v>81</v>
      </c>
      <c r="C28" s="6">
        <v>63</v>
      </c>
      <c r="D28" s="6">
        <v>1</v>
      </c>
      <c r="F28" s="14" t="s">
        <v>81</v>
      </c>
      <c r="G28" s="15">
        <v>1</v>
      </c>
      <c r="I28" s="16"/>
    </row>
    <row r="29" spans="1:9">
      <c r="A29" s="6" t="s">
        <v>103</v>
      </c>
      <c r="B29" s="6" t="s">
        <v>81</v>
      </c>
      <c r="C29" s="6">
        <v>83</v>
      </c>
      <c r="D29" s="6">
        <v>1</v>
      </c>
      <c r="F29" s="14" t="s">
        <v>85</v>
      </c>
      <c r="G29" s="15">
        <v>1</v>
      </c>
      <c r="I29" s="16"/>
    </row>
    <row r="30" spans="1:9">
      <c r="A30" s="6" t="s">
        <v>104</v>
      </c>
      <c r="B30" s="6" t="s">
        <v>85</v>
      </c>
      <c r="C30" s="6">
        <v>43</v>
      </c>
      <c r="D30" s="6">
        <v>1</v>
      </c>
      <c r="F30" s="14" t="s">
        <v>81</v>
      </c>
      <c r="G30" s="15">
        <v>2</v>
      </c>
      <c r="I30" s="16"/>
    </row>
    <row r="31" spans="1:9">
      <c r="A31" s="6" t="s">
        <v>105</v>
      </c>
      <c r="B31" s="6" t="s">
        <v>85</v>
      </c>
      <c r="C31" s="6">
        <v>58</v>
      </c>
      <c r="D31" s="6">
        <v>1</v>
      </c>
      <c r="F31" s="17" t="s">
        <v>85</v>
      </c>
      <c r="G31" s="18">
        <v>2</v>
      </c>
      <c r="H31" s="19"/>
      <c r="I31" s="20"/>
    </row>
    <row r="32" spans="1:9">
      <c r="A32" s="6" t="s">
        <v>106</v>
      </c>
      <c r="B32" s="6" t="s">
        <v>85</v>
      </c>
      <c r="C32" s="6">
        <v>78</v>
      </c>
      <c r="D32" s="6">
        <v>1</v>
      </c>
    </row>
    <row r="33" spans="1:9">
      <c r="A33" s="6" t="s">
        <v>107</v>
      </c>
      <c r="B33" s="6" t="s">
        <v>81</v>
      </c>
      <c r="C33" s="6">
        <v>65</v>
      </c>
      <c r="D33" s="6">
        <v>2</v>
      </c>
    </row>
    <row r="34" spans="1:9">
      <c r="A34" s="6" t="s">
        <v>108</v>
      </c>
      <c r="B34" s="6" t="s">
        <v>81</v>
      </c>
      <c r="C34" s="6">
        <v>80</v>
      </c>
      <c r="D34" s="6">
        <v>2</v>
      </c>
    </row>
    <row r="35" spans="1:9">
      <c r="A35" s="6" t="s">
        <v>109</v>
      </c>
      <c r="B35" s="6" t="s">
        <v>81</v>
      </c>
      <c r="C35" s="6">
        <v>100</v>
      </c>
      <c r="D35" s="6">
        <v>2</v>
      </c>
    </row>
    <row r="36" spans="1:9">
      <c r="A36" s="6" t="s">
        <v>110</v>
      </c>
      <c r="B36" s="6" t="s">
        <v>85</v>
      </c>
      <c r="C36" s="6">
        <v>43</v>
      </c>
      <c r="D36" s="6">
        <v>2</v>
      </c>
    </row>
    <row r="37" spans="1:9">
      <c r="A37" s="6" t="s">
        <v>111</v>
      </c>
      <c r="B37" s="6" t="s">
        <v>85</v>
      </c>
      <c r="C37" s="6">
        <v>58</v>
      </c>
      <c r="D37" s="6">
        <v>2</v>
      </c>
    </row>
    <row r="38" spans="1:9">
      <c r="A38" s="6" t="s">
        <v>112</v>
      </c>
      <c r="B38" s="6" t="s">
        <v>85</v>
      </c>
      <c r="C38" s="6">
        <v>78</v>
      </c>
      <c r="D38" s="6">
        <v>2</v>
      </c>
    </row>
    <row r="39" spans="1:9">
      <c r="A39" s="5" t="s">
        <v>92</v>
      </c>
    </row>
    <row r="40" spans="1:9">
      <c r="A40" s="27" t="s">
        <v>113</v>
      </c>
      <c r="B40" s="27"/>
      <c r="C40" s="27"/>
      <c r="D40" s="27"/>
      <c r="F40" s="27" t="s">
        <v>114</v>
      </c>
      <c r="G40" s="27"/>
      <c r="H40" s="27"/>
      <c r="I40" s="27"/>
    </row>
    <row r="41" spans="1:9">
      <c r="A41" s="6" t="s">
        <v>76</v>
      </c>
      <c r="B41" s="6" t="s">
        <v>77</v>
      </c>
      <c r="C41" s="6" t="s">
        <v>115</v>
      </c>
      <c r="D41" s="6" t="s">
        <v>116</v>
      </c>
      <c r="F41" s="6" t="s">
        <v>76</v>
      </c>
      <c r="G41" s="6" t="s">
        <v>77</v>
      </c>
      <c r="H41" s="6" t="s">
        <v>115</v>
      </c>
      <c r="I41" s="6" t="s">
        <v>116</v>
      </c>
    </row>
    <row r="42" spans="1:9">
      <c r="A42" s="6" t="s">
        <v>117</v>
      </c>
      <c r="B42" s="6" t="s">
        <v>118</v>
      </c>
      <c r="C42" s="6"/>
      <c r="D42" s="6">
        <v>305</v>
      </c>
      <c r="F42" s="6" t="s">
        <v>117</v>
      </c>
      <c r="G42" s="6" t="s">
        <v>118</v>
      </c>
      <c r="H42" s="6"/>
      <c r="I42" s="6">
        <v>305</v>
      </c>
    </row>
    <row r="43" spans="1:9">
      <c r="A43" s="6" t="s">
        <v>119</v>
      </c>
      <c r="B43" s="6" t="s">
        <v>89</v>
      </c>
      <c r="C43" s="6" t="s">
        <v>118</v>
      </c>
      <c r="D43" s="6">
        <v>510</v>
      </c>
      <c r="F43" s="6" t="s">
        <v>119</v>
      </c>
      <c r="G43" s="6" t="s">
        <v>89</v>
      </c>
      <c r="H43" s="6" t="s">
        <v>118</v>
      </c>
      <c r="I43" s="6">
        <v>510</v>
      </c>
    </row>
    <row r="44" spans="1:9">
      <c r="A44" s="6" t="s">
        <v>120</v>
      </c>
      <c r="B44" s="6" t="s">
        <v>81</v>
      </c>
      <c r="C44" s="6" t="s">
        <v>121</v>
      </c>
      <c r="D44" s="6">
        <v>490</v>
      </c>
      <c r="F44" s="6" t="s">
        <v>120</v>
      </c>
      <c r="G44" s="6" t="s">
        <v>81</v>
      </c>
      <c r="H44" s="6" t="s">
        <v>121</v>
      </c>
      <c r="I44" s="6">
        <v>490</v>
      </c>
    </row>
    <row r="45" spans="1:9">
      <c r="A45" s="6" t="s">
        <v>122</v>
      </c>
      <c r="B45" s="6" t="s">
        <v>89</v>
      </c>
      <c r="C45" s="6" t="s">
        <v>121</v>
      </c>
      <c r="D45" s="6">
        <v>335</v>
      </c>
      <c r="F45" s="6" t="s">
        <v>122</v>
      </c>
      <c r="G45" s="6" t="s">
        <v>89</v>
      </c>
      <c r="H45" s="6" t="s">
        <v>121</v>
      </c>
      <c r="I45" s="6">
        <v>335</v>
      </c>
    </row>
    <row r="46" spans="1:9">
      <c r="A46" s="6" t="s">
        <v>123</v>
      </c>
      <c r="B46" s="6" t="s">
        <v>124</v>
      </c>
      <c r="C46" s="6" t="s">
        <v>125</v>
      </c>
      <c r="D46" s="6">
        <v>465</v>
      </c>
      <c r="F46" s="6" t="s">
        <v>123</v>
      </c>
      <c r="G46" s="6" t="s">
        <v>124</v>
      </c>
      <c r="H46" s="6" t="s">
        <v>125</v>
      </c>
      <c r="I46" s="6">
        <v>465</v>
      </c>
    </row>
    <row r="47" spans="1:9">
      <c r="A47" s="6" t="s">
        <v>126</v>
      </c>
      <c r="B47" s="6" t="s">
        <v>89</v>
      </c>
      <c r="C47" s="6" t="s">
        <v>127</v>
      </c>
      <c r="D47" s="6">
        <v>475</v>
      </c>
      <c r="F47" s="6" t="s">
        <v>126</v>
      </c>
      <c r="G47" s="6" t="s">
        <v>89</v>
      </c>
      <c r="H47" s="6" t="s">
        <v>127</v>
      </c>
      <c r="I47" s="6">
        <v>475</v>
      </c>
    </row>
    <row r="48" spans="1:9">
      <c r="A48" s="6" t="s">
        <v>128</v>
      </c>
      <c r="B48" s="6" t="s">
        <v>89</v>
      </c>
      <c r="C48" s="6" t="s">
        <v>127</v>
      </c>
      <c r="D48" s="6">
        <v>525</v>
      </c>
      <c r="F48" s="6" t="s">
        <v>128</v>
      </c>
      <c r="G48" s="6" t="s">
        <v>89</v>
      </c>
      <c r="H48" s="6" t="s">
        <v>127</v>
      </c>
      <c r="I48" s="6">
        <v>525</v>
      </c>
    </row>
    <row r="49" spans="1:9">
      <c r="A49" s="6" t="s">
        <v>129</v>
      </c>
      <c r="B49" s="6" t="s">
        <v>130</v>
      </c>
      <c r="C49" s="6" t="s">
        <v>131</v>
      </c>
      <c r="D49" s="6">
        <v>385</v>
      </c>
      <c r="F49" s="6" t="s">
        <v>129</v>
      </c>
      <c r="G49" s="6" t="s">
        <v>130</v>
      </c>
      <c r="H49" s="6" t="s">
        <v>131</v>
      </c>
      <c r="I49" s="6">
        <v>385</v>
      </c>
    </row>
    <row r="50" spans="1:9">
      <c r="A50" s="6" t="s">
        <v>132</v>
      </c>
      <c r="B50" s="6" t="s">
        <v>133</v>
      </c>
      <c r="C50" s="6"/>
      <c r="D50" s="6">
        <v>420</v>
      </c>
      <c r="F50" s="6" t="s">
        <v>132</v>
      </c>
      <c r="G50" s="6" t="s">
        <v>133</v>
      </c>
      <c r="H50" s="6"/>
      <c r="I50" s="6">
        <v>420</v>
      </c>
    </row>
    <row r="51" spans="1:9">
      <c r="A51" s="6" t="s">
        <v>134</v>
      </c>
      <c r="B51" s="6" t="s">
        <v>135</v>
      </c>
      <c r="C51" s="6" t="s">
        <v>136</v>
      </c>
      <c r="D51" s="6">
        <v>349</v>
      </c>
      <c r="F51" s="6" t="s">
        <v>134</v>
      </c>
      <c r="G51" s="6" t="s">
        <v>135</v>
      </c>
      <c r="H51" s="6" t="s">
        <v>136</v>
      </c>
      <c r="I51" s="6">
        <v>349</v>
      </c>
    </row>
    <row r="52" spans="1:9">
      <c r="A52" s="6" t="s">
        <v>137</v>
      </c>
      <c r="B52" s="6" t="s">
        <v>135</v>
      </c>
      <c r="C52" s="6"/>
      <c r="D52" s="6">
        <v>253</v>
      </c>
      <c r="F52" s="6" t="s">
        <v>137</v>
      </c>
      <c r="G52" s="6" t="s">
        <v>135</v>
      </c>
      <c r="H52" s="6"/>
      <c r="I52" s="6">
        <v>253</v>
      </c>
    </row>
    <row r="53" spans="1:9">
      <c r="A53" s="6" t="s">
        <v>138</v>
      </c>
      <c r="B53" s="6" t="s">
        <v>139</v>
      </c>
      <c r="C53" s="6" t="s">
        <v>121</v>
      </c>
      <c r="D53" s="6">
        <v>395</v>
      </c>
      <c r="F53" s="6" t="s">
        <v>138</v>
      </c>
      <c r="G53" s="6" t="s">
        <v>139</v>
      </c>
      <c r="H53" s="6" t="s">
        <v>121</v>
      </c>
      <c r="I53" s="6">
        <v>395</v>
      </c>
    </row>
    <row r="54" spans="1:9">
      <c r="A54" s="6" t="s">
        <v>140</v>
      </c>
      <c r="B54" s="6" t="s">
        <v>135</v>
      </c>
      <c r="C54" s="6" t="s">
        <v>136</v>
      </c>
      <c r="D54" s="6">
        <v>310</v>
      </c>
      <c r="F54" s="6" t="s">
        <v>140</v>
      </c>
      <c r="G54" s="6" t="s">
        <v>135</v>
      </c>
      <c r="H54" s="6" t="s">
        <v>136</v>
      </c>
      <c r="I54" s="6">
        <v>310</v>
      </c>
    </row>
    <row r="55" spans="1:9">
      <c r="A55" s="6" t="s">
        <v>141</v>
      </c>
      <c r="B55" s="6" t="s">
        <v>89</v>
      </c>
      <c r="C55" s="6"/>
      <c r="D55" s="6">
        <v>475</v>
      </c>
      <c r="F55" s="6" t="s">
        <v>141</v>
      </c>
      <c r="G55" s="6" t="s">
        <v>89</v>
      </c>
      <c r="H55" s="6"/>
      <c r="I55" s="6">
        <v>475</v>
      </c>
    </row>
    <row r="56" spans="1:9">
      <c r="A56" s="6" t="s">
        <v>142</v>
      </c>
      <c r="B56" s="6" t="s">
        <v>121</v>
      </c>
      <c r="C56" s="6" t="s">
        <v>131</v>
      </c>
      <c r="D56" s="6">
        <v>505</v>
      </c>
      <c r="F56" s="6" t="s">
        <v>142</v>
      </c>
      <c r="G56" s="6" t="s">
        <v>121</v>
      </c>
      <c r="H56" s="6" t="s">
        <v>131</v>
      </c>
      <c r="I56" s="6">
        <v>505</v>
      </c>
    </row>
    <row r="57" spans="1:9">
      <c r="A57" s="6" t="s">
        <v>143</v>
      </c>
      <c r="B57" s="6" t="s">
        <v>118</v>
      </c>
      <c r="C57" s="6"/>
      <c r="D57" s="6">
        <v>455</v>
      </c>
      <c r="F57" s="6" t="s">
        <v>143</v>
      </c>
      <c r="G57" s="6" t="s">
        <v>118</v>
      </c>
      <c r="H57" s="6"/>
      <c r="I57" s="6">
        <v>455</v>
      </c>
    </row>
    <row r="58" spans="1:9">
      <c r="A58" s="6" t="s">
        <v>105</v>
      </c>
      <c r="B58" s="6" t="s">
        <v>85</v>
      </c>
      <c r="C58" s="6"/>
      <c r="D58" s="6">
        <v>405</v>
      </c>
      <c r="F58" s="6" t="s">
        <v>105</v>
      </c>
      <c r="G58" s="6" t="s">
        <v>85</v>
      </c>
      <c r="H58" s="6"/>
      <c r="I58" s="6">
        <v>405</v>
      </c>
    </row>
    <row r="59" spans="1:9">
      <c r="A59" s="6" t="s">
        <v>144</v>
      </c>
      <c r="B59" s="6" t="s">
        <v>121</v>
      </c>
      <c r="C59" s="6"/>
      <c r="D59" s="6">
        <v>438</v>
      </c>
      <c r="F59" s="6" t="s">
        <v>144</v>
      </c>
      <c r="G59" s="6" t="s">
        <v>121</v>
      </c>
      <c r="H59" s="6"/>
      <c r="I59" s="6">
        <v>438</v>
      </c>
    </row>
    <row r="60" spans="1:9">
      <c r="A60" s="6" t="s">
        <v>145</v>
      </c>
      <c r="B60" s="6" t="s">
        <v>146</v>
      </c>
      <c r="C60" s="6" t="s">
        <v>121</v>
      </c>
      <c r="D60" s="6">
        <v>310</v>
      </c>
      <c r="F60" s="6" t="s">
        <v>145</v>
      </c>
      <c r="G60" s="6" t="s">
        <v>146</v>
      </c>
      <c r="H60" s="6" t="s">
        <v>121</v>
      </c>
      <c r="I60" s="6">
        <v>310</v>
      </c>
    </row>
    <row r="61" spans="1:9">
      <c r="A61" s="6" t="s">
        <v>147</v>
      </c>
      <c r="B61" s="6" t="s">
        <v>89</v>
      </c>
      <c r="C61" s="6"/>
      <c r="D61" s="6">
        <v>200</v>
      </c>
      <c r="F61" s="6" t="s">
        <v>147</v>
      </c>
      <c r="G61" s="6" t="s">
        <v>89</v>
      </c>
      <c r="H61" s="6"/>
      <c r="I61" s="6">
        <v>200</v>
      </c>
    </row>
    <row r="64" spans="1:9">
      <c r="A64" s="27" t="s">
        <v>148</v>
      </c>
      <c r="B64" s="27"/>
      <c r="C64" s="27"/>
      <c r="D64" s="27"/>
      <c r="F64" s="28" t="s">
        <v>149</v>
      </c>
      <c r="G64" s="28"/>
      <c r="H64" s="28"/>
      <c r="I64" s="28"/>
    </row>
    <row r="65" spans="1:12">
      <c r="A65" s="6" t="s">
        <v>76</v>
      </c>
      <c r="B65" s="6" t="s">
        <v>77</v>
      </c>
      <c r="C65" s="6" t="s">
        <v>115</v>
      </c>
      <c r="D65" s="6" t="s">
        <v>116</v>
      </c>
      <c r="F65" s="6" t="s">
        <v>76</v>
      </c>
      <c r="G65" s="6" t="s">
        <v>77</v>
      </c>
      <c r="H65" s="6" t="s">
        <v>115</v>
      </c>
      <c r="I65" s="6" t="s">
        <v>116</v>
      </c>
    </row>
    <row r="66" spans="1:12">
      <c r="A66" s="6" t="s">
        <v>117</v>
      </c>
      <c r="B66" s="6" t="s">
        <v>118</v>
      </c>
      <c r="C66" s="6"/>
      <c r="D66" s="6">
        <v>305</v>
      </c>
      <c r="F66" s="6" t="s">
        <v>117</v>
      </c>
      <c r="G66" s="6" t="s">
        <v>118</v>
      </c>
      <c r="H66" s="6"/>
      <c r="I66" s="6">
        <v>305</v>
      </c>
    </row>
    <row r="67" spans="1:12">
      <c r="A67" s="6" t="s">
        <v>119</v>
      </c>
      <c r="B67" s="6" t="s">
        <v>89</v>
      </c>
      <c r="C67" s="6" t="s">
        <v>118</v>
      </c>
      <c r="D67" s="6">
        <v>510</v>
      </c>
      <c r="F67" s="6" t="s">
        <v>119</v>
      </c>
      <c r="G67" s="6" t="s">
        <v>89</v>
      </c>
      <c r="H67" s="6" t="s">
        <v>118</v>
      </c>
      <c r="I67" s="6">
        <v>510</v>
      </c>
    </row>
    <row r="68" spans="1:12">
      <c r="A68" s="6" t="s">
        <v>120</v>
      </c>
      <c r="B68" s="6" t="s">
        <v>81</v>
      </c>
      <c r="C68" s="6" t="s">
        <v>121</v>
      </c>
      <c r="D68" s="6">
        <v>490</v>
      </c>
      <c r="F68" s="6" t="s">
        <v>120</v>
      </c>
      <c r="G68" s="6" t="s">
        <v>81</v>
      </c>
      <c r="H68" s="6" t="s">
        <v>121</v>
      </c>
      <c r="I68" s="6">
        <v>490</v>
      </c>
    </row>
    <row r="69" spans="1:12">
      <c r="A69" s="6" t="s">
        <v>122</v>
      </c>
      <c r="B69" s="6" t="s">
        <v>89</v>
      </c>
      <c r="C69" s="6" t="s">
        <v>121</v>
      </c>
      <c r="D69" s="6">
        <v>335</v>
      </c>
      <c r="F69" s="6" t="s">
        <v>122</v>
      </c>
      <c r="G69" s="6" t="s">
        <v>89</v>
      </c>
      <c r="H69" s="6" t="s">
        <v>121</v>
      </c>
      <c r="I69" s="6">
        <v>335</v>
      </c>
      <c r="K69" s="21" t="s">
        <v>81</v>
      </c>
      <c r="L69" s="6"/>
    </row>
    <row r="70" spans="1:12">
      <c r="A70" s="6" t="s">
        <v>123</v>
      </c>
      <c r="B70" s="6" t="s">
        <v>124</v>
      </c>
      <c r="C70" s="6" t="s">
        <v>125</v>
      </c>
      <c r="D70" s="6">
        <v>465</v>
      </c>
      <c r="F70" s="6" t="s">
        <v>123</v>
      </c>
      <c r="G70" s="6" t="s">
        <v>124</v>
      </c>
      <c r="H70" s="6" t="s">
        <v>125</v>
      </c>
      <c r="I70" s="6">
        <v>465</v>
      </c>
      <c r="K70" s="21" t="s">
        <v>89</v>
      </c>
      <c r="L70" s="6"/>
    </row>
    <row r="71" spans="1:12">
      <c r="A71" s="6" t="s">
        <v>126</v>
      </c>
      <c r="B71" s="6" t="s">
        <v>89</v>
      </c>
      <c r="C71" s="6" t="s">
        <v>127</v>
      </c>
      <c r="D71" s="6">
        <v>475</v>
      </c>
      <c r="F71" s="6" t="s">
        <v>126</v>
      </c>
      <c r="G71" s="6" t="s">
        <v>89</v>
      </c>
      <c r="H71" s="6" t="s">
        <v>127</v>
      </c>
      <c r="I71" s="6">
        <v>475</v>
      </c>
      <c r="K71" s="21" t="s">
        <v>124</v>
      </c>
      <c r="L71" s="6"/>
    </row>
    <row r="72" spans="1:12">
      <c r="A72" s="6" t="s">
        <v>128</v>
      </c>
      <c r="B72" s="6" t="s">
        <v>89</v>
      </c>
      <c r="C72" s="6" t="s">
        <v>127</v>
      </c>
      <c r="D72" s="6">
        <v>525</v>
      </c>
      <c r="F72" s="6" t="s">
        <v>128</v>
      </c>
      <c r="G72" s="6" t="s">
        <v>89</v>
      </c>
      <c r="H72" s="6" t="s">
        <v>127</v>
      </c>
      <c r="I72" s="6">
        <v>525</v>
      </c>
      <c r="K72" s="21" t="s">
        <v>118</v>
      </c>
      <c r="L72" s="6"/>
    </row>
    <row r="73" spans="1:12">
      <c r="A73" s="6" t="s">
        <v>129</v>
      </c>
      <c r="B73" s="6" t="s">
        <v>130</v>
      </c>
      <c r="C73" s="6" t="s">
        <v>131</v>
      </c>
      <c r="D73" s="6">
        <v>385</v>
      </c>
      <c r="F73" s="6" t="s">
        <v>129</v>
      </c>
      <c r="G73" s="6" t="s">
        <v>130</v>
      </c>
      <c r="H73" s="6" t="s">
        <v>131</v>
      </c>
      <c r="I73" s="6">
        <v>385</v>
      </c>
      <c r="K73" s="21" t="s">
        <v>130</v>
      </c>
      <c r="L73" s="6"/>
    </row>
    <row r="74" spans="1:12">
      <c r="A74" s="6" t="s">
        <v>132</v>
      </c>
      <c r="B74" s="6" t="s">
        <v>133</v>
      </c>
      <c r="C74" s="6"/>
      <c r="D74" s="6">
        <v>420</v>
      </c>
      <c r="F74" s="6" t="s">
        <v>132</v>
      </c>
      <c r="G74" s="6" t="s">
        <v>133</v>
      </c>
      <c r="H74" s="6"/>
      <c r="I74" s="6">
        <v>420</v>
      </c>
      <c r="K74" s="21" t="s">
        <v>133</v>
      </c>
      <c r="L74" s="6"/>
    </row>
    <row r="75" spans="1:12">
      <c r="A75" s="6" t="s">
        <v>134</v>
      </c>
      <c r="B75" s="6" t="s">
        <v>135</v>
      </c>
      <c r="C75" s="6" t="s">
        <v>136</v>
      </c>
      <c r="D75" s="6">
        <v>349</v>
      </c>
      <c r="F75" s="6" t="s">
        <v>134</v>
      </c>
      <c r="G75" s="6" t="s">
        <v>135</v>
      </c>
      <c r="H75" s="6" t="s">
        <v>136</v>
      </c>
      <c r="I75" s="6">
        <v>349</v>
      </c>
      <c r="K75" s="21" t="s">
        <v>135</v>
      </c>
      <c r="L75" s="6"/>
    </row>
    <row r="76" spans="1:12">
      <c r="A76" s="6" t="s">
        <v>137</v>
      </c>
      <c r="B76" s="6" t="s">
        <v>135</v>
      </c>
      <c r="C76" s="6"/>
      <c r="D76" s="6">
        <v>253</v>
      </c>
      <c r="F76" s="6" t="s">
        <v>137</v>
      </c>
      <c r="G76" s="6" t="s">
        <v>135</v>
      </c>
      <c r="H76" s="6"/>
      <c r="I76" s="6">
        <v>253</v>
      </c>
      <c r="K76" s="21" t="s">
        <v>139</v>
      </c>
      <c r="L76" s="6"/>
    </row>
    <row r="77" spans="1:12">
      <c r="A77" s="6" t="s">
        <v>138</v>
      </c>
      <c r="B77" s="6" t="s">
        <v>139</v>
      </c>
      <c r="C77" s="6" t="s">
        <v>121</v>
      </c>
      <c r="D77" s="6">
        <v>395</v>
      </c>
      <c r="F77" s="6" t="s">
        <v>138</v>
      </c>
      <c r="G77" s="6" t="s">
        <v>139</v>
      </c>
      <c r="H77" s="6" t="s">
        <v>121</v>
      </c>
      <c r="I77" s="6">
        <v>395</v>
      </c>
      <c r="K77" s="21" t="s">
        <v>121</v>
      </c>
      <c r="L77" s="6"/>
    </row>
    <row r="78" spans="1:12">
      <c r="A78" s="6" t="s">
        <v>140</v>
      </c>
      <c r="B78" s="6" t="s">
        <v>135</v>
      </c>
      <c r="C78" s="6" t="s">
        <v>136</v>
      </c>
      <c r="D78" s="6">
        <v>310</v>
      </c>
      <c r="F78" s="6" t="s">
        <v>140</v>
      </c>
      <c r="G78" s="6" t="s">
        <v>135</v>
      </c>
      <c r="H78" s="6" t="s">
        <v>136</v>
      </c>
      <c r="I78" s="6">
        <v>310</v>
      </c>
      <c r="K78" s="21" t="s">
        <v>85</v>
      </c>
      <c r="L78" s="6"/>
    </row>
    <row r="79" spans="1:12">
      <c r="A79" s="6" t="s">
        <v>141</v>
      </c>
      <c r="B79" s="6" t="s">
        <v>89</v>
      </c>
      <c r="C79" s="6"/>
      <c r="D79" s="6">
        <v>475</v>
      </c>
      <c r="F79" s="6" t="s">
        <v>141</v>
      </c>
      <c r="G79" s="6" t="s">
        <v>89</v>
      </c>
      <c r="H79" s="6"/>
      <c r="I79" s="6">
        <v>475</v>
      </c>
      <c r="K79" s="21" t="s">
        <v>146</v>
      </c>
      <c r="L79" s="6"/>
    </row>
    <row r="80" spans="1:12">
      <c r="A80" s="6" t="s">
        <v>142</v>
      </c>
      <c r="B80" s="6" t="s">
        <v>121</v>
      </c>
      <c r="C80" s="6" t="s">
        <v>131</v>
      </c>
      <c r="D80" s="6">
        <v>505</v>
      </c>
      <c r="F80" s="6" t="s">
        <v>142</v>
      </c>
      <c r="G80" s="6" t="s">
        <v>121</v>
      </c>
      <c r="H80" s="6" t="s">
        <v>131</v>
      </c>
      <c r="I80" s="6">
        <v>505</v>
      </c>
    </row>
    <row r="81" spans="1:9">
      <c r="A81" s="6" t="s">
        <v>143</v>
      </c>
      <c r="B81" s="6" t="s">
        <v>118</v>
      </c>
      <c r="C81" s="6"/>
      <c r="D81" s="6">
        <v>455</v>
      </c>
      <c r="F81" s="6" t="s">
        <v>143</v>
      </c>
      <c r="G81" s="6" t="s">
        <v>118</v>
      </c>
      <c r="H81" s="6"/>
      <c r="I81" s="6">
        <v>455</v>
      </c>
    </row>
    <row r="82" spans="1:9">
      <c r="A82" s="6" t="s">
        <v>105</v>
      </c>
      <c r="B82" s="6" t="s">
        <v>85</v>
      </c>
      <c r="C82" s="6"/>
      <c r="D82" s="6">
        <v>405</v>
      </c>
      <c r="F82" s="6" t="s">
        <v>105</v>
      </c>
      <c r="G82" s="6" t="s">
        <v>85</v>
      </c>
      <c r="H82" s="6"/>
      <c r="I82" s="6">
        <v>405</v>
      </c>
    </row>
    <row r="83" spans="1:9">
      <c r="A83" s="6" t="s">
        <v>144</v>
      </c>
      <c r="B83" s="6" t="s">
        <v>121</v>
      </c>
      <c r="C83" s="6"/>
      <c r="D83" s="6">
        <v>438</v>
      </c>
      <c r="F83" s="6" t="s">
        <v>144</v>
      </c>
      <c r="G83" s="6" t="s">
        <v>121</v>
      </c>
      <c r="H83" s="6"/>
      <c r="I83" s="6">
        <v>438</v>
      </c>
    </row>
    <row r="84" spans="1:9">
      <c r="A84" s="6" t="s">
        <v>145</v>
      </c>
      <c r="B84" s="6" t="s">
        <v>146</v>
      </c>
      <c r="C84" s="6" t="s">
        <v>121</v>
      </c>
      <c r="D84" s="6">
        <v>310</v>
      </c>
      <c r="F84" s="6" t="s">
        <v>145</v>
      </c>
      <c r="G84" s="6" t="s">
        <v>146</v>
      </c>
      <c r="H84" s="6" t="s">
        <v>121</v>
      </c>
      <c r="I84" s="6">
        <v>310</v>
      </c>
    </row>
    <row r="85" spans="1:9">
      <c r="A85" s="6" t="s">
        <v>147</v>
      </c>
      <c r="B85" s="6" t="s">
        <v>89</v>
      </c>
      <c r="C85" s="6"/>
      <c r="D85" s="6">
        <v>200</v>
      </c>
      <c r="F85" s="6" t="s">
        <v>147</v>
      </c>
      <c r="G85" s="6" t="s">
        <v>89</v>
      </c>
      <c r="H85" s="6"/>
      <c r="I85" s="6">
        <v>200</v>
      </c>
    </row>
    <row r="86" spans="1:9">
      <c r="F86" s="5" t="s">
        <v>92</v>
      </c>
    </row>
    <row r="88" spans="1:9">
      <c r="A88" s="27" t="s">
        <v>150</v>
      </c>
      <c r="B88" s="27"/>
      <c r="C88" s="27"/>
      <c r="D88" s="27"/>
      <c r="E88" s="27"/>
      <c r="F88" s="27"/>
      <c r="G88" s="27"/>
      <c r="H88" s="27"/>
    </row>
    <row r="89" spans="1:9">
      <c r="A89" s="6" t="s">
        <v>76</v>
      </c>
      <c r="B89" s="6" t="s">
        <v>77</v>
      </c>
      <c r="C89" s="6" t="s">
        <v>97</v>
      </c>
      <c r="D89" s="6" t="s">
        <v>98</v>
      </c>
    </row>
    <row r="90" spans="1:9">
      <c r="A90" s="6" t="s">
        <v>99</v>
      </c>
      <c r="B90" s="6" t="s">
        <v>81</v>
      </c>
      <c r="C90" s="6">
        <v>49</v>
      </c>
      <c r="D90" s="6">
        <v>1</v>
      </c>
    </row>
    <row r="91" spans="1:9">
      <c r="A91" s="6" t="s">
        <v>102</v>
      </c>
      <c r="B91" s="6" t="s">
        <v>81</v>
      </c>
      <c r="C91" s="6">
        <v>63</v>
      </c>
      <c r="D91" s="6">
        <v>1</v>
      </c>
      <c r="F91" s="11" t="s">
        <v>94</v>
      </c>
      <c r="G91" s="12" t="s">
        <v>100</v>
      </c>
      <c r="H91" s="13" t="s">
        <v>63</v>
      </c>
    </row>
    <row r="92" spans="1:9">
      <c r="A92" s="6" t="s">
        <v>103</v>
      </c>
      <c r="B92" s="6" t="s">
        <v>81</v>
      </c>
      <c r="C92" s="6">
        <v>83</v>
      </c>
      <c r="D92" s="6">
        <v>1</v>
      </c>
      <c r="F92" s="14" t="s">
        <v>81</v>
      </c>
      <c r="G92" s="15">
        <v>1</v>
      </c>
      <c r="H92" s="16"/>
    </row>
    <row r="93" spans="1:9">
      <c r="A93" s="6" t="s">
        <v>104</v>
      </c>
      <c r="B93" s="6" t="s">
        <v>85</v>
      </c>
      <c r="C93" s="6">
        <v>43</v>
      </c>
      <c r="D93" s="6">
        <v>1</v>
      </c>
      <c r="F93" s="17" t="s">
        <v>81</v>
      </c>
      <c r="G93" s="18">
        <v>2</v>
      </c>
      <c r="H93" s="16"/>
    </row>
    <row r="94" spans="1:9">
      <c r="A94" s="6" t="s">
        <v>105</v>
      </c>
      <c r="B94" s="6" t="s">
        <v>85</v>
      </c>
      <c r="C94" s="6">
        <v>58</v>
      </c>
      <c r="D94" s="6">
        <v>1</v>
      </c>
      <c r="F94" s="14" t="s">
        <v>85</v>
      </c>
      <c r="G94" s="15">
        <v>1</v>
      </c>
      <c r="H94" s="16"/>
    </row>
    <row r="95" spans="1:9">
      <c r="A95" s="6" t="s">
        <v>106</v>
      </c>
      <c r="B95" s="6" t="s">
        <v>85</v>
      </c>
      <c r="C95" s="6">
        <v>78</v>
      </c>
      <c r="D95" s="6">
        <v>1</v>
      </c>
      <c r="F95" s="17" t="s">
        <v>85</v>
      </c>
      <c r="G95" s="18">
        <v>2</v>
      </c>
      <c r="H95" s="20"/>
    </row>
    <row r="96" spans="1:9">
      <c r="A96" s="6" t="s">
        <v>107</v>
      </c>
      <c r="B96" s="6" t="s">
        <v>81</v>
      </c>
      <c r="C96" s="6">
        <v>65</v>
      </c>
      <c r="D96" s="6">
        <v>2</v>
      </c>
    </row>
    <row r="97" spans="1:9">
      <c r="A97" s="6" t="s">
        <v>108</v>
      </c>
      <c r="B97" s="6" t="s">
        <v>81</v>
      </c>
      <c r="C97" s="6">
        <v>80</v>
      </c>
      <c r="D97" s="6">
        <v>2</v>
      </c>
    </row>
    <row r="98" spans="1:9">
      <c r="A98" s="6" t="s">
        <v>109</v>
      </c>
      <c r="B98" s="6" t="s">
        <v>81</v>
      </c>
      <c r="C98" s="6">
        <v>100</v>
      </c>
      <c r="D98" s="6">
        <v>2</v>
      </c>
    </row>
    <row r="99" spans="1:9">
      <c r="A99" s="6" t="s">
        <v>110</v>
      </c>
      <c r="B99" s="6" t="s">
        <v>85</v>
      </c>
      <c r="C99" s="6">
        <v>43</v>
      </c>
      <c r="D99" s="6">
        <v>2</v>
      </c>
    </row>
    <row r="100" spans="1:9">
      <c r="A100" s="6" t="s">
        <v>111</v>
      </c>
      <c r="B100" s="6" t="s">
        <v>85</v>
      </c>
      <c r="C100" s="6">
        <v>58</v>
      </c>
      <c r="D100" s="6">
        <v>2</v>
      </c>
    </row>
    <row r="101" spans="1:9">
      <c r="A101" s="6" t="s">
        <v>112</v>
      </c>
      <c r="B101" s="6" t="s">
        <v>85</v>
      </c>
      <c r="C101" s="6">
        <v>78</v>
      </c>
      <c r="D101" s="6">
        <v>2</v>
      </c>
    </row>
    <row r="103" spans="1:9">
      <c r="A103" s="27" t="s">
        <v>151</v>
      </c>
      <c r="B103" s="27"/>
      <c r="C103" s="27"/>
      <c r="D103" s="27"/>
      <c r="F103" s="27" t="s">
        <v>152</v>
      </c>
      <c r="G103" s="27"/>
      <c r="H103" s="27"/>
      <c r="I103" s="27"/>
    </row>
    <row r="104" spans="1:9">
      <c r="A104" s="5" t="s">
        <v>153</v>
      </c>
      <c r="B104" s="5" t="s">
        <v>77</v>
      </c>
      <c r="C104" s="5" t="s">
        <v>154</v>
      </c>
      <c r="D104" s="5" t="s">
        <v>155</v>
      </c>
      <c r="F104" s="5" t="s">
        <v>153</v>
      </c>
      <c r="G104" s="5" t="s">
        <v>77</v>
      </c>
      <c r="H104" s="5" t="s">
        <v>154</v>
      </c>
      <c r="I104" s="5" t="s">
        <v>156</v>
      </c>
    </row>
    <row r="105" spans="1:9">
      <c r="A105" s="5" t="s">
        <v>157</v>
      </c>
      <c r="B105" s="5" t="s">
        <v>81</v>
      </c>
      <c r="C105" s="5">
        <v>318</v>
      </c>
      <c r="F105" s="5" t="s">
        <v>157</v>
      </c>
      <c r="G105" s="5" t="s">
        <v>81</v>
      </c>
      <c r="H105" s="5">
        <v>318</v>
      </c>
    </row>
    <row r="106" spans="1:9">
      <c r="A106" s="5" t="s">
        <v>158</v>
      </c>
      <c r="B106" s="5" t="s">
        <v>81</v>
      </c>
      <c r="C106" s="5">
        <v>405</v>
      </c>
      <c r="F106" s="5" t="s">
        <v>158</v>
      </c>
      <c r="G106" s="5" t="s">
        <v>81</v>
      </c>
      <c r="H106" s="5">
        <v>405</v>
      </c>
    </row>
    <row r="107" spans="1:9">
      <c r="A107" s="5" t="s">
        <v>159</v>
      </c>
      <c r="B107" s="5" t="s">
        <v>81</v>
      </c>
      <c r="C107" s="5">
        <v>525</v>
      </c>
      <c r="F107" s="5" t="s">
        <v>159</v>
      </c>
      <c r="G107" s="5" t="s">
        <v>81</v>
      </c>
      <c r="H107" s="5">
        <v>525</v>
      </c>
    </row>
    <row r="108" spans="1:9">
      <c r="A108" s="5" t="s">
        <v>160</v>
      </c>
      <c r="B108" s="5" t="s">
        <v>85</v>
      </c>
      <c r="C108" s="5">
        <v>309</v>
      </c>
      <c r="F108" s="5" t="s">
        <v>160</v>
      </c>
      <c r="G108" s="5" t="s">
        <v>85</v>
      </c>
      <c r="H108" s="5">
        <v>309</v>
      </c>
    </row>
    <row r="109" spans="1:9">
      <c r="A109" s="5" t="s">
        <v>161</v>
      </c>
      <c r="B109" s="5" t="s">
        <v>85</v>
      </c>
      <c r="C109" s="5">
        <v>405</v>
      </c>
      <c r="F109" s="5" t="s">
        <v>161</v>
      </c>
      <c r="G109" s="5" t="s">
        <v>85</v>
      </c>
      <c r="H109" s="5">
        <v>405</v>
      </c>
    </row>
    <row r="110" spans="1:9">
      <c r="A110" s="5" t="s">
        <v>162</v>
      </c>
      <c r="B110" s="5" t="s">
        <v>85</v>
      </c>
      <c r="C110" s="5">
        <v>534</v>
      </c>
      <c r="F110" s="5" t="s">
        <v>162</v>
      </c>
      <c r="G110" s="5" t="s">
        <v>85</v>
      </c>
      <c r="H110" s="5">
        <v>534</v>
      </c>
    </row>
    <row r="111" spans="1:9">
      <c r="A111" s="5" t="s">
        <v>163</v>
      </c>
      <c r="B111" s="5" t="s">
        <v>89</v>
      </c>
      <c r="C111" s="5">
        <v>314</v>
      </c>
      <c r="F111" s="5" t="s">
        <v>163</v>
      </c>
      <c r="G111" s="5" t="s">
        <v>89</v>
      </c>
      <c r="H111" s="5">
        <v>314</v>
      </c>
    </row>
    <row r="112" spans="1:9">
      <c r="A112" s="5" t="s">
        <v>164</v>
      </c>
      <c r="B112" s="5" t="s">
        <v>89</v>
      </c>
      <c r="C112" s="5">
        <v>405</v>
      </c>
      <c r="F112" s="5" t="s">
        <v>164</v>
      </c>
      <c r="G112" s="5" t="s">
        <v>89</v>
      </c>
      <c r="H112" s="5">
        <v>405</v>
      </c>
    </row>
    <row r="113" spans="1:13">
      <c r="A113" s="5" t="s">
        <v>165</v>
      </c>
      <c r="B113" s="5" t="s">
        <v>89</v>
      </c>
      <c r="C113" s="5">
        <v>530</v>
      </c>
      <c r="F113" s="5" t="s">
        <v>165</v>
      </c>
      <c r="G113" s="5" t="s">
        <v>89</v>
      </c>
      <c r="H113" s="5">
        <v>530</v>
      </c>
    </row>
    <row r="114" spans="1:13">
      <c r="A114" s="5" t="s">
        <v>166</v>
      </c>
      <c r="F114" s="5" t="s">
        <v>166</v>
      </c>
    </row>
    <row r="115" spans="1:13">
      <c r="A115" s="27" t="s">
        <v>167</v>
      </c>
      <c r="B115" s="27"/>
      <c r="C115" s="27"/>
      <c r="D115" s="27"/>
      <c r="F115" s="27" t="s">
        <v>168</v>
      </c>
      <c r="G115" s="27"/>
      <c r="H115" s="27"/>
      <c r="I115" s="27"/>
      <c r="J115" s="27"/>
      <c r="K115" s="27"/>
      <c r="L115" s="27"/>
    </row>
    <row r="116" spans="1:13">
      <c r="A116" s="5" t="s">
        <v>76</v>
      </c>
      <c r="B116" s="5" t="s">
        <v>77</v>
      </c>
      <c r="C116" s="5" t="s">
        <v>78</v>
      </c>
      <c r="D116" s="5" t="s">
        <v>169</v>
      </c>
      <c r="L116" s="5" t="s">
        <v>168</v>
      </c>
    </row>
    <row r="117" spans="1:13">
      <c r="A117" s="5" t="s">
        <v>99</v>
      </c>
      <c r="B117" s="5" t="s">
        <v>81</v>
      </c>
      <c r="C117" s="5">
        <v>45</v>
      </c>
      <c r="F117" s="5">
        <v>1</v>
      </c>
      <c r="G117" s="5">
        <v>2</v>
      </c>
      <c r="H117" s="5">
        <v>3</v>
      </c>
      <c r="I117" s="5">
        <v>4</v>
      </c>
      <c r="J117" s="5">
        <v>5</v>
      </c>
      <c r="K117" s="5">
        <v>6</v>
      </c>
    </row>
    <row r="118" spans="1:13">
      <c r="A118" s="5" t="s">
        <v>102</v>
      </c>
      <c r="B118" s="5" t="s">
        <v>81</v>
      </c>
      <c r="C118" s="5">
        <v>60</v>
      </c>
      <c r="M118" s="5" t="s">
        <v>168</v>
      </c>
    </row>
    <row r="119" spans="1:13">
      <c r="A119" s="5" t="s">
        <v>103</v>
      </c>
      <c r="B119" s="5" t="s">
        <v>81</v>
      </c>
      <c r="C119" s="5">
        <v>80</v>
      </c>
      <c r="F119" s="5">
        <v>2</v>
      </c>
      <c r="G119" s="5">
        <v>2</v>
      </c>
      <c r="H119" s="5">
        <v>3</v>
      </c>
      <c r="I119" s="5">
        <v>3</v>
      </c>
      <c r="J119" s="5">
        <v>4</v>
      </c>
      <c r="K119" s="5">
        <v>5</v>
      </c>
      <c r="L119" s="5">
        <v>5</v>
      </c>
    </row>
    <row r="120" spans="1:13">
      <c r="A120" s="5" t="s">
        <v>104</v>
      </c>
      <c r="B120" s="5" t="s">
        <v>85</v>
      </c>
      <c r="C120" s="5">
        <v>65</v>
      </c>
    </row>
    <row r="121" spans="1:13">
      <c r="A121" s="5" t="s">
        <v>105</v>
      </c>
      <c r="B121" s="5" t="s">
        <v>85</v>
      </c>
      <c r="C121" s="5">
        <v>80</v>
      </c>
    </row>
    <row r="122" spans="1:13">
      <c r="A122" s="5" t="s">
        <v>106</v>
      </c>
      <c r="B122" s="5" t="s">
        <v>85</v>
      </c>
      <c r="C122" s="5">
        <v>100</v>
      </c>
    </row>
    <row r="123" spans="1:13">
      <c r="A123" s="5" t="s">
        <v>170</v>
      </c>
      <c r="B123" s="5" t="s">
        <v>89</v>
      </c>
      <c r="C123" s="5">
        <v>43</v>
      </c>
    </row>
    <row r="124" spans="1:13">
      <c r="A124" s="5" t="s">
        <v>171</v>
      </c>
      <c r="B124" s="5" t="s">
        <v>89</v>
      </c>
      <c r="C124" s="5">
        <v>58</v>
      </c>
    </row>
    <row r="125" spans="1:13">
      <c r="A125" s="5" t="s">
        <v>172</v>
      </c>
      <c r="B125" s="5" t="s">
        <v>89</v>
      </c>
      <c r="C125" s="5">
        <v>78</v>
      </c>
    </row>
    <row r="126" spans="1:13">
      <c r="A126" s="5" t="s">
        <v>92</v>
      </c>
    </row>
    <row r="127" spans="1:13">
      <c r="A127" s="27" t="s">
        <v>61</v>
      </c>
      <c r="B127" s="27"/>
      <c r="C127" s="27"/>
      <c r="D127" s="27"/>
      <c r="E127" s="27"/>
    </row>
    <row r="128" spans="1:13">
      <c r="A128" s="5" t="s">
        <v>173</v>
      </c>
      <c r="B128" s="5" t="s">
        <v>174</v>
      </c>
      <c r="C128" s="5" t="s">
        <v>175</v>
      </c>
      <c r="D128" s="5" t="s">
        <v>176</v>
      </c>
      <c r="E128" s="5" t="s">
        <v>177</v>
      </c>
    </row>
    <row r="129" spans="1:9">
      <c r="A129" s="5" t="s">
        <v>178</v>
      </c>
      <c r="B129" s="5">
        <v>10</v>
      </c>
      <c r="C129" s="5">
        <v>4</v>
      </c>
      <c r="D129" s="5">
        <v>1</v>
      </c>
      <c r="E129" s="5">
        <v>1</v>
      </c>
    </row>
    <row r="130" spans="1:9">
      <c r="A130" s="5" t="s">
        <v>179</v>
      </c>
      <c r="B130" s="5">
        <v>12</v>
      </c>
      <c r="C130" s="5">
        <v>3</v>
      </c>
      <c r="D130" s="5">
        <v>0</v>
      </c>
      <c r="E130" s="5">
        <v>1</v>
      </c>
    </row>
    <row r="131" spans="1:9">
      <c r="A131" s="5" t="s">
        <v>180</v>
      </c>
      <c r="B131" s="5">
        <v>15</v>
      </c>
      <c r="C131" s="5">
        <v>1</v>
      </c>
      <c r="D131" s="5">
        <v>3</v>
      </c>
      <c r="E131" s="5">
        <v>1</v>
      </c>
    </row>
    <row r="132" spans="1:9">
      <c r="A132" s="5" t="s">
        <v>181</v>
      </c>
      <c r="B132" s="5">
        <v>4</v>
      </c>
      <c r="C132" s="5">
        <v>2</v>
      </c>
      <c r="D132" s="5">
        <v>6</v>
      </c>
      <c r="E132" s="5">
        <v>0</v>
      </c>
    </row>
    <row r="133" spans="1:9">
      <c r="A133" s="5" t="s">
        <v>182</v>
      </c>
      <c r="B133" s="5">
        <v>10</v>
      </c>
      <c r="C133" s="5">
        <v>4</v>
      </c>
      <c r="D133" s="5">
        <v>1</v>
      </c>
      <c r="E133" s="5">
        <v>1</v>
      </c>
    </row>
    <row r="134" spans="1:9">
      <c r="A134" s="5" t="s">
        <v>183</v>
      </c>
      <c r="B134" s="5">
        <v>9</v>
      </c>
      <c r="C134" s="5">
        <v>2</v>
      </c>
      <c r="D134" s="5">
        <v>1</v>
      </c>
      <c r="E134" s="5">
        <v>0</v>
      </c>
    </row>
    <row r="136" spans="1:9">
      <c r="A136" s="5" t="s">
        <v>184</v>
      </c>
    </row>
    <row r="137" spans="1:9">
      <c r="A137" s="5" t="s">
        <v>92</v>
      </c>
    </row>
    <row r="138" spans="1:9">
      <c r="A138" s="27" t="s">
        <v>185</v>
      </c>
      <c r="B138" s="27"/>
      <c r="C138" s="27"/>
      <c r="D138" s="27"/>
      <c r="F138" s="27" t="s">
        <v>186</v>
      </c>
      <c r="G138" s="27"/>
      <c r="H138" s="27"/>
      <c r="I138" s="27"/>
    </row>
    <row r="139" spans="1:9">
      <c r="A139" s="5" t="s">
        <v>76</v>
      </c>
      <c r="B139" s="5" t="s">
        <v>77</v>
      </c>
      <c r="C139" s="5" t="s">
        <v>97</v>
      </c>
      <c r="D139" s="5" t="s">
        <v>187</v>
      </c>
      <c r="F139" s="5" t="s">
        <v>76</v>
      </c>
      <c r="G139" s="5" t="s">
        <v>77</v>
      </c>
      <c r="H139" s="5" t="s">
        <v>97</v>
      </c>
      <c r="I139" s="5" t="s">
        <v>187</v>
      </c>
    </row>
    <row r="140" spans="1:9">
      <c r="A140" s="5" t="s">
        <v>99</v>
      </c>
      <c r="B140" s="5" t="s">
        <v>81</v>
      </c>
      <c r="C140" s="5">
        <v>49</v>
      </c>
      <c r="F140" s="5" t="s">
        <v>99</v>
      </c>
      <c r="G140" s="5" t="s">
        <v>81</v>
      </c>
      <c r="H140" s="5">
        <v>49</v>
      </c>
    </row>
    <row r="141" spans="1:9">
      <c r="A141" s="5" t="s">
        <v>102</v>
      </c>
      <c r="B141" s="5" t="s">
        <v>81</v>
      </c>
      <c r="C141" s="5">
        <v>63</v>
      </c>
      <c r="F141" s="5" t="s">
        <v>102</v>
      </c>
      <c r="G141" s="5" t="s">
        <v>81</v>
      </c>
      <c r="H141" s="5">
        <v>63</v>
      </c>
    </row>
    <row r="142" spans="1:9">
      <c r="A142" s="5" t="s">
        <v>103</v>
      </c>
      <c r="B142" s="5" t="s">
        <v>81</v>
      </c>
      <c r="C142" s="5">
        <v>83</v>
      </c>
      <c r="F142" s="5" t="s">
        <v>103</v>
      </c>
      <c r="G142" s="5" t="s">
        <v>81</v>
      </c>
      <c r="H142" s="5">
        <v>83</v>
      </c>
    </row>
    <row r="143" spans="1:9">
      <c r="A143" s="5" t="s">
        <v>104</v>
      </c>
      <c r="B143" s="5" t="s">
        <v>85</v>
      </c>
      <c r="C143" s="5">
        <v>43</v>
      </c>
      <c r="F143" s="5" t="s">
        <v>104</v>
      </c>
      <c r="G143" s="5" t="s">
        <v>85</v>
      </c>
      <c r="H143" s="5">
        <v>43</v>
      </c>
    </row>
    <row r="144" spans="1:9">
      <c r="A144" s="5" t="s">
        <v>105</v>
      </c>
      <c r="B144" s="5" t="s">
        <v>85</v>
      </c>
      <c r="C144" s="5">
        <v>58</v>
      </c>
      <c r="F144" s="5" t="s">
        <v>105</v>
      </c>
      <c r="G144" s="5" t="s">
        <v>85</v>
      </c>
      <c r="H144" s="5">
        <v>58</v>
      </c>
    </row>
    <row r="145" spans="1:14">
      <c r="A145" s="5" t="s">
        <v>106</v>
      </c>
      <c r="B145" s="5" t="s">
        <v>85</v>
      </c>
      <c r="C145" s="5">
        <v>78</v>
      </c>
      <c r="F145" s="5" t="s">
        <v>106</v>
      </c>
      <c r="G145" s="5" t="s">
        <v>85</v>
      </c>
      <c r="H145" s="5">
        <v>78</v>
      </c>
    </row>
    <row r="146" spans="1:14">
      <c r="A146" s="5" t="s">
        <v>170</v>
      </c>
      <c r="B146" s="5" t="s">
        <v>89</v>
      </c>
      <c r="C146" s="5">
        <v>65</v>
      </c>
      <c r="F146" s="5" t="s">
        <v>170</v>
      </c>
      <c r="G146" s="5" t="s">
        <v>89</v>
      </c>
      <c r="H146" s="5">
        <v>65</v>
      </c>
    </row>
    <row r="147" spans="1:14">
      <c r="A147" s="5" t="s">
        <v>171</v>
      </c>
      <c r="B147" s="5" t="s">
        <v>89</v>
      </c>
      <c r="C147" s="5">
        <v>80</v>
      </c>
      <c r="F147" s="5" t="s">
        <v>171</v>
      </c>
      <c r="G147" s="5" t="s">
        <v>89</v>
      </c>
      <c r="H147" s="5">
        <v>80</v>
      </c>
    </row>
    <row r="148" spans="1:14">
      <c r="A148" s="5" t="s">
        <v>172</v>
      </c>
      <c r="B148" s="5" t="s">
        <v>89</v>
      </c>
      <c r="C148" s="5">
        <v>100</v>
      </c>
      <c r="F148" s="5" t="s">
        <v>172</v>
      </c>
      <c r="G148" s="5" t="s">
        <v>89</v>
      </c>
      <c r="H148" s="5">
        <v>100</v>
      </c>
    </row>
    <row r="149" spans="1:14">
      <c r="A149" s="5" t="s">
        <v>92</v>
      </c>
    </row>
    <row r="150" spans="1:14">
      <c r="A150" s="27" t="s">
        <v>188</v>
      </c>
      <c r="B150" s="27"/>
      <c r="C150" s="27"/>
      <c r="D150" s="27"/>
      <c r="E150" s="27"/>
      <c r="F150" s="27"/>
      <c r="H150" s="27" t="s">
        <v>189</v>
      </c>
      <c r="I150" s="27"/>
      <c r="J150" s="27"/>
      <c r="K150" s="27"/>
      <c r="L150" s="27"/>
      <c r="M150" s="27"/>
      <c r="N150" s="27"/>
    </row>
    <row r="151" spans="1:14">
      <c r="A151" s="5" t="s">
        <v>153</v>
      </c>
      <c r="B151" s="5" t="s">
        <v>77</v>
      </c>
      <c r="C151" s="5" t="s">
        <v>115</v>
      </c>
      <c r="D151" s="5" t="s">
        <v>154</v>
      </c>
      <c r="H151" s="5" t="s">
        <v>190</v>
      </c>
      <c r="I151" s="5" t="s">
        <v>191</v>
      </c>
      <c r="J151" s="5" t="s">
        <v>77</v>
      </c>
      <c r="K151" s="5" t="s">
        <v>115</v>
      </c>
      <c r="L151" s="5" t="s">
        <v>154</v>
      </c>
    </row>
    <row r="152" spans="1:14">
      <c r="A152" s="5" t="s">
        <v>157</v>
      </c>
      <c r="B152" s="5" t="s">
        <v>81</v>
      </c>
      <c r="C152" s="5" t="s">
        <v>121</v>
      </c>
      <c r="D152" s="5">
        <v>318</v>
      </c>
      <c r="H152" s="5">
        <v>1</v>
      </c>
      <c r="I152" s="5" t="s">
        <v>192</v>
      </c>
      <c r="J152" s="5" t="s">
        <v>81</v>
      </c>
      <c r="K152" s="5" t="s">
        <v>121</v>
      </c>
      <c r="L152" s="5">
        <v>318</v>
      </c>
    </row>
    <row r="153" spans="1:14">
      <c r="A153" s="5" t="s">
        <v>158</v>
      </c>
      <c r="B153" s="5" t="s">
        <v>81</v>
      </c>
      <c r="C153" s="5" t="s">
        <v>121</v>
      </c>
      <c r="D153" s="5">
        <v>405</v>
      </c>
      <c r="H153" s="5">
        <v>2</v>
      </c>
      <c r="I153" s="5" t="s">
        <v>193</v>
      </c>
      <c r="J153" s="5" t="s">
        <v>81</v>
      </c>
      <c r="K153" s="5" t="s">
        <v>121</v>
      </c>
      <c r="L153" s="5">
        <v>405</v>
      </c>
    </row>
    <row r="154" spans="1:14">
      <c r="A154" s="5" t="s">
        <v>159</v>
      </c>
      <c r="B154" s="5" t="s">
        <v>81</v>
      </c>
      <c r="C154" s="5" t="s">
        <v>121</v>
      </c>
      <c r="D154" s="5">
        <v>525</v>
      </c>
      <c r="H154" s="5">
        <v>3</v>
      </c>
      <c r="I154" s="5" t="s">
        <v>194</v>
      </c>
      <c r="J154" s="5" t="s">
        <v>81</v>
      </c>
      <c r="K154" s="5" t="s">
        <v>121</v>
      </c>
      <c r="L154" s="5">
        <v>525</v>
      </c>
    </row>
    <row r="155" spans="1:14">
      <c r="A155" s="5" t="s">
        <v>160</v>
      </c>
      <c r="B155" s="5" t="s">
        <v>85</v>
      </c>
      <c r="D155" s="5">
        <v>309</v>
      </c>
      <c r="H155" s="5">
        <v>4</v>
      </c>
      <c r="I155" s="5" t="s">
        <v>195</v>
      </c>
      <c r="J155" s="5" t="s">
        <v>85</v>
      </c>
      <c r="L155" s="5">
        <v>309</v>
      </c>
    </row>
    <row r="156" spans="1:14">
      <c r="A156" s="5" t="s">
        <v>161</v>
      </c>
      <c r="B156" s="5" t="s">
        <v>85</v>
      </c>
      <c r="D156" s="5">
        <v>405</v>
      </c>
      <c r="H156" s="5">
        <v>5</v>
      </c>
      <c r="I156" s="5" t="s">
        <v>196</v>
      </c>
      <c r="J156" s="5" t="s">
        <v>85</v>
      </c>
      <c r="L156" s="5">
        <v>405</v>
      </c>
    </row>
    <row r="157" spans="1:14">
      <c r="A157" s="5" t="s">
        <v>162</v>
      </c>
      <c r="B157" s="5" t="s">
        <v>85</v>
      </c>
      <c r="C157" s="5" t="s">
        <v>136</v>
      </c>
      <c r="D157" s="5">
        <v>534</v>
      </c>
      <c r="H157" s="5">
        <v>6</v>
      </c>
      <c r="I157" s="5" t="s">
        <v>197</v>
      </c>
      <c r="J157" s="5" t="s">
        <v>85</v>
      </c>
      <c r="K157" s="5" t="s">
        <v>136</v>
      </c>
      <c r="L157" s="5">
        <v>534</v>
      </c>
    </row>
    <row r="158" spans="1:14">
      <c r="A158" s="5" t="s">
        <v>163</v>
      </c>
      <c r="B158" s="5" t="s">
        <v>89</v>
      </c>
      <c r="D158" s="5">
        <v>314</v>
      </c>
      <c r="H158" s="5">
        <v>7</v>
      </c>
      <c r="I158" s="5" t="s">
        <v>198</v>
      </c>
      <c r="J158" s="5" t="s">
        <v>89</v>
      </c>
      <c r="L158" s="5">
        <v>314</v>
      </c>
    </row>
    <row r="159" spans="1:14">
      <c r="A159" s="5" t="s">
        <v>164</v>
      </c>
      <c r="B159" s="5" t="s">
        <v>89</v>
      </c>
      <c r="D159" s="5">
        <v>405</v>
      </c>
      <c r="H159" s="5">
        <v>8</v>
      </c>
      <c r="I159" s="5" t="s">
        <v>199</v>
      </c>
      <c r="J159" s="5" t="s">
        <v>89</v>
      </c>
      <c r="L159" s="5">
        <v>405</v>
      </c>
    </row>
    <row r="160" spans="1:14">
      <c r="A160" s="5" t="s">
        <v>165</v>
      </c>
      <c r="B160" s="5" t="s">
        <v>89</v>
      </c>
      <c r="D160" s="5">
        <v>530</v>
      </c>
      <c r="H160" s="5">
        <v>9</v>
      </c>
      <c r="I160" s="5" t="s">
        <v>200</v>
      </c>
      <c r="J160" s="5" t="s">
        <v>89</v>
      </c>
      <c r="L160" s="5">
        <v>530</v>
      </c>
    </row>
    <row r="161" spans="1:12">
      <c r="A161" s="5" t="s">
        <v>201</v>
      </c>
      <c r="B161" s="5" t="s">
        <v>139</v>
      </c>
      <c r="D161" s="5">
        <v>195</v>
      </c>
      <c r="H161" s="5">
        <v>10</v>
      </c>
      <c r="I161" s="5" t="s">
        <v>201</v>
      </c>
      <c r="J161" s="5" t="s">
        <v>139</v>
      </c>
      <c r="L161" s="5">
        <v>195</v>
      </c>
    </row>
    <row r="162" spans="1:12">
      <c r="A162" s="5" t="s">
        <v>202</v>
      </c>
      <c r="B162" s="5" t="s">
        <v>139</v>
      </c>
      <c r="D162" s="5">
        <v>205</v>
      </c>
      <c r="H162" s="5">
        <v>11</v>
      </c>
      <c r="I162" s="5" t="s">
        <v>202</v>
      </c>
      <c r="J162" s="5" t="s">
        <v>139</v>
      </c>
      <c r="L162" s="5">
        <v>205</v>
      </c>
    </row>
    <row r="163" spans="1:12">
      <c r="A163" s="5" t="s">
        <v>203</v>
      </c>
      <c r="B163" s="5" t="s">
        <v>139</v>
      </c>
      <c r="C163" s="5" t="s">
        <v>136</v>
      </c>
      <c r="D163" s="5">
        <v>395</v>
      </c>
      <c r="H163" s="5">
        <v>12</v>
      </c>
      <c r="I163" s="5" t="s">
        <v>203</v>
      </c>
      <c r="J163" s="5" t="s">
        <v>139</v>
      </c>
      <c r="K163" s="5" t="s">
        <v>136</v>
      </c>
      <c r="L163" s="5">
        <v>395</v>
      </c>
    </row>
    <row r="164" spans="1:12">
      <c r="A164" s="5" t="s">
        <v>204</v>
      </c>
      <c r="B164" s="5" t="s">
        <v>139</v>
      </c>
      <c r="C164" s="5" t="s">
        <v>121</v>
      </c>
      <c r="D164" s="5">
        <v>195</v>
      </c>
      <c r="H164" s="5">
        <v>13</v>
      </c>
      <c r="I164" s="5" t="s">
        <v>204</v>
      </c>
      <c r="J164" s="5" t="s">
        <v>139</v>
      </c>
      <c r="K164" s="5" t="s">
        <v>121</v>
      </c>
      <c r="L164" s="5">
        <v>195</v>
      </c>
    </row>
    <row r="165" spans="1:12">
      <c r="A165" s="5" t="s">
        <v>205</v>
      </c>
      <c r="B165" s="5" t="s">
        <v>139</v>
      </c>
      <c r="C165" s="5" t="s">
        <v>121</v>
      </c>
      <c r="D165" s="5">
        <v>205</v>
      </c>
      <c r="H165" s="5">
        <v>14</v>
      </c>
      <c r="I165" s="5" t="s">
        <v>205</v>
      </c>
      <c r="J165" s="5" t="s">
        <v>139</v>
      </c>
      <c r="K165" s="5" t="s">
        <v>121</v>
      </c>
      <c r="L165" s="5">
        <v>205</v>
      </c>
    </row>
    <row r="166" spans="1:12">
      <c r="A166" s="5" t="s">
        <v>206</v>
      </c>
      <c r="B166" s="5" t="s">
        <v>139</v>
      </c>
      <c r="C166" s="5" t="s">
        <v>121</v>
      </c>
      <c r="D166" s="5">
        <v>395</v>
      </c>
      <c r="H166" s="5">
        <v>15</v>
      </c>
      <c r="I166" s="5" t="s">
        <v>206</v>
      </c>
      <c r="J166" s="5" t="s">
        <v>139</v>
      </c>
      <c r="K166" s="5" t="s">
        <v>121</v>
      </c>
      <c r="L166" s="5">
        <v>395</v>
      </c>
    </row>
    <row r="167" spans="1:12">
      <c r="A167" s="5" t="s">
        <v>207</v>
      </c>
      <c r="B167" s="5" t="s">
        <v>135</v>
      </c>
      <c r="C167" s="5" t="s">
        <v>136</v>
      </c>
      <c r="D167" s="5">
        <v>251</v>
      </c>
      <c r="H167" s="5">
        <v>16</v>
      </c>
      <c r="I167" s="5" t="s">
        <v>207</v>
      </c>
      <c r="J167" s="5" t="s">
        <v>135</v>
      </c>
      <c r="K167" s="5" t="s">
        <v>136</v>
      </c>
      <c r="L167" s="5">
        <v>251</v>
      </c>
    </row>
    <row r="168" spans="1:12">
      <c r="A168" s="5" t="s">
        <v>208</v>
      </c>
      <c r="B168" s="5" t="s">
        <v>135</v>
      </c>
      <c r="C168" s="5" t="s">
        <v>136</v>
      </c>
      <c r="D168" s="5">
        <v>349</v>
      </c>
      <c r="H168" s="5">
        <v>17</v>
      </c>
      <c r="I168" s="5" t="s">
        <v>209</v>
      </c>
      <c r="J168" s="5" t="s">
        <v>135</v>
      </c>
      <c r="K168" s="5" t="s">
        <v>136</v>
      </c>
      <c r="L168" s="5">
        <v>349</v>
      </c>
    </row>
    <row r="169" spans="1:12">
      <c r="A169" s="5" t="s">
        <v>210</v>
      </c>
      <c r="B169" s="5" t="s">
        <v>135</v>
      </c>
      <c r="C169" s="5" t="s">
        <v>136</v>
      </c>
      <c r="D169" s="5">
        <v>479</v>
      </c>
      <c r="H169" s="5">
        <v>18</v>
      </c>
      <c r="I169" s="5" t="s">
        <v>211</v>
      </c>
      <c r="J169" s="5" t="s">
        <v>135</v>
      </c>
      <c r="K169" s="5" t="s">
        <v>136</v>
      </c>
      <c r="L169" s="5">
        <v>479</v>
      </c>
    </row>
    <row r="170" spans="1:12">
      <c r="A170" s="5" t="s">
        <v>212</v>
      </c>
      <c r="B170" s="5" t="s">
        <v>135</v>
      </c>
      <c r="D170" s="5">
        <v>253</v>
      </c>
      <c r="H170" s="5">
        <v>19</v>
      </c>
      <c r="I170" s="5" t="s">
        <v>212</v>
      </c>
      <c r="J170" s="5" t="s">
        <v>135</v>
      </c>
      <c r="L170" s="5">
        <v>253</v>
      </c>
    </row>
    <row r="171" spans="1:12">
      <c r="A171" s="5" t="s">
        <v>213</v>
      </c>
      <c r="B171" s="5" t="s">
        <v>135</v>
      </c>
      <c r="D171" s="5">
        <v>413</v>
      </c>
      <c r="H171" s="5">
        <v>20</v>
      </c>
      <c r="I171" s="5" t="s">
        <v>213</v>
      </c>
      <c r="J171" s="5" t="s">
        <v>135</v>
      </c>
      <c r="L171" s="5">
        <v>413</v>
      </c>
    </row>
    <row r="172" spans="1:12">
      <c r="A172" s="5" t="s">
        <v>214</v>
      </c>
      <c r="B172" s="5" t="s">
        <v>135</v>
      </c>
      <c r="C172" s="5" t="s">
        <v>136</v>
      </c>
      <c r="D172" s="5">
        <v>262</v>
      </c>
      <c r="H172" s="5" t="s">
        <v>92</v>
      </c>
    </row>
    <row r="173" spans="1:12">
      <c r="A173" s="5" t="s">
        <v>215</v>
      </c>
      <c r="B173" s="5" t="s">
        <v>135</v>
      </c>
      <c r="C173" s="5" t="s">
        <v>136</v>
      </c>
      <c r="D173" s="5">
        <v>442</v>
      </c>
    </row>
    <row r="175" spans="1:12">
      <c r="B175" s="27" t="s">
        <v>216</v>
      </c>
      <c r="C175" s="27"/>
      <c r="D175" s="27"/>
      <c r="E175" s="27"/>
      <c r="F175" s="27"/>
      <c r="G175" s="27"/>
    </row>
    <row r="176" spans="1:12">
      <c r="B176" s="5" t="s">
        <v>76</v>
      </c>
      <c r="C176" s="5" t="s">
        <v>77</v>
      </c>
      <c r="D176" s="5" t="s">
        <v>154</v>
      </c>
    </row>
    <row r="177" spans="2:9">
      <c r="B177" s="5" t="s">
        <v>99</v>
      </c>
      <c r="C177" s="5" t="s">
        <v>81</v>
      </c>
      <c r="D177" s="5">
        <v>318</v>
      </c>
      <c r="F177" s="11" t="s">
        <v>94</v>
      </c>
      <c r="G177" s="13" t="s">
        <v>217</v>
      </c>
    </row>
    <row r="178" spans="2:9">
      <c r="B178" s="5" t="s">
        <v>102</v>
      </c>
      <c r="C178" s="5" t="s">
        <v>81</v>
      </c>
      <c r="D178" s="5">
        <v>405</v>
      </c>
      <c r="F178" s="14" t="s">
        <v>81</v>
      </c>
      <c r="G178" s="16"/>
    </row>
    <row r="179" spans="2:9">
      <c r="B179" s="5" t="s">
        <v>103</v>
      </c>
      <c r="C179" s="5" t="s">
        <v>81</v>
      </c>
      <c r="D179" s="5">
        <v>525</v>
      </c>
      <c r="F179" s="14" t="s">
        <v>85</v>
      </c>
      <c r="G179" s="16"/>
    </row>
    <row r="180" spans="2:9">
      <c r="B180" s="5" t="s">
        <v>104</v>
      </c>
      <c r="C180" s="5" t="s">
        <v>85</v>
      </c>
      <c r="D180" s="5">
        <v>309</v>
      </c>
      <c r="F180" s="17" t="s">
        <v>89</v>
      </c>
      <c r="G180" s="20"/>
    </row>
    <row r="181" spans="2:9">
      <c r="B181" s="5" t="s">
        <v>105</v>
      </c>
      <c r="C181" s="5" t="s">
        <v>85</v>
      </c>
      <c r="D181" s="5">
        <v>405</v>
      </c>
    </row>
    <row r="182" spans="2:9">
      <c r="B182" s="5" t="s">
        <v>106</v>
      </c>
      <c r="C182" s="5" t="s">
        <v>85</v>
      </c>
      <c r="D182" s="5">
        <v>534</v>
      </c>
    </row>
    <row r="183" spans="2:9">
      <c r="B183" s="5" t="s">
        <v>170</v>
      </c>
      <c r="C183" s="5" t="s">
        <v>89</v>
      </c>
      <c r="D183" s="5">
        <v>314</v>
      </c>
    </row>
    <row r="184" spans="2:9">
      <c r="B184" s="5" t="s">
        <v>171</v>
      </c>
      <c r="C184" s="5" t="s">
        <v>89</v>
      </c>
      <c r="D184" s="5">
        <v>405</v>
      </c>
    </row>
    <row r="185" spans="2:9">
      <c r="B185" s="5" t="s">
        <v>172</v>
      </c>
      <c r="C185" s="5" t="s">
        <v>89</v>
      </c>
      <c r="D185" s="5">
        <v>530</v>
      </c>
    </row>
    <row r="186" spans="2:9">
      <c r="B186" s="5" t="s">
        <v>92</v>
      </c>
    </row>
    <row r="187" spans="2:9">
      <c r="B187" s="27" t="s">
        <v>218</v>
      </c>
      <c r="C187" s="27"/>
      <c r="D187" s="27"/>
      <c r="E187" s="27"/>
      <c r="F187" s="27"/>
      <c r="G187" s="27"/>
      <c r="H187" s="27"/>
      <c r="I187" s="27"/>
    </row>
    <row r="188" spans="2:9">
      <c r="B188" s="5" t="s">
        <v>191</v>
      </c>
      <c r="C188" s="5" t="s">
        <v>77</v>
      </c>
      <c r="D188" s="5" t="s">
        <v>154</v>
      </c>
      <c r="E188" s="5" t="s">
        <v>98</v>
      </c>
      <c r="G188" s="11" t="s">
        <v>94</v>
      </c>
      <c r="H188" s="12" t="s">
        <v>100</v>
      </c>
      <c r="I188" s="13" t="s">
        <v>217</v>
      </c>
    </row>
    <row r="189" spans="2:9">
      <c r="B189" s="5" t="s">
        <v>192</v>
      </c>
      <c r="C189" s="5" t="s">
        <v>81</v>
      </c>
      <c r="D189" s="5">
        <v>318</v>
      </c>
      <c r="E189" s="5">
        <v>1</v>
      </c>
      <c r="G189" s="14" t="s">
        <v>89</v>
      </c>
      <c r="H189" s="15">
        <v>1</v>
      </c>
      <c r="I189" s="16"/>
    </row>
    <row r="190" spans="2:9">
      <c r="B190" s="5" t="s">
        <v>193</v>
      </c>
      <c r="C190" s="5" t="s">
        <v>81</v>
      </c>
      <c r="D190" s="5">
        <v>405</v>
      </c>
      <c r="E190" s="5">
        <v>2</v>
      </c>
      <c r="G190" s="14" t="s">
        <v>89</v>
      </c>
      <c r="H190" s="15">
        <v>2</v>
      </c>
      <c r="I190" s="16"/>
    </row>
    <row r="191" spans="2:9">
      <c r="B191" s="5" t="s">
        <v>194</v>
      </c>
      <c r="C191" s="5" t="s">
        <v>81</v>
      </c>
      <c r="D191" s="5">
        <v>525</v>
      </c>
      <c r="E191" s="5">
        <v>3</v>
      </c>
      <c r="G191" s="14" t="s">
        <v>89</v>
      </c>
      <c r="H191" s="15">
        <v>3</v>
      </c>
      <c r="I191" s="16"/>
    </row>
    <row r="192" spans="2:9">
      <c r="B192" s="5" t="s">
        <v>195</v>
      </c>
      <c r="C192" s="5" t="s">
        <v>85</v>
      </c>
      <c r="D192" s="5">
        <v>309</v>
      </c>
      <c r="E192" s="5">
        <v>1</v>
      </c>
      <c r="G192" s="14" t="s">
        <v>81</v>
      </c>
      <c r="H192" s="15">
        <v>1</v>
      </c>
      <c r="I192" s="16"/>
    </row>
    <row r="193" spans="1:9">
      <c r="B193" s="5" t="s">
        <v>196</v>
      </c>
      <c r="C193" s="5" t="s">
        <v>85</v>
      </c>
      <c r="D193" s="5">
        <v>405</v>
      </c>
      <c r="E193" s="5">
        <v>1</v>
      </c>
      <c r="G193" s="14" t="s">
        <v>81</v>
      </c>
      <c r="H193" s="15">
        <v>2</v>
      </c>
      <c r="I193" s="16"/>
    </row>
    <row r="194" spans="1:9">
      <c r="B194" s="5" t="s">
        <v>197</v>
      </c>
      <c r="C194" s="5" t="s">
        <v>85</v>
      </c>
      <c r="D194" s="5">
        <v>534</v>
      </c>
      <c r="E194" s="5">
        <v>2</v>
      </c>
      <c r="G194" s="14" t="s">
        <v>81</v>
      </c>
      <c r="H194" s="15">
        <v>3</v>
      </c>
      <c r="I194" s="16"/>
    </row>
    <row r="195" spans="1:9">
      <c r="B195" s="5" t="s">
        <v>198</v>
      </c>
      <c r="C195" s="5" t="s">
        <v>89</v>
      </c>
      <c r="D195" s="5">
        <v>314</v>
      </c>
      <c r="E195" s="5">
        <v>1</v>
      </c>
      <c r="G195" s="14" t="s">
        <v>85</v>
      </c>
      <c r="H195" s="15">
        <v>1</v>
      </c>
      <c r="I195" s="16"/>
    </row>
    <row r="196" spans="1:9">
      <c r="B196" s="5" t="s">
        <v>199</v>
      </c>
      <c r="C196" s="5" t="s">
        <v>89</v>
      </c>
      <c r="D196" s="5">
        <v>405</v>
      </c>
      <c r="E196" s="5">
        <v>2</v>
      </c>
      <c r="G196" s="14" t="s">
        <v>85</v>
      </c>
      <c r="H196" s="15">
        <v>2</v>
      </c>
      <c r="I196" s="16"/>
    </row>
    <row r="197" spans="1:9">
      <c r="B197" s="5" t="s">
        <v>200</v>
      </c>
      <c r="C197" s="5" t="s">
        <v>89</v>
      </c>
      <c r="D197" s="5">
        <v>530</v>
      </c>
      <c r="E197" s="5">
        <v>3</v>
      </c>
      <c r="G197" s="14" t="s">
        <v>85</v>
      </c>
      <c r="H197" s="15">
        <v>3</v>
      </c>
      <c r="I197" s="16"/>
    </row>
    <row r="198" spans="1:9">
      <c r="B198" s="5" t="s">
        <v>201</v>
      </c>
      <c r="C198" s="5" t="s">
        <v>139</v>
      </c>
      <c r="D198" s="5">
        <v>195</v>
      </c>
      <c r="E198" s="5">
        <v>1</v>
      </c>
      <c r="G198" s="14" t="s">
        <v>139</v>
      </c>
      <c r="H198" s="15">
        <v>1</v>
      </c>
      <c r="I198" s="16"/>
    </row>
    <row r="199" spans="1:9">
      <c r="B199" s="5" t="s">
        <v>202</v>
      </c>
      <c r="C199" s="5" t="s">
        <v>139</v>
      </c>
      <c r="D199" s="5">
        <v>205</v>
      </c>
      <c r="E199" s="5">
        <v>2</v>
      </c>
      <c r="G199" s="14" t="s">
        <v>139</v>
      </c>
      <c r="H199" s="15">
        <v>2</v>
      </c>
      <c r="I199" s="16"/>
    </row>
    <row r="200" spans="1:9">
      <c r="B200" s="5" t="s">
        <v>203</v>
      </c>
      <c r="C200" s="5" t="s">
        <v>139</v>
      </c>
      <c r="D200" s="5">
        <v>395</v>
      </c>
      <c r="E200" s="5">
        <v>2</v>
      </c>
      <c r="G200" s="17" t="s">
        <v>139</v>
      </c>
      <c r="H200" s="18">
        <v>3</v>
      </c>
      <c r="I200" s="20"/>
    </row>
    <row r="201" spans="1:9">
      <c r="B201" s="5" t="s">
        <v>204</v>
      </c>
      <c r="C201" s="5" t="s">
        <v>139</v>
      </c>
      <c r="D201" s="5">
        <v>195</v>
      </c>
      <c r="E201" s="5">
        <v>3</v>
      </c>
    </row>
    <row r="203" spans="1:9">
      <c r="A203" s="27" t="s">
        <v>219</v>
      </c>
      <c r="B203" s="27"/>
      <c r="C203" s="27"/>
      <c r="D203" s="27"/>
      <c r="E203" s="27"/>
      <c r="F203" s="27"/>
      <c r="G203" s="27"/>
    </row>
    <row r="204" spans="1:9">
      <c r="A204" s="5" t="s">
        <v>220</v>
      </c>
      <c r="B204" s="5" t="s">
        <v>153</v>
      </c>
      <c r="C204" s="5" t="s">
        <v>77</v>
      </c>
      <c r="D204" s="5" t="s">
        <v>115</v>
      </c>
      <c r="E204" s="5" t="s">
        <v>154</v>
      </c>
    </row>
    <row r="205" spans="1:9">
      <c r="A205" s="5">
        <v>1</v>
      </c>
      <c r="B205" s="5" t="s">
        <v>157</v>
      </c>
      <c r="C205" s="5" t="s">
        <v>81</v>
      </c>
      <c r="D205" s="5" t="s">
        <v>121</v>
      </c>
      <c r="E205" s="5">
        <v>318</v>
      </c>
    </row>
    <row r="206" spans="1:9">
      <c r="A206" s="5">
        <v>2</v>
      </c>
      <c r="B206" s="5" t="s">
        <v>158</v>
      </c>
      <c r="C206" s="5" t="s">
        <v>81</v>
      </c>
      <c r="D206" s="5" t="s">
        <v>121</v>
      </c>
      <c r="E206" s="5">
        <v>405</v>
      </c>
    </row>
    <row r="207" spans="1:9">
      <c r="A207" s="5">
        <v>3</v>
      </c>
      <c r="B207" s="5" t="s">
        <v>159</v>
      </c>
      <c r="C207" s="5" t="s">
        <v>81</v>
      </c>
      <c r="D207" s="5" t="s">
        <v>121</v>
      </c>
      <c r="E207" s="5">
        <v>525</v>
      </c>
      <c r="F207" s="15" t="s">
        <v>221</v>
      </c>
    </row>
    <row r="208" spans="1:9">
      <c r="A208" s="5">
        <v>4</v>
      </c>
      <c r="B208" s="5" t="s">
        <v>160</v>
      </c>
      <c r="C208" s="5" t="s">
        <v>85</v>
      </c>
      <c r="E208" s="5">
        <v>309</v>
      </c>
      <c r="F208" s="15" t="s">
        <v>191</v>
      </c>
      <c r="G208" s="22"/>
    </row>
    <row r="209" spans="1:5">
      <c r="A209" s="5">
        <v>5</v>
      </c>
      <c r="B209" s="5" t="s">
        <v>161</v>
      </c>
      <c r="C209" s="5" t="s">
        <v>85</v>
      </c>
      <c r="E209" s="5">
        <v>405</v>
      </c>
    </row>
    <row r="210" spans="1:5">
      <c r="A210" s="5">
        <v>6</v>
      </c>
      <c r="B210" s="5" t="s">
        <v>162</v>
      </c>
      <c r="C210" s="5" t="s">
        <v>85</v>
      </c>
      <c r="D210" s="5" t="s">
        <v>136</v>
      </c>
      <c r="E210" s="5">
        <v>534</v>
      </c>
    </row>
    <row r="211" spans="1:5">
      <c r="A211" s="5">
        <v>7</v>
      </c>
      <c r="B211" s="5" t="s">
        <v>163</v>
      </c>
      <c r="C211" s="5" t="s">
        <v>89</v>
      </c>
      <c r="E211" s="5">
        <v>314</v>
      </c>
    </row>
    <row r="212" spans="1:5">
      <c r="A212" s="5">
        <v>8</v>
      </c>
      <c r="B212" s="5" t="s">
        <v>164</v>
      </c>
      <c r="C212" s="5" t="s">
        <v>89</v>
      </c>
      <c r="E212" s="5">
        <v>405</v>
      </c>
    </row>
    <row r="213" spans="1:5">
      <c r="A213" s="5">
        <v>9</v>
      </c>
      <c r="B213" s="5" t="s">
        <v>165</v>
      </c>
      <c r="C213" s="5" t="s">
        <v>89</v>
      </c>
      <c r="E213" s="5">
        <v>530</v>
      </c>
    </row>
    <row r="214" spans="1:5">
      <c r="A214" s="5">
        <v>10</v>
      </c>
      <c r="B214" s="5" t="s">
        <v>201</v>
      </c>
      <c r="C214" s="5" t="s">
        <v>139</v>
      </c>
      <c r="E214" s="5">
        <v>195</v>
      </c>
    </row>
    <row r="215" spans="1:5">
      <c r="A215" s="5">
        <v>11</v>
      </c>
      <c r="B215" s="5" t="s">
        <v>202</v>
      </c>
      <c r="C215" s="5" t="s">
        <v>139</v>
      </c>
      <c r="E215" s="5">
        <v>205</v>
      </c>
    </row>
    <row r="216" spans="1:5">
      <c r="A216" s="5">
        <v>12</v>
      </c>
      <c r="B216" s="5" t="s">
        <v>203</v>
      </c>
      <c r="C216" s="5" t="s">
        <v>139</v>
      </c>
      <c r="D216" s="5" t="s">
        <v>136</v>
      </c>
      <c r="E216" s="5">
        <v>395</v>
      </c>
    </row>
    <row r="217" spans="1:5">
      <c r="A217" s="5">
        <v>13</v>
      </c>
      <c r="B217" s="5" t="s">
        <v>204</v>
      </c>
      <c r="C217" s="5" t="s">
        <v>139</v>
      </c>
      <c r="D217" s="5" t="s">
        <v>121</v>
      </c>
      <c r="E217" s="5">
        <v>195</v>
      </c>
    </row>
    <row r="218" spans="1:5">
      <c r="A218" s="5">
        <v>14</v>
      </c>
      <c r="B218" s="5" t="s">
        <v>205</v>
      </c>
      <c r="C218" s="5" t="s">
        <v>139</v>
      </c>
      <c r="D218" s="5" t="s">
        <v>121</v>
      </c>
      <c r="E218" s="5">
        <v>205</v>
      </c>
    </row>
    <row r="219" spans="1:5">
      <c r="A219" s="5">
        <v>15</v>
      </c>
      <c r="B219" s="5" t="s">
        <v>206</v>
      </c>
      <c r="C219" s="5" t="s">
        <v>139</v>
      </c>
      <c r="D219" s="5" t="s">
        <v>121</v>
      </c>
      <c r="E219" s="5">
        <v>395</v>
      </c>
    </row>
    <row r="220" spans="1:5">
      <c r="A220" s="5">
        <v>16</v>
      </c>
      <c r="B220" s="5" t="s">
        <v>207</v>
      </c>
      <c r="C220" s="5" t="s">
        <v>135</v>
      </c>
      <c r="D220" s="5" t="s">
        <v>136</v>
      </c>
      <c r="E220" s="5">
        <v>251</v>
      </c>
    </row>
    <row r="221" spans="1:5">
      <c r="A221" s="5">
        <v>17</v>
      </c>
      <c r="B221" s="5" t="s">
        <v>208</v>
      </c>
      <c r="C221" s="5" t="s">
        <v>135</v>
      </c>
      <c r="D221" s="5" t="s">
        <v>136</v>
      </c>
      <c r="E221" s="5">
        <v>349</v>
      </c>
    </row>
    <row r="222" spans="1:5">
      <c r="A222" s="5">
        <v>18</v>
      </c>
      <c r="B222" s="5" t="s">
        <v>210</v>
      </c>
      <c r="C222" s="5" t="s">
        <v>135</v>
      </c>
      <c r="D222" s="5" t="s">
        <v>136</v>
      </c>
      <c r="E222" s="5">
        <v>479</v>
      </c>
    </row>
    <row r="223" spans="1:5">
      <c r="A223" s="5">
        <v>19</v>
      </c>
      <c r="B223" s="5" t="s">
        <v>212</v>
      </c>
      <c r="C223" s="5" t="s">
        <v>135</v>
      </c>
      <c r="E223" s="5">
        <v>253</v>
      </c>
    </row>
    <row r="224" spans="1:5">
      <c r="A224" s="5">
        <v>20</v>
      </c>
      <c r="B224" s="5" t="s">
        <v>213</v>
      </c>
      <c r="C224" s="5" t="s">
        <v>135</v>
      </c>
      <c r="E224" s="5">
        <v>413</v>
      </c>
    </row>
    <row r="225" spans="1:5">
      <c r="A225" s="5">
        <v>21</v>
      </c>
      <c r="B225" s="5" t="s">
        <v>214</v>
      </c>
      <c r="C225" s="5" t="s">
        <v>135</v>
      </c>
      <c r="D225" s="5" t="s">
        <v>136</v>
      </c>
      <c r="E225" s="5">
        <v>262</v>
      </c>
    </row>
    <row r="226" spans="1:5">
      <c r="A226" s="5">
        <v>22</v>
      </c>
      <c r="B226" s="5" t="s">
        <v>215</v>
      </c>
      <c r="C226" s="5" t="s">
        <v>135</v>
      </c>
      <c r="D226" s="5" t="s">
        <v>136</v>
      </c>
      <c r="E226" s="5">
        <v>442</v>
      </c>
    </row>
    <row r="229" spans="1:5">
      <c r="A229" s="27" t="s">
        <v>222</v>
      </c>
      <c r="B229" s="27"/>
      <c r="C229" s="27"/>
      <c r="D229" s="27"/>
    </row>
    <row r="230" spans="1:5">
      <c r="A230" s="5" t="s">
        <v>76</v>
      </c>
      <c r="B230" s="5" t="s">
        <v>77</v>
      </c>
      <c r="C230" s="5" t="s">
        <v>223</v>
      </c>
      <c r="D230" s="5" t="s">
        <v>224</v>
      </c>
    </row>
    <row r="231" spans="1:5">
      <c r="A231" s="5" t="s">
        <v>99</v>
      </c>
      <c r="B231" s="5" t="s">
        <v>81</v>
      </c>
      <c r="C231" s="5">
        <v>45</v>
      </c>
    </row>
    <row r="232" spans="1:5">
      <c r="A232" s="5" t="s">
        <v>102</v>
      </c>
      <c r="B232" s="5" t="s">
        <v>81</v>
      </c>
      <c r="C232" s="5">
        <v>60</v>
      </c>
    </row>
    <row r="233" spans="1:5">
      <c r="A233" s="5" t="s">
        <v>103</v>
      </c>
      <c r="B233" s="5" t="s">
        <v>81</v>
      </c>
      <c r="C233" s="5">
        <v>80</v>
      </c>
    </row>
    <row r="234" spans="1:5">
      <c r="A234" s="5" t="s">
        <v>104</v>
      </c>
      <c r="B234" s="5" t="s">
        <v>85</v>
      </c>
      <c r="C234" s="5">
        <v>39</v>
      </c>
    </row>
    <row r="235" spans="1:5">
      <c r="A235" s="5" t="s">
        <v>105</v>
      </c>
      <c r="B235" s="5" t="s">
        <v>85</v>
      </c>
      <c r="C235" s="5">
        <v>58</v>
      </c>
    </row>
    <row r="236" spans="1:5">
      <c r="A236" s="5" t="s">
        <v>106</v>
      </c>
      <c r="B236" s="5" t="s">
        <v>85</v>
      </c>
      <c r="C236" s="5">
        <v>78</v>
      </c>
    </row>
    <row r="237" spans="1:5">
      <c r="A237" s="5" t="s">
        <v>170</v>
      </c>
      <c r="B237" s="5" t="s">
        <v>89</v>
      </c>
      <c r="C237" s="5">
        <v>44</v>
      </c>
    </row>
    <row r="238" spans="1:5">
      <c r="A238" s="5" t="s">
        <v>171</v>
      </c>
      <c r="B238" s="5" t="s">
        <v>89</v>
      </c>
      <c r="C238" s="5">
        <v>59</v>
      </c>
    </row>
    <row r="239" spans="1:5">
      <c r="A239" s="5" t="s">
        <v>172</v>
      </c>
      <c r="B239" s="5" t="s">
        <v>89</v>
      </c>
      <c r="C239" s="5">
        <v>79</v>
      </c>
    </row>
    <row r="240" spans="1:5">
      <c r="A240" s="5" t="s">
        <v>92</v>
      </c>
    </row>
  </sheetData>
  <mergeCells count="22">
    <mergeCell ref="B175:G175"/>
    <mergeCell ref="B187:I187"/>
    <mergeCell ref="A203:G203"/>
    <mergeCell ref="A229:D229"/>
    <mergeCell ref="A127:E127"/>
    <mergeCell ref="A138:D138"/>
    <mergeCell ref="F138:I138"/>
    <mergeCell ref="A150:F150"/>
    <mergeCell ref="H150:N150"/>
    <mergeCell ref="A115:D115"/>
    <mergeCell ref="F115:L115"/>
    <mergeCell ref="A1:D1"/>
    <mergeCell ref="F1:I1"/>
    <mergeCell ref="A13:E13"/>
    <mergeCell ref="A25:I25"/>
    <mergeCell ref="A40:D40"/>
    <mergeCell ref="F40:I40"/>
    <mergeCell ref="A64:D64"/>
    <mergeCell ref="F64:I64"/>
    <mergeCell ref="A88:H88"/>
    <mergeCell ref="A103:D103"/>
    <mergeCell ref="F103:I10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/>
  <cp:revision/>
  <dcterms:created xsi:type="dcterms:W3CDTF">2022-04-06T01:14:13Z</dcterms:created>
  <dcterms:modified xsi:type="dcterms:W3CDTF">2022-10-21T02:16:17Z</dcterms:modified>
  <cp:category/>
  <cp:contentStatus/>
</cp:coreProperties>
</file>