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Imp PDF\Reaction Engineering Laboratory\Experiment-3\"/>
    </mc:Choice>
  </mc:AlternateContent>
  <xr:revisionPtr revIDLastSave="0" documentId="13_ncr:1_{6516FB55-8442-4C72-B0BA-486061B540D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2" i="4"/>
  <c r="B3" i="4"/>
  <c r="B4" i="4"/>
  <c r="B2" i="4"/>
  <c r="C4" i="3"/>
  <c r="C5" i="3"/>
  <c r="C6" i="3"/>
  <c r="C7" i="3"/>
  <c r="C8" i="3"/>
  <c r="C9" i="3"/>
  <c r="C10" i="3"/>
  <c r="C11" i="3"/>
  <c r="C12" i="3"/>
  <c r="C13" i="3"/>
  <c r="C14" i="3"/>
  <c r="C15" i="3"/>
  <c r="C3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2"/>
  <c r="F3" i="2"/>
  <c r="C4" i="2"/>
  <c r="D8" i="2" s="1"/>
  <c r="F4" i="2"/>
  <c r="C5" i="2"/>
  <c r="D5" i="2" s="1"/>
  <c r="F5" i="2"/>
  <c r="C6" i="2"/>
  <c r="F6" i="2"/>
  <c r="C7" i="2"/>
  <c r="F7" i="2"/>
  <c r="C8" i="2"/>
  <c r="F8" i="2"/>
  <c r="C9" i="2"/>
  <c r="D11" i="2" s="1"/>
  <c r="F9" i="2"/>
  <c r="C10" i="2"/>
  <c r="D10" i="2" s="1"/>
  <c r="F10" i="2"/>
  <c r="C11" i="2"/>
  <c r="F11" i="2"/>
  <c r="C12" i="2"/>
  <c r="D12" i="2" s="1"/>
  <c r="F12" i="2"/>
  <c r="C13" i="2"/>
  <c r="D13" i="2" s="1"/>
  <c r="F13" i="2"/>
  <c r="C14" i="2"/>
  <c r="F14" i="2"/>
  <c r="C15" i="2"/>
  <c r="F15" i="2"/>
  <c r="C16" i="2"/>
  <c r="F16" i="2"/>
  <c r="C17" i="2"/>
  <c r="D14" i="2" s="1"/>
  <c r="F17" i="2"/>
  <c r="C18" i="2"/>
  <c r="D18" i="2" s="1"/>
  <c r="F18" i="2"/>
  <c r="C4" i="1"/>
  <c r="D10" i="1" s="1"/>
  <c r="C5" i="1"/>
  <c r="D17" i="1" s="1"/>
  <c r="C6" i="1"/>
  <c r="C7" i="1"/>
  <c r="C8" i="1"/>
  <c r="C9" i="1"/>
  <c r="C10" i="1"/>
  <c r="C11" i="1"/>
  <c r="D11" i="1" s="1"/>
  <c r="C12" i="1"/>
  <c r="C13" i="1"/>
  <c r="C14" i="1"/>
  <c r="C15" i="1"/>
  <c r="C16" i="1"/>
  <c r="C17" i="1"/>
  <c r="C18" i="1"/>
  <c r="C19" i="1"/>
  <c r="C20" i="1"/>
  <c r="D20" i="1" s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D8" i="3" l="1"/>
  <c r="D11" i="3"/>
  <c r="D10" i="3"/>
  <c r="D4" i="3"/>
  <c r="D12" i="3"/>
  <c r="D5" i="3"/>
  <c r="D9" i="3"/>
  <c r="D13" i="3"/>
  <c r="D6" i="3"/>
  <c r="D14" i="3"/>
  <c r="D7" i="3"/>
  <c r="D15" i="3"/>
  <c r="D3" i="3"/>
  <c r="D3" i="2"/>
  <c r="D7" i="2"/>
  <c r="D15" i="2"/>
  <c r="D4" i="2"/>
  <c r="D17" i="2"/>
  <c r="D9" i="2"/>
  <c r="D6" i="2"/>
  <c r="D16" i="2"/>
  <c r="D12" i="1"/>
  <c r="D4" i="1"/>
  <c r="D19" i="1"/>
  <c r="D18" i="1"/>
  <c r="D5" i="1"/>
  <c r="D16" i="1"/>
  <c r="D8" i="1"/>
  <c r="D9" i="1"/>
  <c r="D15" i="1"/>
  <c r="D7" i="1"/>
  <c r="D14" i="1"/>
  <c r="D6" i="1"/>
  <c r="D3" i="1"/>
  <c r="D13" i="1"/>
</calcChain>
</file>

<file path=xl/sharedStrings.xml><?xml version="1.0" encoding="utf-8"?>
<sst xmlns="http://schemas.openxmlformats.org/spreadsheetml/2006/main" count="24" uniqueCount="11">
  <si>
    <t>Time (min)</t>
  </si>
  <si>
    <t>Weight of pellet (gm)</t>
  </si>
  <si>
    <t>ΔWeight (gm)</t>
  </si>
  <si>
    <t>x</t>
  </si>
  <si>
    <t>f</t>
  </si>
  <si>
    <t>k</t>
  </si>
  <si>
    <r>
      <t>R</t>
    </r>
    <r>
      <rPr>
        <b/>
        <vertAlign val="subscript"/>
        <sz val="15"/>
        <color rgb="FF000000"/>
        <rFont val="Times New Roman"/>
        <family val="1"/>
      </rPr>
      <t>0</t>
    </r>
    <r>
      <rPr>
        <b/>
        <sz val="15"/>
        <color rgb="FF000000"/>
        <rFont val="Times New Roman"/>
        <family val="1"/>
      </rPr>
      <t>d</t>
    </r>
    <r>
      <rPr>
        <b/>
        <vertAlign val="subscript"/>
        <sz val="15"/>
        <color rgb="FF000000"/>
        <rFont val="Times New Roman"/>
        <family val="1"/>
      </rPr>
      <t>0</t>
    </r>
    <r>
      <rPr>
        <b/>
        <sz val="15"/>
        <color rgb="FF000000"/>
        <rFont val="Times New Roman"/>
        <family val="1"/>
      </rPr>
      <t>f (gm/ cm</t>
    </r>
    <r>
      <rPr>
        <b/>
        <vertAlign val="superscript"/>
        <sz val="15"/>
        <color rgb="FF000000"/>
        <rFont val="Times New Roman"/>
        <family val="1"/>
      </rPr>
      <t>2</t>
    </r>
    <r>
      <rPr>
        <b/>
        <sz val="15"/>
        <color rgb="FF000000"/>
        <rFont val="Times New Roman"/>
        <family val="1"/>
      </rPr>
      <t>)</t>
    </r>
  </si>
  <si>
    <r>
      <t>k (gm/ cm</t>
    </r>
    <r>
      <rPr>
        <b/>
        <vertAlign val="superscript"/>
        <sz val="15"/>
        <color rgb="FF000000"/>
        <rFont val="Times New Roman"/>
        <family val="1"/>
      </rPr>
      <t>2</t>
    </r>
    <r>
      <rPr>
        <b/>
        <sz val="15"/>
        <color rgb="FF000000"/>
        <rFont val="Times New Roman"/>
        <family val="1"/>
      </rPr>
      <t xml:space="preserve"> min)</t>
    </r>
  </si>
  <si>
    <t>ln k</t>
  </si>
  <si>
    <t>1/T</t>
  </si>
  <si>
    <t>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</si>
</sst>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"/>
    <numFmt numFmtId="173" formatCode="0.0000"/>
  </numFmts>
  <fonts count="7" x14ac:knownFonts="1"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b/>
      <vertAlign val="subscript"/>
      <sz val="15"/>
      <color rgb="FF000000"/>
      <name val="Times New Roman"/>
      <family val="1"/>
    </font>
    <font>
      <b/>
      <vertAlign val="superscript"/>
      <sz val="15"/>
      <color rgb="FF000000"/>
      <name val="Times New Roman"/>
      <family val="1"/>
    </font>
    <font>
      <sz val="1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3" fontId="2" fillId="0" borderId="4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2" fontId="6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= 120 degrees Celsius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10236220472442"/>
                  <c:y val="2.57946923301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Sheet1!$F$3:$F$20</c:f>
              <c:numCache>
                <c:formatCode>General</c:formatCode>
                <c:ptCount val="18"/>
                <c:pt idx="0">
                  <c:v>4.4841456000000005E-4</c:v>
                </c:pt>
                <c:pt idx="1">
                  <c:v>2.9949480000000003E-3</c:v>
                </c:pt>
                <c:pt idx="2">
                  <c:v>6.1160418000000003E-3</c:v>
                </c:pt>
                <c:pt idx="3">
                  <c:v>8.9107128000000015E-3</c:v>
                </c:pt>
                <c:pt idx="4">
                  <c:v>1.1754824400000001E-2</c:v>
                </c:pt>
                <c:pt idx="5">
                  <c:v>1.4381888400000003E-2</c:v>
                </c:pt>
                <c:pt idx="6">
                  <c:v>1.7133989400000001E-2</c:v>
                </c:pt>
                <c:pt idx="7">
                  <c:v>1.9166974199999999E-2</c:v>
                </c:pt>
                <c:pt idx="8">
                  <c:v>2.1552894000000003E-2</c:v>
                </c:pt>
                <c:pt idx="9">
                  <c:v>2.3985918000000002E-2</c:v>
                </c:pt>
                <c:pt idx="10">
                  <c:v>2.6155998000000003E-2</c:v>
                </c:pt>
                <c:pt idx="11">
                  <c:v>2.8372014000000001E-2</c:v>
                </c:pt>
                <c:pt idx="12">
                  <c:v>3.0165696000000006E-2</c:v>
                </c:pt>
                <c:pt idx="13">
                  <c:v>3.1925124000000006E-2</c:v>
                </c:pt>
                <c:pt idx="14">
                  <c:v>3.3100452000000002E-2</c:v>
                </c:pt>
                <c:pt idx="15">
                  <c:v>3.4395768000000007E-2</c:v>
                </c:pt>
                <c:pt idx="16">
                  <c:v>3.510342000000001E-2</c:v>
                </c:pt>
                <c:pt idx="17">
                  <c:v>3.5339436000000009E-2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B-40B0-9808-3826B0B5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85392"/>
        <c:axId val="537488912"/>
      </c:scatterChart>
      <c:valAx>
        <c:axId val="5374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8912"/>
        <c:crosses val="autoZero"/>
        <c:crossBetween val="midCat"/>
      </c:valAx>
      <c:valAx>
        <c:axId val="5374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= 140 degrees Celsius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Sheet2!$F$3:$F$18</c:f>
              <c:numCache>
                <c:formatCode>General</c:formatCode>
                <c:ptCount val="16"/>
                <c:pt idx="0">
                  <c:v>4.6433376000000004E-4</c:v>
                </c:pt>
                <c:pt idx="1">
                  <c:v>3.4569612000000007E-3</c:v>
                </c:pt>
                <c:pt idx="2">
                  <c:v>9.3384324000000008E-3</c:v>
                </c:pt>
                <c:pt idx="3">
                  <c:v>1.3126786200000001E-2</c:v>
                </c:pt>
                <c:pt idx="4">
                  <c:v>1.755562842E-2</c:v>
                </c:pt>
                <c:pt idx="5">
                  <c:v>2.1866328000000004E-2</c:v>
                </c:pt>
                <c:pt idx="6">
                  <c:v>2.5671096000000001E-2</c:v>
                </c:pt>
                <c:pt idx="7">
                  <c:v>2.9008386000000001E-2</c:v>
                </c:pt>
                <c:pt idx="8">
                  <c:v>3.2705838000000008E-2</c:v>
                </c:pt>
                <c:pt idx="9">
                  <c:v>3.5296866000000003E-2</c:v>
                </c:pt>
                <c:pt idx="10">
                  <c:v>3.8043522000000003E-2</c:v>
                </c:pt>
                <c:pt idx="11">
                  <c:v>4.0552974000000006E-2</c:v>
                </c:pt>
                <c:pt idx="12">
                  <c:v>4.2427044000000004E-2</c:v>
                </c:pt>
                <c:pt idx="13">
                  <c:v>4.4259930000000003E-2</c:v>
                </c:pt>
                <c:pt idx="14">
                  <c:v>4.5150336000000006E-2</c:v>
                </c:pt>
                <c:pt idx="15">
                  <c:v>4.5547524000000006E-2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0-4EE2-A15E-23A26518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80632"/>
        <c:axId val="468679672"/>
      </c:scatterChart>
      <c:valAx>
        <c:axId val="4686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9672"/>
        <c:crosses val="autoZero"/>
        <c:crossBetween val="midCat"/>
      </c:valAx>
      <c:valAx>
        <c:axId val="4686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= 160 degrees Celsius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Sheet3!$F$3:$F$15</c:f>
              <c:numCache>
                <c:formatCode>General</c:formatCode>
                <c:ptCount val="13"/>
                <c:pt idx="0">
                  <c:v>1.57905792E-3</c:v>
                </c:pt>
                <c:pt idx="1">
                  <c:v>7.6123476000000004E-3</c:v>
                </c:pt>
                <c:pt idx="2">
                  <c:v>1.2843666E-2</c:v>
                </c:pt>
                <c:pt idx="3">
                  <c:v>1.7895596400000002E-2</c:v>
                </c:pt>
                <c:pt idx="4">
                  <c:v>2.4133428000000005E-2</c:v>
                </c:pt>
                <c:pt idx="5">
                  <c:v>2.8122336000000001E-2</c:v>
                </c:pt>
                <c:pt idx="6">
                  <c:v>3.2795136000000003E-2</c:v>
                </c:pt>
                <c:pt idx="7">
                  <c:v>3.6448830000000008E-2</c:v>
                </c:pt>
                <c:pt idx="8">
                  <c:v>3.9286170000000009E-2</c:v>
                </c:pt>
                <c:pt idx="9">
                  <c:v>4.1853240000000007E-2</c:v>
                </c:pt>
                <c:pt idx="10">
                  <c:v>4.3254882000000008E-2</c:v>
                </c:pt>
                <c:pt idx="11">
                  <c:v>4.3534062000000005E-2</c:v>
                </c:pt>
                <c:pt idx="12">
                  <c:v>4.3704738E-2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D-4E70-B434-C37AC3BF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85392"/>
        <c:axId val="537486032"/>
      </c:scatterChart>
      <c:valAx>
        <c:axId val="5374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6032"/>
        <c:crosses val="autoZero"/>
        <c:crossBetween val="midCat"/>
      </c:valAx>
      <c:valAx>
        <c:axId val="537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 (k) vs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079396325459316E-2"/>
                  <c:y val="-0.35527486147564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Sheet4!$F$2:$F$4</c:f>
              <c:numCache>
                <c:formatCode>General</c:formatCode>
                <c:ptCount val="3"/>
                <c:pt idx="0">
                  <c:v>2.3640000000000002E-3</c:v>
                </c:pt>
                <c:pt idx="1">
                  <c:v>2.421E-3</c:v>
                </c:pt>
                <c:pt idx="2">
                  <c:v>2.545E-3</c:v>
                </c:pt>
              </c:numCache>
            </c:numRef>
          </c:xVal>
          <c:yVal>
            <c:numRef>
              <c:f>Sheet4!$G$2:$G$4</c:f>
              <c:numCache>
                <c:formatCode>General</c:formatCode>
                <c:ptCount val="3"/>
                <c:pt idx="0">
                  <c:v>-5.5994200000000003</c:v>
                </c:pt>
                <c:pt idx="1">
                  <c:v>-5.7763499999999999</c:v>
                </c:pt>
                <c:pt idx="2">
                  <c:v>-6.1658200000000001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A-433F-9CB1-53BF05F7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16088"/>
        <c:axId val="569518008"/>
      </c:scatterChart>
      <c:valAx>
        <c:axId val="5695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18008"/>
        <c:crosses val="autoZero"/>
        <c:crossBetween val="midCat"/>
      </c:valAx>
      <c:valAx>
        <c:axId val="5695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26670</xdr:rowOff>
    </xdr:from>
    <xdr:to>
      <xdr:col>16</xdr:col>
      <xdr:colOff>114300</xdr:colOff>
      <xdr:row>13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4CDD09-EA06-4C15-BADA-67312A3D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0</xdr:row>
      <xdr:rowOff>590550</xdr:rowOff>
    </xdr:from>
    <xdr:to>
      <xdr:col>17</xdr:col>
      <xdr:colOff>182880</xdr:colOff>
      <xdr:row>10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57718-8C04-4332-9DE6-413628EBE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0</xdr:row>
      <xdr:rowOff>902970</xdr:rowOff>
    </xdr:from>
    <xdr:to>
      <xdr:col>16</xdr:col>
      <xdr:colOff>68580</xdr:colOff>
      <xdr:row>11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60F04-D967-4DF2-91BD-C7C78FD73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2C4D5-CB21-4F0B-9CD1-0208AAE11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opLeftCell="A2" workbookViewId="0">
      <selection activeCell="I17" sqref="I17"/>
    </sheetView>
  </sheetViews>
  <sheetFormatPr defaultRowHeight="14.4" x14ac:dyDescent="0.3"/>
  <cols>
    <col min="4" max="4" width="15.109375" bestFit="1" customWidth="1"/>
    <col min="5" max="5" width="16.44140625" customWidth="1"/>
    <col min="6" max="6" width="9.6640625" bestFit="1" customWidth="1"/>
  </cols>
  <sheetData>
    <row r="1" spans="1:7" ht="7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</row>
    <row r="2" spans="1:7" ht="19.8" thickBot="1" x14ac:dyDescent="0.35">
      <c r="A2" s="3">
        <v>0</v>
      </c>
      <c r="B2" s="4">
        <v>2.2839999999999998</v>
      </c>
      <c r="C2" s="4">
        <v>0</v>
      </c>
      <c r="D2" s="4">
        <v>0</v>
      </c>
      <c r="E2" s="4">
        <v>0</v>
      </c>
      <c r="F2" s="4">
        <v>0</v>
      </c>
      <c r="G2" s="5">
        <v>2.0999999999999999E-3</v>
      </c>
    </row>
    <row r="3" spans="1:7" ht="19.8" thickBot="1" x14ac:dyDescent="0.35">
      <c r="A3" s="3">
        <v>1</v>
      </c>
      <c r="B3" s="4">
        <v>2.2730000000000001</v>
      </c>
      <c r="C3" s="4">
        <f>$B$2-B3</f>
        <v>1.0999999999999677E-2</v>
      </c>
      <c r="D3" s="6">
        <f>C3/SUM($C$3:$C$20)</f>
        <v>1.2373453318334849E-3</v>
      </c>
      <c r="E3" s="4">
        <v>2.26472E-4</v>
      </c>
      <c r="F3" s="4">
        <f>0.9*2.2*E3</f>
        <v>4.4841456000000005E-4</v>
      </c>
      <c r="G3" s="7"/>
    </row>
    <row r="4" spans="1:7" ht="19.8" thickBot="1" x14ac:dyDescent="0.35">
      <c r="A4" s="3">
        <v>2</v>
      </c>
      <c r="B4" s="4">
        <v>2.2130000000000001</v>
      </c>
      <c r="C4" s="4">
        <f t="shared" ref="C4:C20" si="0">$B$2-B4</f>
        <v>7.099999999999973E-2</v>
      </c>
      <c r="D4" s="6">
        <f t="shared" ref="D4:D20" si="1">C4/SUM($C$3:$C$20)</f>
        <v>7.9865016872890607E-3</v>
      </c>
      <c r="E4" s="4">
        <v>1.5126E-3</v>
      </c>
      <c r="F4" s="4">
        <f t="shared" ref="F4:F20" si="2">0.9*2.2*E4</f>
        <v>2.9949480000000003E-3</v>
      </c>
      <c r="G4" s="7"/>
    </row>
    <row r="5" spans="1:7" ht="19.8" thickBot="1" x14ac:dyDescent="0.35">
      <c r="A5" s="3">
        <v>3</v>
      </c>
      <c r="B5" s="4">
        <v>2.1389999999999998</v>
      </c>
      <c r="C5" s="4">
        <f t="shared" si="0"/>
        <v>0.14500000000000002</v>
      </c>
      <c r="D5" s="6">
        <f t="shared" si="1"/>
        <v>1.6310461192350963E-2</v>
      </c>
      <c r="E5" s="4">
        <v>3.0889099999999998E-3</v>
      </c>
      <c r="F5" s="4">
        <f t="shared" si="2"/>
        <v>6.1160418000000003E-3</v>
      </c>
      <c r="G5" s="7"/>
    </row>
    <row r="6" spans="1:7" ht="19.8" thickBot="1" x14ac:dyDescent="0.35">
      <c r="A6" s="3">
        <v>4</v>
      </c>
      <c r="B6" s="4">
        <v>2.073</v>
      </c>
      <c r="C6" s="4">
        <f t="shared" si="0"/>
        <v>0.21099999999999985</v>
      </c>
      <c r="D6" s="6">
        <f t="shared" si="1"/>
        <v>2.3734533183352072E-2</v>
      </c>
      <c r="E6" s="4">
        <v>4.5003600000000001E-3</v>
      </c>
      <c r="F6" s="4">
        <f t="shared" si="2"/>
        <v>8.9107128000000015E-3</v>
      </c>
      <c r="G6" s="7"/>
    </row>
    <row r="7" spans="1:7" ht="19.8" thickBot="1" x14ac:dyDescent="0.35">
      <c r="A7" s="3">
        <v>5</v>
      </c>
      <c r="B7" s="4">
        <v>2.0070000000000001</v>
      </c>
      <c r="C7" s="4">
        <f t="shared" si="0"/>
        <v>0.27699999999999969</v>
      </c>
      <c r="D7" s="6">
        <f t="shared" si="1"/>
        <v>3.115860517435318E-2</v>
      </c>
      <c r="E7" s="4">
        <v>5.93678E-3</v>
      </c>
      <c r="F7" s="4">
        <f t="shared" si="2"/>
        <v>1.1754824400000001E-2</v>
      </c>
      <c r="G7" s="7"/>
    </row>
    <row r="8" spans="1:7" ht="19.8" thickBot="1" x14ac:dyDescent="0.35">
      <c r="A8" s="3">
        <v>6</v>
      </c>
      <c r="B8" s="4">
        <v>1.9450000000000001</v>
      </c>
      <c r="C8" s="4">
        <f t="shared" si="0"/>
        <v>0.33899999999999975</v>
      </c>
      <c r="D8" s="6">
        <f t="shared" si="1"/>
        <v>3.8132733408323946E-2</v>
      </c>
      <c r="E8" s="4">
        <v>7.2635800000000004E-3</v>
      </c>
      <c r="F8" s="4">
        <f t="shared" si="2"/>
        <v>1.4381888400000003E-2</v>
      </c>
      <c r="G8" s="7"/>
    </row>
    <row r="9" spans="1:7" ht="19.8" thickBot="1" x14ac:dyDescent="0.35">
      <c r="A9" s="3">
        <v>7</v>
      </c>
      <c r="B9" s="4">
        <v>1.881</v>
      </c>
      <c r="C9" s="4">
        <f t="shared" si="0"/>
        <v>0.4029999999999998</v>
      </c>
      <c r="D9" s="6">
        <f t="shared" si="1"/>
        <v>4.533183352080989E-2</v>
      </c>
      <c r="E9" s="4">
        <v>8.6535299999999996E-3</v>
      </c>
      <c r="F9" s="4">
        <f t="shared" si="2"/>
        <v>1.7133989400000001E-2</v>
      </c>
      <c r="G9" s="7"/>
    </row>
    <row r="10" spans="1:7" ht="19.8" thickBot="1" x14ac:dyDescent="0.35">
      <c r="A10" s="3">
        <v>8</v>
      </c>
      <c r="B10" s="4">
        <v>1.8340000000000001</v>
      </c>
      <c r="C10" s="4">
        <f t="shared" si="0"/>
        <v>0.44999999999999973</v>
      </c>
      <c r="D10" s="6">
        <f t="shared" si="1"/>
        <v>5.0618672665916749E-2</v>
      </c>
      <c r="E10" s="4">
        <v>9.6802899999999994E-3</v>
      </c>
      <c r="F10" s="4">
        <f t="shared" si="2"/>
        <v>1.9166974199999999E-2</v>
      </c>
      <c r="G10" s="7"/>
    </row>
    <row r="11" spans="1:7" ht="19.8" thickBot="1" x14ac:dyDescent="0.35">
      <c r="A11" s="3">
        <v>9</v>
      </c>
      <c r="B11" s="4">
        <v>1.7789999999999999</v>
      </c>
      <c r="C11" s="4">
        <f t="shared" si="0"/>
        <v>0.50499999999999989</v>
      </c>
      <c r="D11" s="6">
        <f t="shared" si="1"/>
        <v>5.6805399325084369E-2</v>
      </c>
      <c r="E11" s="4">
        <v>1.0885300000000001E-2</v>
      </c>
      <c r="F11" s="4">
        <f t="shared" si="2"/>
        <v>2.1552894000000003E-2</v>
      </c>
      <c r="G11" s="7"/>
    </row>
    <row r="12" spans="1:7" ht="19.8" thickBot="1" x14ac:dyDescent="0.35">
      <c r="A12" s="3">
        <v>10</v>
      </c>
      <c r="B12" s="4">
        <v>1.7230000000000001</v>
      </c>
      <c r="C12" s="4">
        <f t="shared" si="0"/>
        <v>0.56099999999999972</v>
      </c>
      <c r="D12" s="6">
        <f t="shared" si="1"/>
        <v>6.3104611923509552E-2</v>
      </c>
      <c r="E12" s="4">
        <v>1.2114099999999999E-2</v>
      </c>
      <c r="F12" s="4">
        <f t="shared" si="2"/>
        <v>2.3985918000000002E-2</v>
      </c>
      <c r="G12" s="7"/>
    </row>
    <row r="13" spans="1:7" ht="19.8" thickBot="1" x14ac:dyDescent="0.35">
      <c r="A13" s="3">
        <v>11</v>
      </c>
      <c r="B13" s="4">
        <v>1.673</v>
      </c>
      <c r="C13" s="4">
        <f t="shared" si="0"/>
        <v>0.61099999999999977</v>
      </c>
      <c r="D13" s="6">
        <f t="shared" si="1"/>
        <v>6.8728908886389203E-2</v>
      </c>
      <c r="E13" s="4">
        <v>1.3210100000000001E-2</v>
      </c>
      <c r="F13" s="4">
        <f t="shared" si="2"/>
        <v>2.6155998000000003E-2</v>
      </c>
      <c r="G13" s="7"/>
    </row>
    <row r="14" spans="1:7" ht="19.8" thickBot="1" x14ac:dyDescent="0.35">
      <c r="A14" s="3">
        <v>12</v>
      </c>
      <c r="B14" s="4">
        <v>1.623</v>
      </c>
      <c r="C14" s="4">
        <f t="shared" si="0"/>
        <v>0.66099999999999981</v>
      </c>
      <c r="D14" s="6">
        <f t="shared" si="1"/>
        <v>7.4353205849268841E-2</v>
      </c>
      <c r="E14" s="4">
        <v>1.43293E-2</v>
      </c>
      <c r="F14" s="4">
        <f t="shared" si="2"/>
        <v>2.8372014000000001E-2</v>
      </c>
      <c r="G14" s="7"/>
    </row>
    <row r="15" spans="1:7" ht="19.8" thickBot="1" x14ac:dyDescent="0.35">
      <c r="A15" s="3">
        <v>13</v>
      </c>
      <c r="B15" s="4">
        <v>1.5820000000000001</v>
      </c>
      <c r="C15" s="4">
        <f t="shared" si="0"/>
        <v>0.70199999999999974</v>
      </c>
      <c r="D15" s="6">
        <f t="shared" si="1"/>
        <v>7.8965129358830141E-2</v>
      </c>
      <c r="E15" s="4">
        <v>1.5235200000000001E-2</v>
      </c>
      <c r="F15" s="4">
        <f t="shared" si="2"/>
        <v>3.0165696000000006E-2</v>
      </c>
      <c r="G15" s="7"/>
    </row>
    <row r="16" spans="1:7" ht="19.8" thickBot="1" x14ac:dyDescent="0.35">
      <c r="A16" s="3">
        <v>14</v>
      </c>
      <c r="B16" s="4">
        <v>1.542</v>
      </c>
      <c r="C16" s="4">
        <f t="shared" si="0"/>
        <v>0.74199999999999977</v>
      </c>
      <c r="D16" s="6">
        <f t="shared" si="1"/>
        <v>8.3464566929133857E-2</v>
      </c>
      <c r="E16" s="4">
        <v>1.6123800000000001E-2</v>
      </c>
      <c r="F16" s="4">
        <f t="shared" si="2"/>
        <v>3.1925124000000006E-2</v>
      </c>
      <c r="G16" s="7"/>
    </row>
    <row r="17" spans="1:7" ht="19.8" thickBot="1" x14ac:dyDescent="0.35">
      <c r="A17" s="3">
        <v>15</v>
      </c>
      <c r="B17" s="4">
        <v>1.5149999999999999</v>
      </c>
      <c r="C17" s="4">
        <f t="shared" si="0"/>
        <v>0.76899999999999991</v>
      </c>
      <c r="D17" s="6">
        <f t="shared" si="1"/>
        <v>8.6501687289088885E-2</v>
      </c>
      <c r="E17" s="4">
        <v>1.67174E-2</v>
      </c>
      <c r="F17" s="4">
        <f t="shared" si="2"/>
        <v>3.3100452000000002E-2</v>
      </c>
      <c r="G17" s="7"/>
    </row>
    <row r="18" spans="1:7" ht="19.8" thickBot="1" x14ac:dyDescent="0.35">
      <c r="A18" s="3">
        <v>16</v>
      </c>
      <c r="B18" s="4">
        <v>1.486</v>
      </c>
      <c r="C18" s="4">
        <f t="shared" si="0"/>
        <v>0.79799999999999982</v>
      </c>
      <c r="D18" s="6">
        <f t="shared" si="1"/>
        <v>8.9763779527559068E-2</v>
      </c>
      <c r="E18" s="4">
        <v>1.7371600000000001E-2</v>
      </c>
      <c r="F18" s="4">
        <f t="shared" si="2"/>
        <v>3.4395768000000007E-2</v>
      </c>
      <c r="G18" s="7"/>
    </row>
    <row r="19" spans="1:7" ht="19.8" thickBot="1" x14ac:dyDescent="0.35">
      <c r="A19" s="3">
        <v>17</v>
      </c>
      <c r="B19" s="4">
        <v>1.47</v>
      </c>
      <c r="C19" s="4">
        <f t="shared" si="0"/>
        <v>0.81399999999999983</v>
      </c>
      <c r="D19" s="6">
        <f t="shared" si="1"/>
        <v>9.1563554555680549E-2</v>
      </c>
      <c r="E19" s="4">
        <v>1.7729000000000002E-2</v>
      </c>
      <c r="F19" s="4">
        <f t="shared" si="2"/>
        <v>3.510342000000001E-2</v>
      </c>
      <c r="G19" s="7"/>
    </row>
    <row r="20" spans="1:7" ht="19.8" thickBot="1" x14ac:dyDescent="0.35">
      <c r="A20" s="3">
        <v>18</v>
      </c>
      <c r="B20" s="4">
        <v>1.464</v>
      </c>
      <c r="C20" s="4">
        <f t="shared" si="0"/>
        <v>0.81999999999999984</v>
      </c>
      <c r="D20" s="6">
        <f t="shared" si="1"/>
        <v>9.2238470191226107E-2</v>
      </c>
      <c r="E20" s="4">
        <v>1.7848200000000002E-2</v>
      </c>
      <c r="F20" s="4">
        <f t="shared" si="2"/>
        <v>3.5339436000000009E-2</v>
      </c>
      <c r="G20" s="8"/>
    </row>
  </sheetData>
  <mergeCells count="1">
    <mergeCell ref="G2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53E3-3922-4848-8251-D91E43F9F87A}">
  <dimension ref="A1:G18"/>
  <sheetViews>
    <sheetView workbookViewId="0">
      <selection activeCell="J13" sqref="J13"/>
    </sheetView>
  </sheetViews>
  <sheetFormatPr defaultRowHeight="14.4" x14ac:dyDescent="0.3"/>
  <cols>
    <col min="4" max="4" width="15.109375" bestFit="1" customWidth="1"/>
    <col min="5" max="5" width="16.6640625" customWidth="1"/>
    <col min="6" max="6" width="15.109375" bestFit="1" customWidth="1"/>
  </cols>
  <sheetData>
    <row r="1" spans="1:7" ht="75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7</v>
      </c>
    </row>
    <row r="2" spans="1:7" ht="19.8" thickBot="1" x14ac:dyDescent="0.35">
      <c r="A2" s="11">
        <v>0</v>
      </c>
      <c r="B2" s="12">
        <v>2.6589999999999998</v>
      </c>
      <c r="C2" s="12">
        <v>0</v>
      </c>
      <c r="D2" s="12">
        <v>0</v>
      </c>
      <c r="E2" s="12">
        <v>0</v>
      </c>
      <c r="F2" s="12">
        <v>0</v>
      </c>
      <c r="G2" s="13">
        <v>3.0999999999999999E-3</v>
      </c>
    </row>
    <row r="3" spans="1:7" ht="19.8" thickBot="1" x14ac:dyDescent="0.35">
      <c r="A3" s="11">
        <v>1</v>
      </c>
      <c r="B3" s="12">
        <v>2.649</v>
      </c>
      <c r="C3" s="12">
        <f>$B$2-B3</f>
        <v>9.9999999999997868E-3</v>
      </c>
      <c r="D3" s="16">
        <f>C3/SUM($C$3:$C$18)</f>
        <v>1.0748065348237092E-3</v>
      </c>
      <c r="E3" s="12">
        <v>2.3451200000000001E-4</v>
      </c>
      <c r="F3" s="12">
        <f>0.9*2.2*E3</f>
        <v>4.6433376000000004E-4</v>
      </c>
      <c r="G3" s="14"/>
    </row>
    <row r="4" spans="1:7" ht="19.8" thickBot="1" x14ac:dyDescent="0.35">
      <c r="A4" s="11">
        <v>2</v>
      </c>
      <c r="B4" s="12">
        <v>2.585</v>
      </c>
      <c r="C4" s="12">
        <f t="shared" ref="C4:C18" si="0">$B$2-B4</f>
        <v>7.3999999999999844E-2</v>
      </c>
      <c r="D4" s="16">
        <f t="shared" ref="D4:D18" si="1">C4/SUM($C$3:$C$18)</f>
        <v>7.9535683576956E-3</v>
      </c>
      <c r="E4" s="12">
        <v>1.7459400000000001E-3</v>
      </c>
      <c r="F4" s="12">
        <f t="shared" ref="F4:F18" si="2">0.9*2.2*E4</f>
        <v>3.4569612000000007E-3</v>
      </c>
      <c r="G4" s="14"/>
    </row>
    <row r="5" spans="1:7" ht="19.8" thickBot="1" x14ac:dyDescent="0.35">
      <c r="A5" s="11">
        <v>3</v>
      </c>
      <c r="B5" s="12">
        <v>2.46</v>
      </c>
      <c r="C5" s="12">
        <f t="shared" si="0"/>
        <v>0.19899999999999984</v>
      </c>
      <c r="D5" s="16">
        <f t="shared" si="1"/>
        <v>2.1388650042992251E-2</v>
      </c>
      <c r="E5" s="12">
        <v>4.7163800000000001E-3</v>
      </c>
      <c r="F5" s="12">
        <f t="shared" si="2"/>
        <v>9.3384324000000008E-3</v>
      </c>
      <c r="G5" s="14"/>
    </row>
    <row r="6" spans="1:7" ht="19.8" thickBot="1" x14ac:dyDescent="0.35">
      <c r="A6" s="11">
        <v>4</v>
      </c>
      <c r="B6" s="12">
        <v>2.38</v>
      </c>
      <c r="C6" s="12">
        <f t="shared" si="0"/>
        <v>0.27899999999999991</v>
      </c>
      <c r="D6" s="16">
        <f t="shared" si="1"/>
        <v>2.9987102321582117E-2</v>
      </c>
      <c r="E6" s="12">
        <v>6.6296899999999997E-3</v>
      </c>
      <c r="F6" s="12">
        <f t="shared" si="2"/>
        <v>1.3126786200000001E-2</v>
      </c>
      <c r="G6" s="14"/>
    </row>
    <row r="7" spans="1:7" ht="19.8" thickBot="1" x14ac:dyDescent="0.35">
      <c r="A7" s="11">
        <v>5</v>
      </c>
      <c r="B7" s="12">
        <v>2.2869999999999999</v>
      </c>
      <c r="C7" s="12">
        <f t="shared" si="0"/>
        <v>0.37199999999999989</v>
      </c>
      <c r="D7" s="16">
        <f t="shared" si="1"/>
        <v>3.9982803095442825E-2</v>
      </c>
      <c r="E7" s="12">
        <v>8.866479E-3</v>
      </c>
      <c r="F7" s="12">
        <f t="shared" si="2"/>
        <v>1.755562842E-2</v>
      </c>
      <c r="G7" s="14"/>
    </row>
    <row r="8" spans="1:7" ht="19.8" thickBot="1" x14ac:dyDescent="0.35">
      <c r="A8" s="11">
        <v>6</v>
      </c>
      <c r="B8" s="12">
        <v>2.1970000000000001</v>
      </c>
      <c r="C8" s="12">
        <f t="shared" si="0"/>
        <v>0.46199999999999974</v>
      </c>
      <c r="D8" s="16">
        <f t="shared" si="1"/>
        <v>4.9656061908856394E-2</v>
      </c>
      <c r="E8" s="12">
        <v>1.1043600000000001E-2</v>
      </c>
      <c r="F8" s="12">
        <f t="shared" si="2"/>
        <v>2.1866328000000004E-2</v>
      </c>
      <c r="G8" s="14"/>
    </row>
    <row r="9" spans="1:7" ht="19.8" thickBot="1" x14ac:dyDescent="0.35">
      <c r="A9" s="11">
        <v>7</v>
      </c>
      <c r="B9" s="12">
        <v>2.1179999999999999</v>
      </c>
      <c r="C9" s="12">
        <f t="shared" si="0"/>
        <v>0.54099999999999993</v>
      </c>
      <c r="D9" s="16">
        <f t="shared" si="1"/>
        <v>5.8147033533963902E-2</v>
      </c>
      <c r="E9" s="12">
        <v>1.29652E-2</v>
      </c>
      <c r="F9" s="12">
        <f t="shared" si="2"/>
        <v>2.5671096000000001E-2</v>
      </c>
      <c r="G9" s="14"/>
    </row>
    <row r="10" spans="1:7" ht="19.8" thickBot="1" x14ac:dyDescent="0.35">
      <c r="A10" s="11">
        <v>8</v>
      </c>
      <c r="B10" s="12">
        <v>2.0489999999999999</v>
      </c>
      <c r="C10" s="12">
        <f t="shared" si="0"/>
        <v>0.60999999999999988</v>
      </c>
      <c r="D10" s="16">
        <f t="shared" si="1"/>
        <v>6.5563198624247643E-2</v>
      </c>
      <c r="E10" s="12">
        <v>1.4650699999999999E-2</v>
      </c>
      <c r="F10" s="12">
        <f t="shared" si="2"/>
        <v>2.9008386000000001E-2</v>
      </c>
      <c r="G10" s="14"/>
    </row>
    <row r="11" spans="1:7" ht="19.8" thickBot="1" x14ac:dyDescent="0.35">
      <c r="A11" s="11">
        <v>9</v>
      </c>
      <c r="B11" s="12">
        <v>1.9730000000000001</v>
      </c>
      <c r="C11" s="12">
        <f t="shared" si="0"/>
        <v>0.68599999999999972</v>
      </c>
      <c r="D11" s="16">
        <f t="shared" si="1"/>
        <v>7.3731728288907991E-2</v>
      </c>
      <c r="E11" s="12">
        <v>1.6518100000000001E-2</v>
      </c>
      <c r="F11" s="12">
        <f t="shared" si="2"/>
        <v>3.2705838000000008E-2</v>
      </c>
      <c r="G11" s="14"/>
    </row>
    <row r="12" spans="1:7" ht="19.8" thickBot="1" x14ac:dyDescent="0.35">
      <c r="A12" s="11">
        <v>10</v>
      </c>
      <c r="B12" s="12">
        <v>1.92</v>
      </c>
      <c r="C12" s="12">
        <f t="shared" si="0"/>
        <v>0.73899999999999988</v>
      </c>
      <c r="D12" s="16">
        <f t="shared" si="1"/>
        <v>7.9428202923473787E-2</v>
      </c>
      <c r="E12" s="12">
        <v>1.7826700000000001E-2</v>
      </c>
      <c r="F12" s="12">
        <f t="shared" si="2"/>
        <v>3.5296866000000003E-2</v>
      </c>
      <c r="G12" s="14"/>
    </row>
    <row r="13" spans="1:7" ht="19.8" thickBot="1" x14ac:dyDescent="0.35">
      <c r="A13" s="11">
        <v>11</v>
      </c>
      <c r="B13" s="12">
        <v>1.8640000000000001</v>
      </c>
      <c r="C13" s="12">
        <f t="shared" si="0"/>
        <v>0.79499999999999971</v>
      </c>
      <c r="D13" s="16">
        <f t="shared" si="1"/>
        <v>8.5447119518486672E-2</v>
      </c>
      <c r="E13" s="12">
        <v>1.9213899999999999E-2</v>
      </c>
      <c r="F13" s="12">
        <f t="shared" si="2"/>
        <v>3.8043522000000003E-2</v>
      </c>
      <c r="G13" s="14"/>
    </row>
    <row r="14" spans="1:7" ht="19.8" thickBot="1" x14ac:dyDescent="0.35">
      <c r="A14" s="11">
        <v>12</v>
      </c>
      <c r="B14" s="12">
        <v>1.8129999999999999</v>
      </c>
      <c r="C14" s="12">
        <f t="shared" si="0"/>
        <v>0.84599999999999986</v>
      </c>
      <c r="D14" s="16">
        <f t="shared" si="1"/>
        <v>9.0928632846087723E-2</v>
      </c>
      <c r="E14" s="12">
        <v>2.0481300000000001E-2</v>
      </c>
      <c r="F14" s="12">
        <f t="shared" si="2"/>
        <v>4.0552974000000006E-2</v>
      </c>
      <c r="G14" s="14"/>
    </row>
    <row r="15" spans="1:7" ht="19.8" thickBot="1" x14ac:dyDescent="0.35">
      <c r="A15" s="11">
        <v>13</v>
      </c>
      <c r="B15" s="12">
        <v>1.7749999999999999</v>
      </c>
      <c r="C15" s="12">
        <f t="shared" si="0"/>
        <v>0.8839999999999999</v>
      </c>
      <c r="D15" s="16">
        <f t="shared" si="1"/>
        <v>9.5012897678417904E-2</v>
      </c>
      <c r="E15" s="12">
        <v>2.14278E-2</v>
      </c>
      <c r="F15" s="12">
        <f t="shared" si="2"/>
        <v>4.2427044000000004E-2</v>
      </c>
      <c r="G15" s="14"/>
    </row>
    <row r="16" spans="1:7" ht="19.8" thickBot="1" x14ac:dyDescent="0.35">
      <c r="A16" s="11">
        <v>14</v>
      </c>
      <c r="B16" s="12">
        <v>1.738</v>
      </c>
      <c r="C16" s="12">
        <f t="shared" si="0"/>
        <v>0.92099999999999982</v>
      </c>
      <c r="D16" s="16">
        <f t="shared" si="1"/>
        <v>9.8989681857265713E-2</v>
      </c>
      <c r="E16" s="12">
        <v>2.2353499999999998E-2</v>
      </c>
      <c r="F16" s="12">
        <f t="shared" si="2"/>
        <v>4.4259930000000003E-2</v>
      </c>
      <c r="G16" s="14"/>
    </row>
    <row r="17" spans="1:7" ht="19.8" thickBot="1" x14ac:dyDescent="0.35">
      <c r="A17" s="11">
        <v>15</v>
      </c>
      <c r="B17" s="12">
        <v>1.72</v>
      </c>
      <c r="C17" s="12">
        <f t="shared" si="0"/>
        <v>0.93899999999999983</v>
      </c>
      <c r="D17" s="16">
        <f t="shared" si="1"/>
        <v>0.10092433361994843</v>
      </c>
      <c r="E17" s="12">
        <v>2.2803199999999999E-2</v>
      </c>
      <c r="F17" s="12">
        <f t="shared" si="2"/>
        <v>4.5150336000000006E-2</v>
      </c>
      <c r="G17" s="14"/>
    </row>
    <row r="18" spans="1:7" ht="19.8" thickBot="1" x14ac:dyDescent="0.35">
      <c r="A18" s="11">
        <v>16</v>
      </c>
      <c r="B18" s="12">
        <v>1.712</v>
      </c>
      <c r="C18" s="12">
        <f t="shared" si="0"/>
        <v>0.94699999999999984</v>
      </c>
      <c r="D18" s="16">
        <f t="shared" si="1"/>
        <v>0.10178417884780741</v>
      </c>
      <c r="E18" s="12">
        <v>2.3003800000000001E-2</v>
      </c>
      <c r="F18" s="12">
        <f t="shared" si="2"/>
        <v>4.5547524000000006E-2</v>
      </c>
      <c r="G18" s="15"/>
    </row>
  </sheetData>
  <mergeCells count="1">
    <mergeCell ref="G2:G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F87C-5D96-42CB-8611-76FD8E8496D9}">
  <dimension ref="A1:G15"/>
  <sheetViews>
    <sheetView workbookViewId="0">
      <selection activeCell="H12" sqref="H12"/>
    </sheetView>
  </sheetViews>
  <sheetFormatPr defaultRowHeight="14.4" x14ac:dyDescent="0.3"/>
  <cols>
    <col min="4" max="4" width="18.6640625" customWidth="1"/>
    <col min="5" max="5" width="17.21875" customWidth="1"/>
    <col min="6" max="6" width="18.33203125" customWidth="1"/>
  </cols>
  <sheetData>
    <row r="1" spans="1:7" ht="75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7</v>
      </c>
    </row>
    <row r="2" spans="1:7" ht="19.8" thickBot="1" x14ac:dyDescent="0.35">
      <c r="A2" s="11">
        <v>0</v>
      </c>
      <c r="B2" s="12">
        <v>2.1960000000000002</v>
      </c>
      <c r="C2" s="12">
        <v>0</v>
      </c>
      <c r="D2" s="12">
        <v>0</v>
      </c>
      <c r="E2" s="12">
        <v>0</v>
      </c>
      <c r="F2" s="12">
        <v>0</v>
      </c>
      <c r="G2" s="13">
        <v>3.7000000000000002E-3</v>
      </c>
    </row>
    <row r="3" spans="1:7" ht="19.8" thickBot="1" x14ac:dyDescent="0.35">
      <c r="A3" s="11">
        <v>1</v>
      </c>
      <c r="B3" s="12">
        <v>2.1659999999999999</v>
      </c>
      <c r="C3" s="12">
        <f>$B$2-B3</f>
        <v>3.0000000000000249E-2</v>
      </c>
      <c r="D3" s="16">
        <f>C3/SUM($C$3:$C$15)</f>
        <v>4.3396499349052844E-3</v>
      </c>
      <c r="E3" s="12">
        <v>7.9750399999999999E-4</v>
      </c>
      <c r="F3" s="12">
        <f>0.9*2.2*E3</f>
        <v>1.57905792E-3</v>
      </c>
      <c r="G3" s="14"/>
    </row>
    <row r="4" spans="1:7" ht="19.8" thickBot="1" x14ac:dyDescent="0.35">
      <c r="A4" s="11">
        <v>2</v>
      </c>
      <c r="B4" s="12">
        <v>2.052</v>
      </c>
      <c r="C4" s="12">
        <f t="shared" ref="C4:C15" si="0">$B$2-B4</f>
        <v>0.14400000000000013</v>
      </c>
      <c r="D4" s="16">
        <f>C4/SUM($C$3:$C$15)</f>
        <v>2.0830319687545212E-2</v>
      </c>
      <c r="E4" s="12">
        <v>3.84462E-3</v>
      </c>
      <c r="F4" s="12">
        <f t="shared" ref="F4:F15" si="1">0.9*2.2*E4</f>
        <v>7.6123476000000004E-3</v>
      </c>
      <c r="G4" s="14"/>
    </row>
    <row r="5" spans="1:7" ht="19.8" thickBot="1" x14ac:dyDescent="0.35">
      <c r="A5" s="11">
        <v>3</v>
      </c>
      <c r="B5" s="12">
        <v>1.954</v>
      </c>
      <c r="C5" s="12">
        <f t="shared" si="0"/>
        <v>0.24200000000000021</v>
      </c>
      <c r="D5" s="16">
        <f>C5/SUM($C$3:$C$15)</f>
        <v>3.5006509474902373E-2</v>
      </c>
      <c r="E5" s="12">
        <v>6.4866999999999998E-3</v>
      </c>
      <c r="F5" s="12">
        <f t="shared" si="1"/>
        <v>1.2843666E-2</v>
      </c>
      <c r="G5" s="14"/>
    </row>
    <row r="6" spans="1:7" ht="19.8" thickBot="1" x14ac:dyDescent="0.35">
      <c r="A6" s="11">
        <v>4</v>
      </c>
      <c r="B6" s="12">
        <v>1.86</v>
      </c>
      <c r="C6" s="12">
        <f t="shared" si="0"/>
        <v>0.33600000000000008</v>
      </c>
      <c r="D6" s="16">
        <f>C6/SUM($C$3:$C$15)</f>
        <v>4.8604079270938794E-2</v>
      </c>
      <c r="E6" s="12">
        <v>9.0381799999999998E-3</v>
      </c>
      <c r="F6" s="12">
        <f t="shared" si="1"/>
        <v>1.7895596400000002E-2</v>
      </c>
      <c r="G6" s="14"/>
    </row>
    <row r="7" spans="1:7" ht="19.8" thickBot="1" x14ac:dyDescent="0.35">
      <c r="A7" s="11">
        <v>5</v>
      </c>
      <c r="B7" s="12">
        <v>1.7450000000000001</v>
      </c>
      <c r="C7" s="12">
        <f t="shared" si="0"/>
        <v>0.45100000000000007</v>
      </c>
      <c r="D7" s="16">
        <f>C7/SUM($C$3:$C$15)</f>
        <v>6.5239404021408917E-2</v>
      </c>
      <c r="E7" s="12">
        <v>1.2188600000000001E-2</v>
      </c>
      <c r="F7" s="12">
        <f t="shared" si="1"/>
        <v>2.4133428000000005E-2</v>
      </c>
      <c r="G7" s="14"/>
    </row>
    <row r="8" spans="1:7" ht="19.8" thickBot="1" x14ac:dyDescent="0.35">
      <c r="A8" s="11">
        <v>6</v>
      </c>
      <c r="B8" s="12">
        <v>1.6719999999999999</v>
      </c>
      <c r="C8" s="12">
        <f t="shared" si="0"/>
        <v>0.52400000000000024</v>
      </c>
      <c r="D8" s="16">
        <f>C8/SUM($C$3:$C$15)</f>
        <v>7.5799218863011705E-2</v>
      </c>
      <c r="E8" s="12">
        <v>1.4203199999999999E-2</v>
      </c>
      <c r="F8" s="12">
        <f t="shared" si="1"/>
        <v>2.8122336000000001E-2</v>
      </c>
      <c r="G8" s="14"/>
    </row>
    <row r="9" spans="1:7" ht="19.8" thickBot="1" x14ac:dyDescent="0.35">
      <c r="A9" s="11">
        <v>7</v>
      </c>
      <c r="B9" s="12">
        <v>1.587</v>
      </c>
      <c r="C9" s="12">
        <f t="shared" si="0"/>
        <v>0.60900000000000021</v>
      </c>
      <c r="D9" s="16">
        <f>C9/SUM($C$3:$C$15)</f>
        <v>8.8094893678576577E-2</v>
      </c>
      <c r="E9" s="12">
        <v>1.65632E-2</v>
      </c>
      <c r="F9" s="12">
        <f t="shared" si="1"/>
        <v>3.2795136000000003E-2</v>
      </c>
      <c r="G9" s="14"/>
    </row>
    <row r="10" spans="1:7" ht="19.8" thickBot="1" x14ac:dyDescent="0.35">
      <c r="A10" s="11">
        <v>8</v>
      </c>
      <c r="B10" s="12">
        <v>1.5209999999999999</v>
      </c>
      <c r="C10" s="12">
        <f t="shared" si="0"/>
        <v>0.67500000000000027</v>
      </c>
      <c r="D10" s="16">
        <f>C10/SUM($C$3:$C$15)</f>
        <v>9.7642123535368136E-2</v>
      </c>
      <c r="E10" s="12">
        <v>1.8408500000000001E-2</v>
      </c>
      <c r="F10" s="12">
        <f t="shared" si="1"/>
        <v>3.6448830000000008E-2</v>
      </c>
      <c r="G10" s="14"/>
    </row>
    <row r="11" spans="1:7" ht="19.8" thickBot="1" x14ac:dyDescent="0.35">
      <c r="A11" s="11">
        <v>9</v>
      </c>
      <c r="B11" s="12">
        <v>1.47</v>
      </c>
      <c r="C11" s="12">
        <f t="shared" si="0"/>
        <v>0.7260000000000002</v>
      </c>
      <c r="D11" s="16">
        <f>C11/SUM($C$3:$C$15)</f>
        <v>0.10501952842470705</v>
      </c>
      <c r="E11" s="12">
        <v>1.9841500000000001E-2</v>
      </c>
      <c r="F11" s="12">
        <f t="shared" si="1"/>
        <v>3.9286170000000009E-2</v>
      </c>
      <c r="G11" s="14"/>
    </row>
    <row r="12" spans="1:7" ht="19.8" thickBot="1" x14ac:dyDescent="0.35">
      <c r="A12" s="11">
        <v>10</v>
      </c>
      <c r="B12" s="12">
        <v>1.4239999999999999</v>
      </c>
      <c r="C12" s="12">
        <f t="shared" si="0"/>
        <v>0.77200000000000024</v>
      </c>
      <c r="D12" s="16">
        <f>C12/SUM($C$3:$C$15)</f>
        <v>0.11167365832489509</v>
      </c>
      <c r="E12" s="12">
        <v>2.1138000000000001E-2</v>
      </c>
      <c r="F12" s="12">
        <f t="shared" si="1"/>
        <v>4.1853240000000007E-2</v>
      </c>
      <c r="G12" s="14"/>
    </row>
    <row r="13" spans="1:7" ht="19.8" thickBot="1" x14ac:dyDescent="0.35">
      <c r="A13" s="11">
        <v>11</v>
      </c>
      <c r="B13" s="12">
        <v>1.399</v>
      </c>
      <c r="C13" s="12">
        <f t="shared" si="0"/>
        <v>0.79700000000000015</v>
      </c>
      <c r="D13" s="16">
        <f>C13/SUM($C$3:$C$15)</f>
        <v>0.11529003327064946</v>
      </c>
      <c r="E13" s="12">
        <v>2.1845900000000001E-2</v>
      </c>
      <c r="F13" s="12">
        <f t="shared" si="1"/>
        <v>4.3254882000000008E-2</v>
      </c>
      <c r="G13" s="14"/>
    </row>
    <row r="14" spans="1:7" ht="19.8" thickBot="1" x14ac:dyDescent="0.35">
      <c r="A14" s="11">
        <v>12</v>
      </c>
      <c r="B14" s="12">
        <v>1.3939999999999999</v>
      </c>
      <c r="C14" s="12">
        <f t="shared" si="0"/>
        <v>0.80200000000000027</v>
      </c>
      <c r="D14" s="16">
        <f>C14/SUM($C$3:$C$15)</f>
        <v>0.11601330825980036</v>
      </c>
      <c r="E14" s="12">
        <v>2.19869E-2</v>
      </c>
      <c r="F14" s="12">
        <f t="shared" si="1"/>
        <v>4.3534062000000005E-2</v>
      </c>
      <c r="G14" s="14"/>
    </row>
    <row r="15" spans="1:7" ht="19.8" thickBot="1" x14ac:dyDescent="0.35">
      <c r="A15" s="11">
        <v>13</v>
      </c>
      <c r="B15" s="12">
        <v>1.391</v>
      </c>
      <c r="C15" s="12">
        <f t="shared" si="0"/>
        <v>0.80500000000000016</v>
      </c>
      <c r="D15" s="16">
        <f>C15/SUM($C$3:$C$15)</f>
        <v>0.11644727325329086</v>
      </c>
      <c r="E15" s="12">
        <v>2.2073099999999998E-2</v>
      </c>
      <c r="F15" s="12">
        <f t="shared" si="1"/>
        <v>4.3704738E-2</v>
      </c>
      <c r="G15" s="14"/>
    </row>
  </sheetData>
  <mergeCells count="1">
    <mergeCell ref="G2:G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A153-308B-4D08-A0E5-F3441F88492B}">
  <dimension ref="A1:G4"/>
  <sheetViews>
    <sheetView tabSelected="1" workbookViewId="0">
      <selection activeCell="R24" sqref="R24"/>
    </sheetView>
  </sheetViews>
  <sheetFormatPr defaultRowHeight="14.4" x14ac:dyDescent="0.3"/>
  <sheetData>
    <row r="1" spans="1:7" x14ac:dyDescent="0.3">
      <c r="A1" t="s">
        <v>5</v>
      </c>
      <c r="B1" t="s">
        <v>8</v>
      </c>
      <c r="C1" t="s">
        <v>10</v>
      </c>
      <c r="D1" t="s">
        <v>9</v>
      </c>
    </row>
    <row r="2" spans="1:7" x14ac:dyDescent="0.3">
      <c r="A2">
        <v>2.0999999999999999E-3</v>
      </c>
      <c r="B2">
        <f>LN(A2)</f>
        <v>-6.1658179342527601</v>
      </c>
      <c r="C2">
        <v>393</v>
      </c>
      <c r="D2">
        <f>1/C2</f>
        <v>2.5445292620865142E-3</v>
      </c>
      <c r="F2">
        <v>2.3640000000000002E-3</v>
      </c>
      <c r="G2">
        <v>-5.5994200000000003</v>
      </c>
    </row>
    <row r="3" spans="1:7" x14ac:dyDescent="0.3">
      <c r="A3">
        <v>3.0999999999999999E-3</v>
      </c>
      <c r="B3">
        <f t="shared" ref="B3:B4" si="0">LN(A3)</f>
        <v>-5.7763531674910364</v>
      </c>
      <c r="C3">
        <v>413</v>
      </c>
      <c r="D3">
        <f t="shared" ref="D3:D4" si="1">1/C3</f>
        <v>2.4213075060532689E-3</v>
      </c>
      <c r="F3">
        <v>2.421E-3</v>
      </c>
      <c r="G3">
        <v>-5.7763499999999999</v>
      </c>
    </row>
    <row r="4" spans="1:7" x14ac:dyDescent="0.3">
      <c r="A4">
        <v>3.7000000000000002E-3</v>
      </c>
      <c r="B4">
        <f t="shared" si="0"/>
        <v>-5.5994224593319579</v>
      </c>
      <c r="C4">
        <v>423</v>
      </c>
      <c r="D4">
        <f t="shared" si="1"/>
        <v>2.3640661938534278E-3</v>
      </c>
      <c r="F4">
        <v>2.545E-3</v>
      </c>
      <c r="G4">
        <v>-6.1658200000000001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Agrawal</dc:creator>
  <cp:lastModifiedBy>win10</cp:lastModifiedBy>
  <dcterms:created xsi:type="dcterms:W3CDTF">2015-06-05T18:17:20Z</dcterms:created>
  <dcterms:modified xsi:type="dcterms:W3CDTF">2021-09-22T12:36:52Z</dcterms:modified>
</cp:coreProperties>
</file>