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_Workbook\"/>
    </mc:Choice>
  </mc:AlternateContent>
  <xr:revisionPtr revIDLastSave="0" documentId="13_ncr:40009_{C8E0D725-1EF5-4D34-9488-7B625A1AF9F6}" xr6:coauthVersionLast="47" xr6:coauthVersionMax="47" xr10:uidLastSave="{00000000-0000-0000-0000-000000000000}"/>
  <bookViews>
    <workbookView xWindow="-110" yWindow="-110" windowWidth="19420" windowHeight="10420" activeTab="1"/>
  </bookViews>
  <sheets>
    <sheet name="Sheet1" sheetId="2" r:id="rId1"/>
    <sheet name="car inventory.xlsx" sheetId="1" r:id="rId2"/>
  </sheets>
  <calcPr calcId="0"/>
  <pivotCaches>
    <pivotCache cacheId="2" r:id="rId3"/>
  </pivotCaches>
</workbook>
</file>

<file path=xl/calcChain.xml><?xml version="1.0" encoding="utf-8"?>
<calcChain xmlns="http://schemas.openxmlformats.org/spreadsheetml/2006/main">
  <c r="N28" i="1" l="1"/>
  <c r="N21" i="1"/>
  <c r="N33" i="1"/>
  <c r="N35" i="1"/>
  <c r="N27" i="1"/>
  <c r="N19" i="1"/>
  <c r="N32" i="1"/>
  <c r="N22" i="1"/>
  <c r="N23" i="1"/>
  <c r="N48" i="1"/>
  <c r="N38" i="1"/>
  <c r="N52" i="1"/>
  <c r="N46" i="1"/>
  <c r="N47" i="1"/>
  <c r="N50" i="1"/>
  <c r="N36" i="1"/>
  <c r="N13" i="1"/>
  <c r="N8" i="1"/>
  <c r="N2" i="1"/>
  <c r="N5" i="1"/>
  <c r="N4" i="1"/>
  <c r="N15" i="1"/>
  <c r="N7" i="1"/>
  <c r="N20" i="1"/>
  <c r="N6" i="1"/>
  <c r="N45" i="1"/>
  <c r="N25" i="1"/>
  <c r="N44" i="1"/>
  <c r="N10" i="1"/>
  <c r="N17" i="1"/>
  <c r="N49" i="1"/>
  <c r="N30" i="1"/>
  <c r="N31" i="1"/>
  <c r="N41" i="1"/>
  <c r="N51" i="1"/>
  <c r="N11" i="1"/>
  <c r="N16" i="1"/>
  <c r="N24" i="1"/>
  <c r="N18" i="1"/>
  <c r="N53" i="1"/>
  <c r="N9" i="1"/>
  <c r="N29" i="1"/>
  <c r="N39" i="1"/>
  <c r="N14" i="1"/>
  <c r="N12" i="1"/>
  <c r="N3" i="1"/>
  <c r="N26" i="1"/>
  <c r="N34" i="1"/>
  <c r="N43" i="1"/>
  <c r="N42" i="1"/>
  <c r="N40" i="1"/>
  <c r="N37" i="1"/>
  <c r="M29" i="1"/>
  <c r="M14" i="1"/>
  <c r="M28" i="1"/>
  <c r="M21" i="1"/>
  <c r="M33" i="1"/>
  <c r="M35" i="1"/>
  <c r="M27" i="1"/>
  <c r="M19" i="1"/>
  <c r="M32" i="1"/>
  <c r="M22" i="1"/>
  <c r="M23" i="1"/>
  <c r="M48" i="1"/>
  <c r="M38" i="1"/>
  <c r="M52" i="1"/>
  <c r="M46" i="1"/>
  <c r="M47" i="1"/>
  <c r="M50" i="1"/>
  <c r="M36" i="1"/>
  <c r="M13" i="1"/>
  <c r="M8" i="1"/>
  <c r="M2" i="1"/>
  <c r="M5" i="1"/>
  <c r="M4" i="1"/>
  <c r="M15" i="1"/>
  <c r="M7" i="1"/>
  <c r="M20" i="1"/>
  <c r="M6" i="1"/>
  <c r="M45" i="1"/>
  <c r="M25" i="1"/>
  <c r="M44" i="1"/>
  <c r="M10" i="1"/>
  <c r="M17" i="1"/>
  <c r="M49" i="1"/>
  <c r="M30" i="1"/>
  <c r="M31" i="1"/>
  <c r="M41" i="1"/>
  <c r="M51" i="1"/>
  <c r="M11" i="1"/>
  <c r="M16" i="1"/>
  <c r="M24" i="1"/>
  <c r="M18" i="1"/>
  <c r="M53" i="1"/>
  <c r="M9" i="1"/>
  <c r="M39" i="1"/>
  <c r="M12" i="1"/>
  <c r="M3" i="1"/>
  <c r="M26" i="1"/>
  <c r="M34" i="1"/>
  <c r="M43" i="1"/>
  <c r="M42" i="1"/>
  <c r="M40" i="1"/>
  <c r="M37" i="1"/>
  <c r="I28" i="1"/>
  <c r="I37" i="1"/>
  <c r="I21" i="1"/>
  <c r="I33" i="1"/>
  <c r="I35" i="1"/>
  <c r="I27" i="1"/>
  <c r="I19" i="1"/>
  <c r="I32" i="1"/>
  <c r="I22" i="1"/>
  <c r="I23" i="1"/>
  <c r="I48" i="1"/>
  <c r="I38" i="1"/>
  <c r="I52" i="1"/>
  <c r="I46" i="1"/>
  <c r="I47" i="1"/>
  <c r="I50" i="1"/>
  <c r="I36" i="1"/>
  <c r="I13" i="1"/>
  <c r="I8" i="1"/>
  <c r="I2" i="1"/>
  <c r="I5" i="1"/>
  <c r="I4" i="1"/>
  <c r="I15" i="1"/>
  <c r="I7" i="1"/>
  <c r="I20" i="1"/>
  <c r="I6" i="1"/>
  <c r="I45" i="1"/>
  <c r="I25" i="1"/>
  <c r="I44" i="1"/>
  <c r="I10" i="1"/>
  <c r="I17" i="1"/>
  <c r="I49" i="1"/>
  <c r="I30" i="1"/>
  <c r="I31" i="1"/>
  <c r="I41" i="1"/>
  <c r="I51" i="1"/>
  <c r="I11" i="1"/>
  <c r="I16" i="1"/>
  <c r="I24" i="1"/>
  <c r="I18" i="1"/>
  <c r="I53" i="1"/>
  <c r="I9" i="1"/>
  <c r="I29" i="1"/>
  <c r="I39" i="1"/>
  <c r="I14" i="1"/>
  <c r="I12" i="1"/>
  <c r="I3" i="1"/>
  <c r="I26" i="1"/>
  <c r="I34" i="1"/>
  <c r="I43" i="1"/>
  <c r="I42" i="1"/>
  <c r="I40" i="1"/>
</calcChain>
</file>

<file path=xl/sharedStrings.xml><?xml version="1.0" encoding="utf-8"?>
<sst xmlns="http://schemas.openxmlformats.org/spreadsheetml/2006/main" count="432" uniqueCount="125">
  <si>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</si>
  <si>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</si>
  <si>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</si>
  <si>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</si>
  <si>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</si>
  <si>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</si>
  <si>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</si>
  <si>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</si>
  <si>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</si>
  <si>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</si>
  <si>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</si>
  <si>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</si>
  <si>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</si>
  <si>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</si>
  <si>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</si>
  <si>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FD</t>
  </si>
  <si>
    <t>Ford</t>
  </si>
  <si>
    <t>MTG</t>
  </si>
  <si>
    <t>Mustang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</si>
  <si>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</si>
  <si>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</si>
  <si>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</si>
  <si>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</si>
  <si>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</si>
  <si>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</si>
  <si>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</si>
  <si>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</si>
  <si>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</si>
  <si>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</si>
  <si>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</si>
  <si>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FD06FCS006</t>
  </si>
  <si>
    <t>FCS</t>
  </si>
  <si>
    <t>Focus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</si>
  <si>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</si>
  <si>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</si>
  <si>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</si>
  <si>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</si>
  <si>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</si>
  <si>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</si>
  <si>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</si>
  <si>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</si>
  <si>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</si>
  <si>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</si>
  <si>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</si>
  <si>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</si>
  <si>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</si>
  <si>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GM09CMR014</t>
  </si>
  <si>
    <t>GM</t>
  </si>
  <si>
    <t>General Motors</t>
  </si>
  <si>
    <t>CMR</t>
  </si>
  <si>
    <t>Camero</t>
  </si>
  <si>
    <t>Santos</t>
  </si>
  <si>
    <t>GM12CMR015</t>
  </si>
  <si>
    <t>Bard</t>
  </si>
  <si>
    <t>GM14CMR016</t>
  </si>
  <si>
    <t>Torrens</t>
  </si>
  <si>
    <t>GM10SLV017</t>
  </si>
  <si>
    <t>SLV</t>
  </si>
  <si>
    <t>Silverado</t>
  </si>
  <si>
    <t>Hulinski</t>
  </si>
  <si>
    <t>GM98SLV018</t>
  </si>
  <si>
    <t>GM00SLV019</t>
  </si>
  <si>
    <t>Blue</t>
  </si>
  <si>
    <t>TY96CAM020</t>
  </si>
  <si>
    <t>TY</t>
  </si>
  <si>
    <t>Toyota</t>
  </si>
  <si>
    <t>CAM</t>
  </si>
  <si>
    <t>Camrey</t>
  </si>
  <si>
    <t>Chan</t>
  </si>
  <si>
    <t>TY98CAM021</t>
  </si>
  <si>
    <t>Swartz</t>
  </si>
  <si>
    <t>TY00CAM022</t>
  </si>
  <si>
    <t>TY02CAM023</t>
  </si>
  <si>
    <t>TY09CAM024</t>
  </si>
  <si>
    <t>TY02COR025</t>
  </si>
  <si>
    <t>COR</t>
  </si>
  <si>
    <t>Corola</t>
  </si>
  <si>
    <t>Red</t>
  </si>
  <si>
    <t>Gaul</t>
  </si>
  <si>
    <t>TY03COR026</t>
  </si>
  <si>
    <t>TY14COR027</t>
  </si>
  <si>
    <t>TY12COR028</t>
  </si>
  <si>
    <t>TY12CAM029</t>
  </si>
  <si>
    <t>HO99CIV030</t>
  </si>
  <si>
    <t>HO</t>
  </si>
  <si>
    <t>Honda</t>
  </si>
  <si>
    <t>CIV</t>
  </si>
  <si>
    <t>Civic</t>
  </si>
  <si>
    <t>HO01CIV031</t>
  </si>
  <si>
    <t>HO10CIV032</t>
  </si>
  <si>
    <t>HO10CIV033</t>
  </si>
  <si>
    <t>HO11CIV034</t>
  </si>
  <si>
    <t>HO12CIV035</t>
  </si>
  <si>
    <t>HO13CIV036</t>
  </si>
  <si>
    <t>HO05ODY037</t>
  </si>
  <si>
    <t>ODY</t>
  </si>
  <si>
    <t>Odyssey</t>
  </si>
  <si>
    <t>HO07ODY038</t>
  </si>
  <si>
    <t>HO08ODY039</t>
  </si>
  <si>
    <t>HO01ODY040</t>
  </si>
  <si>
    <t>HO14ODY041</t>
  </si>
  <si>
    <t>CR04PTC042</t>
  </si>
  <si>
    <t>CR</t>
  </si>
  <si>
    <t>Chrysler</t>
  </si>
  <si>
    <t>PTC</t>
  </si>
  <si>
    <t>PT Cruiser</t>
  </si>
  <si>
    <t>CR07PTC043</t>
  </si>
  <si>
    <t>CR11PTC044</t>
  </si>
  <si>
    <t>CR99CAR045</t>
  </si>
  <si>
    <t>CAR</t>
  </si>
  <si>
    <t>Caravan</t>
  </si>
  <si>
    <t>CR00CAR046</t>
  </si>
  <si>
    <t>CR04CAR047</t>
  </si>
  <si>
    <t>CR04CAR048</t>
  </si>
  <si>
    <t>HY11ELA049</t>
  </si>
  <si>
    <t>HY</t>
  </si>
  <si>
    <t>Hyundai</t>
  </si>
  <si>
    <t>ELA</t>
  </si>
  <si>
    <t>Elantra</t>
  </si>
  <si>
    <t>HY12ELA050</t>
  </si>
  <si>
    <t>HY13ELA051</t>
  </si>
  <si>
    <t>HY13ELA052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</si>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</sst>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1-40E6-903E-10624A3FF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049320"/>
        <c:axId val="347050632"/>
      </c:barChart>
      <c:catAx>
        <c:axId val="34704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50632"/>
        <c:crosses val="autoZero"/>
        <c:auto val="1"/>
        <c:lblAlgn val="ctr"/>
        <c:lblOffset val="100"/>
        <c:tickMarkSkip val="2"/>
        <c:noMultiLvlLbl val="0"/>
      </c:catAx>
      <c:valAx>
        <c:axId val="34705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49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inventory.xlsx'!$H$1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inventory.xlsx'!$G$2:$G$65</c:f>
              <c:numCache>
                <c:formatCode>General</c:formatCode>
                <c:ptCount val="64"/>
                <c:pt idx="0">
                  <c:v>26</c:v>
                </c:pt>
                <c:pt idx="1">
                  <c:v>18</c:v>
                </c:pt>
                <c:pt idx="2">
                  <c:v>22</c:v>
                </c:pt>
                <c:pt idx="3">
                  <c:v>24</c:v>
                </c:pt>
                <c:pt idx="4">
                  <c:v>19</c:v>
                </c:pt>
                <c:pt idx="5">
                  <c:v>13</c:v>
                </c:pt>
                <c:pt idx="6">
                  <c:v>22</c:v>
                </c:pt>
                <c:pt idx="7">
                  <c:v>18</c:v>
                </c:pt>
                <c:pt idx="8">
                  <c:v>23</c:v>
                </c:pt>
                <c:pt idx="9">
                  <c:v>17</c:v>
                </c:pt>
                <c:pt idx="10">
                  <c:v>22</c:v>
                </c:pt>
                <c:pt idx="11">
                  <c:v>24</c:v>
                </c:pt>
                <c:pt idx="12">
                  <c:v>23</c:v>
                </c:pt>
                <c:pt idx="13">
                  <c:v>20</c:v>
                </c:pt>
                <c:pt idx="14">
                  <c:v>15</c:v>
                </c:pt>
                <c:pt idx="15">
                  <c:v>21</c:v>
                </c:pt>
                <c:pt idx="16">
                  <c:v>21</c:v>
                </c:pt>
                <c:pt idx="17">
                  <c:v>16</c:v>
                </c:pt>
                <c:pt idx="18">
                  <c:v>20</c:v>
                </c:pt>
                <c:pt idx="19">
                  <c:v>14</c:v>
                </c:pt>
                <c:pt idx="20">
                  <c:v>9</c:v>
                </c:pt>
                <c:pt idx="21">
                  <c:v>9</c:v>
                </c:pt>
                <c:pt idx="22">
                  <c:v>14</c:v>
                </c:pt>
                <c:pt idx="23">
                  <c:v>10</c:v>
                </c:pt>
                <c:pt idx="24">
                  <c:v>18</c:v>
                </c:pt>
                <c:pt idx="25">
                  <c:v>16</c:v>
                </c:pt>
                <c:pt idx="26">
                  <c:v>16</c:v>
                </c:pt>
                <c:pt idx="27">
                  <c:v>15</c:v>
                </c:pt>
                <c:pt idx="28">
                  <c:v>12</c:v>
                </c:pt>
                <c:pt idx="29">
                  <c:v>11</c:v>
                </c:pt>
                <c:pt idx="30">
                  <c:v>13</c:v>
                </c:pt>
                <c:pt idx="31">
                  <c:v>14</c:v>
                </c:pt>
                <c:pt idx="32">
                  <c:v>11</c:v>
                </c:pt>
                <c:pt idx="33">
                  <c:v>14</c:v>
                </c:pt>
                <c:pt idx="34">
                  <c:v>12</c:v>
                </c:pt>
                <c:pt idx="35">
                  <c:v>16</c:v>
                </c:pt>
                <c:pt idx="36">
                  <c:v>9</c:v>
                </c:pt>
                <c:pt idx="37">
                  <c:v>11</c:v>
                </c:pt>
                <c:pt idx="38">
                  <c:v>9</c:v>
                </c:pt>
                <c:pt idx="39">
                  <c:v>10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8</c:v>
                </c:pt>
                <c:pt idx="44">
                  <c:v>13</c:v>
                </c:pt>
                <c:pt idx="45">
                  <c:v>10</c:v>
                </c:pt>
                <c:pt idx="46">
                  <c:v>10</c:v>
                </c:pt>
                <c:pt idx="47">
                  <c:v>12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8</c:v>
                </c:pt>
              </c:numCache>
            </c:numRef>
          </c:xVal>
          <c:yVal>
            <c:numRef>
              <c:f>'car inventory.xlsx'!$H$2:$H$65</c:f>
              <c:numCache>
                <c:formatCode>_(* #,##0.00_);_(* \(#,##0.00\);_(* "-"??_);_(@_)</c:formatCode>
                <c:ptCount val="64"/>
                <c:pt idx="0">
                  <c:v>114660.6</c:v>
                </c:pt>
                <c:pt idx="1">
                  <c:v>72527.199999999997</c:v>
                </c:pt>
                <c:pt idx="2">
                  <c:v>85928</c:v>
                </c:pt>
                <c:pt idx="3">
                  <c:v>93382.6</c:v>
                </c:pt>
                <c:pt idx="4">
                  <c:v>73444.399999999994</c:v>
                </c:pt>
                <c:pt idx="5">
                  <c:v>48114.2</c:v>
                </c:pt>
                <c:pt idx="6">
                  <c:v>80685.8</c:v>
                </c:pt>
                <c:pt idx="7">
                  <c:v>64542</c:v>
                </c:pt>
                <c:pt idx="8">
                  <c:v>82374</c:v>
                </c:pt>
                <c:pt idx="9">
                  <c:v>60389.5</c:v>
                </c:pt>
                <c:pt idx="10">
                  <c:v>77243.100000000006</c:v>
                </c:pt>
                <c:pt idx="11">
                  <c:v>83162.7</c:v>
                </c:pt>
                <c:pt idx="12">
                  <c:v>79420.600000000006</c:v>
                </c:pt>
                <c:pt idx="13">
                  <c:v>67829.100000000006</c:v>
                </c:pt>
                <c:pt idx="14">
                  <c:v>50854.1</c:v>
                </c:pt>
                <c:pt idx="15">
                  <c:v>69891.899999999994</c:v>
                </c:pt>
                <c:pt idx="16">
                  <c:v>68658.899999999994</c:v>
                </c:pt>
                <c:pt idx="17">
                  <c:v>52229.5</c:v>
                </c:pt>
                <c:pt idx="18">
                  <c:v>64467.4</c:v>
                </c:pt>
                <c:pt idx="19">
                  <c:v>44946.5</c:v>
                </c:pt>
                <c:pt idx="20">
                  <c:v>27637.1</c:v>
                </c:pt>
                <c:pt idx="21">
                  <c:v>27534.799999999999</c:v>
                </c:pt>
                <c:pt idx="22">
                  <c:v>42504.6</c:v>
                </c:pt>
                <c:pt idx="23">
                  <c:v>29601.9</c:v>
                </c:pt>
                <c:pt idx="24">
                  <c:v>52699.4</c:v>
                </c:pt>
                <c:pt idx="25">
                  <c:v>46311.4</c:v>
                </c:pt>
                <c:pt idx="26">
                  <c:v>44974.8</c:v>
                </c:pt>
                <c:pt idx="27">
                  <c:v>42074.2</c:v>
                </c:pt>
                <c:pt idx="28">
                  <c:v>33477.199999999997</c:v>
                </c:pt>
                <c:pt idx="29">
                  <c:v>30555.3</c:v>
                </c:pt>
                <c:pt idx="30">
                  <c:v>35137</c:v>
                </c:pt>
                <c:pt idx="31">
                  <c:v>37558.800000000003</c:v>
                </c:pt>
                <c:pt idx="32">
                  <c:v>29102.3</c:v>
                </c:pt>
                <c:pt idx="33">
                  <c:v>36438.5</c:v>
                </c:pt>
                <c:pt idx="34">
                  <c:v>31144.400000000001</c:v>
                </c:pt>
                <c:pt idx="35">
                  <c:v>40326.800000000003</c:v>
                </c:pt>
                <c:pt idx="36">
                  <c:v>22521.599999999999</c:v>
                </c:pt>
                <c:pt idx="37">
                  <c:v>27394.2</c:v>
                </c:pt>
                <c:pt idx="38">
                  <c:v>22188.5</c:v>
                </c:pt>
                <c:pt idx="39">
                  <c:v>24513.200000000001</c:v>
                </c:pt>
                <c:pt idx="40">
                  <c:v>20223.900000000001</c:v>
                </c:pt>
                <c:pt idx="41">
                  <c:v>22282</c:v>
                </c:pt>
                <c:pt idx="42">
                  <c:v>22128.2</c:v>
                </c:pt>
                <c:pt idx="43">
                  <c:v>17556.3</c:v>
                </c:pt>
                <c:pt idx="44">
                  <c:v>28464.799999999999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22573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2E-40A3-8F63-578D8C08F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471224"/>
        <c:axId val="274474504"/>
      </c:scatterChart>
      <c:valAx>
        <c:axId val="274471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of the car(Years)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74504"/>
        <c:crosses val="autoZero"/>
        <c:crossBetween val="midCat"/>
      </c:valAx>
      <c:valAx>
        <c:axId val="27447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Miles  Driven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71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</xdr:colOff>
      <xdr:row>1</xdr:row>
      <xdr:rowOff>117475</xdr:rowOff>
    </xdr:from>
    <xdr:to>
      <xdr:col>11</xdr:col>
      <xdr:colOff>596900</xdr:colOff>
      <xdr:row>16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07D72-CF64-78CE-5368-0A199CA6F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111124</xdr:colOff>
      <xdr:row>0</xdr:row>
      <xdr:rowOff>269874</xdr:rowOff>
    </xdr:from>
    <xdr:to>
      <xdr:col>23</xdr:col>
      <xdr:colOff>577850</xdr:colOff>
      <xdr:row>17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980484-B794-B9A0-C6E2-6E2329F8C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889.977579166669" createdVersion="8" refreshedVersion="8" minRefreshableVersion="3" recordCount="52">
  <cacheSource type="worksheet">
    <worksheetSource ref="A1:N53" sheet="car inventory.xlsx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 containsSemiMixedTypes="0" containsString="0" containsNumber="1" containsInteger="1" minValue="0" maxValue="99"/>
    </cacheField>
    <cacheField name="Age" numFmtId="0">
      <sharedItems containsSemiMixedTypes="0" containsString="0" containsNumber="1" containsInteger="1" minValue="8" maxValue="26"/>
    </cacheField>
    <cacheField name="Miles" numFmtId="43">
      <sharedItems containsSemiMixedTypes="0" containsString="0" containsNumber="1" minValue="3708.1" maxValue="114660.6"/>
    </cacheField>
    <cacheField name="Miles / Year" numFmtId="0">
      <sharedItems containsSemiMixedTypes="0" containsString="0" containsNumber="1" minValue="463.51249999999999" maxValue="4410.0230769230775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43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n v="6"/>
    <n v="16"/>
    <n v="40326.800000000003"/>
    <n v="2520.4250000000002"/>
    <s v="Black"/>
    <x v="0"/>
    <n v="50000"/>
    <s v="covered"/>
    <s v="FD6MTGBLA001"/>
  </r>
  <r>
    <s v="FD06MTG002"/>
    <s v="FD"/>
    <s v="Ford"/>
    <s v="MTG"/>
    <s v="Mustang"/>
    <n v="6"/>
    <n v="16"/>
    <n v="44974.8"/>
    <n v="2810.9250000000002"/>
    <s v="White"/>
    <x v="1"/>
    <n v="50000"/>
    <s v="covered"/>
    <s v="FD6MTGWHI002"/>
  </r>
  <r>
    <s v="FD08MTG003"/>
    <s v="FD"/>
    <s v="Ford"/>
    <s v="MTG"/>
    <s v="Mustang"/>
    <n v="8"/>
    <n v="14"/>
    <n v="44946.5"/>
    <n v="3210.4642857142858"/>
    <s v="Green"/>
    <x v="2"/>
    <n v="50000"/>
    <s v="covered"/>
    <s v="FD8MTGGRE003"/>
  </r>
  <r>
    <s v="FD08MTG004"/>
    <s v="FD"/>
    <s v="Ford"/>
    <s v="MTG"/>
    <s v="Mustang"/>
    <n v="8"/>
    <n v="14"/>
    <n v="37558.800000000003"/>
    <n v="2682.7714285714287"/>
    <s v="Black"/>
    <x v="3"/>
    <n v="50000"/>
    <s v="covered"/>
    <s v="FD8MTGBLA004"/>
  </r>
  <r>
    <s v="FD08MTG005"/>
    <s v="FD"/>
    <s v="Ford"/>
    <s v="MTG"/>
    <s v="Mustang"/>
    <n v="8"/>
    <n v="14"/>
    <n v="36438.5"/>
    <n v="2602.75"/>
    <s v="White"/>
    <x v="0"/>
    <n v="50000"/>
    <s v="covered"/>
    <s v="FD8MTGWHI005"/>
  </r>
  <r>
    <s v="FD06FCS006"/>
    <s v="FD"/>
    <s v="Ford"/>
    <s v="FCS"/>
    <s v="Focus"/>
    <n v="6"/>
    <n v="16"/>
    <n v="46311.4"/>
    <n v="2894.4625000000001"/>
    <s v="Green"/>
    <x v="4"/>
    <n v="75000"/>
    <s v="covered"/>
    <s v="FD6FCSGRE006"/>
  </r>
  <r>
    <s v="FD06FCS007"/>
    <s v="FD"/>
    <s v="Ford"/>
    <s v="FCS"/>
    <s v="Focus"/>
    <n v="6"/>
    <n v="16"/>
    <n v="52229.5"/>
    <n v="3264.34375"/>
    <s v="Green"/>
    <x v="2"/>
    <n v="75000"/>
    <s v="covered"/>
    <s v="FD6FCSGRE007"/>
  </r>
  <r>
    <s v="FD09FCS008"/>
    <s v="FD"/>
    <s v="Ford"/>
    <s v="FCS"/>
    <s v="Focus"/>
    <n v="9"/>
    <n v="13"/>
    <n v="35137"/>
    <n v="2702.8461538461538"/>
    <s v="Black"/>
    <x v="5"/>
    <n v="75000"/>
    <s v="covered"/>
    <s v="FD9FCSBLA008"/>
  </r>
  <r>
    <s v="FD13FCS009"/>
    <s v="FD"/>
    <s v="Ford"/>
    <s v="FCS"/>
    <s v="Focus"/>
    <n v="13"/>
    <n v="9"/>
    <n v="27637.1"/>
    <n v="3070.7888888888888"/>
    <s v="Black"/>
    <x v="0"/>
    <n v="75000"/>
    <s v="covered"/>
    <s v="FD13FCSBLA009"/>
  </r>
  <r>
    <s v="FD13FCS010"/>
    <s v="FD"/>
    <s v="Ford"/>
    <s v="FCS"/>
    <s v="Focus"/>
    <n v="13"/>
    <n v="9"/>
    <n v="27534.799999999999"/>
    <n v="3059.422222222222"/>
    <s v="White"/>
    <x v="6"/>
    <n v="75000"/>
    <s v="covered"/>
    <s v="FD13FCSWHI010"/>
  </r>
  <r>
    <s v="FD12FCS011"/>
    <s v="FD"/>
    <s v="Ford"/>
    <s v="FCS"/>
    <s v="Focus"/>
    <n v="12"/>
    <n v="10"/>
    <n v="19341.7"/>
    <n v="1934.17"/>
    <s v="White"/>
    <x v="7"/>
    <n v="75000"/>
    <s v="covered"/>
    <s v="FD12FCSWHI011"/>
  </r>
  <r>
    <s v="FD13FCS012"/>
    <s v="FD"/>
    <s v="Ford"/>
    <s v="FCS"/>
    <s v="Focus"/>
    <n v="13"/>
    <n v="9"/>
    <n v="22521.599999999999"/>
    <n v="2502.3999999999996"/>
    <s v="Black"/>
    <x v="8"/>
    <n v="75000"/>
    <s v="covered"/>
    <s v="FD13FCSBLA012"/>
  </r>
  <r>
    <s v="FD13FCS013"/>
    <s v="FD"/>
    <s v="Ford"/>
    <s v="FCS"/>
    <s v="Focus"/>
    <n v="13"/>
    <n v="9"/>
    <n v="13682.9"/>
    <n v="1520.3222222222221"/>
    <s v="Black"/>
    <x v="9"/>
    <n v="75000"/>
    <s v="covered"/>
    <s v="FD13FCSBLA013"/>
  </r>
  <r>
    <s v="GM09CMR014"/>
    <s v="GM"/>
    <s v="General Motors"/>
    <s v="CMR"/>
    <s v="Camero"/>
    <n v="9"/>
    <n v="13"/>
    <n v="28464.799999999999"/>
    <n v="2189.6"/>
    <s v="White"/>
    <x v="10"/>
    <n v="100000"/>
    <s v="covered"/>
    <s v="GM9CMRWHI014"/>
  </r>
  <r>
    <s v="GM12CMR015"/>
    <s v="GM"/>
    <s v="General Motors"/>
    <s v="CMR"/>
    <s v="Camero"/>
    <n v="12"/>
    <n v="10"/>
    <n v="19421.099999999999"/>
    <n v="1942.11"/>
    <s v="Black"/>
    <x v="11"/>
    <n v="100000"/>
    <s v="covered"/>
    <s v="GM12CMRBLA015"/>
  </r>
  <r>
    <s v="GM14CMR016"/>
    <s v="GM"/>
    <s v="General Motors"/>
    <s v="CMR"/>
    <s v="Camero"/>
    <n v="14"/>
    <n v="8"/>
    <n v="14289.6"/>
    <n v="1786.2"/>
    <s v="White"/>
    <x v="12"/>
    <n v="100000"/>
    <s v="covered"/>
    <s v="GM14CMRWHI016"/>
  </r>
  <r>
    <s v="GM10SLV017"/>
    <s v="GM"/>
    <s v="General Motors"/>
    <s v="SLV"/>
    <s v="Silverado"/>
    <n v="10"/>
    <n v="12"/>
    <n v="31144.400000000001"/>
    <n v="2595.3666666666668"/>
    <s v="Black"/>
    <x v="13"/>
    <n v="100000"/>
    <s v="covered"/>
    <s v="GM10SLVBLA017"/>
  </r>
  <r>
    <s v="GM98SLV018"/>
    <s v="GM"/>
    <s v="General Motors"/>
    <s v="SLV"/>
    <s v="Silverado"/>
    <n v="98"/>
    <n v="24"/>
    <n v="83162.7"/>
    <n v="3465.1124999999997"/>
    <s v="Black"/>
    <x v="10"/>
    <n v="100000"/>
    <s v="covered"/>
    <s v="GM98SLVBLA018"/>
  </r>
  <r>
    <s v="GM00SLV019"/>
    <s v="GM"/>
    <s v="General Motors"/>
    <s v="SLV"/>
    <s v="Silverado"/>
    <n v="0"/>
    <n v="22"/>
    <n v="80685.8"/>
    <n v="3667.5363636363636"/>
    <s v="Blue"/>
    <x v="8"/>
    <n v="100000"/>
    <s v="covered"/>
    <s v="GM0SLVBLU019"/>
  </r>
  <r>
    <s v="TY96CAM020"/>
    <s v="TY"/>
    <s v="Toyota"/>
    <s v="CAM"/>
    <s v="Camrey"/>
    <n v="96"/>
    <n v="26"/>
    <n v="114660.6"/>
    <n v="4410.0230769230775"/>
    <s v="Green"/>
    <x v="14"/>
    <n v="100000"/>
    <s v="not covered"/>
    <s v="TY96CAMGRE020"/>
  </r>
  <r>
    <s v="TY98CAM021"/>
    <s v="TY"/>
    <s v="Toyota"/>
    <s v="CAM"/>
    <s v="Camrey"/>
    <n v="98"/>
    <n v="24"/>
    <n v="93382.6"/>
    <n v="3890.9416666666671"/>
    <s v="Black"/>
    <x v="15"/>
    <n v="100000"/>
    <s v="covered"/>
    <s v="TY98CAMBLA021"/>
  </r>
  <r>
    <s v="TY00CAM022"/>
    <s v="TY"/>
    <s v="Toyota"/>
    <s v="CAM"/>
    <s v="Camrey"/>
    <n v="0"/>
    <n v="22"/>
    <n v="85928"/>
    <n v="3905.818181818182"/>
    <s v="Green"/>
    <x v="4"/>
    <n v="100000"/>
    <s v="covered"/>
    <s v="TY0CAMGRE022"/>
  </r>
  <r>
    <s v="TY02CAM023"/>
    <s v="TY"/>
    <s v="Toyota"/>
    <s v="CAM"/>
    <s v="Camrey"/>
    <n v="2"/>
    <n v="20"/>
    <n v="67829.100000000006"/>
    <n v="3391.4550000000004"/>
    <s v="Black"/>
    <x v="0"/>
    <n v="100000"/>
    <s v="covered"/>
    <s v="TY2CAMBLA023"/>
  </r>
  <r>
    <s v="TY09CAM024"/>
    <s v="TY"/>
    <s v="Toyota"/>
    <s v="CAM"/>
    <s v="Camrey"/>
    <n v="9"/>
    <n v="13"/>
    <n v="48114.2"/>
    <n v="3701.0923076923073"/>
    <s v="White"/>
    <x v="5"/>
    <n v="100000"/>
    <s v="covered"/>
    <s v="TY9CAMWHI024"/>
  </r>
  <r>
    <s v="TY02COR025"/>
    <s v="TY"/>
    <s v="Toyota"/>
    <s v="COR"/>
    <s v="Corola"/>
    <n v="2"/>
    <n v="20"/>
    <n v="64467.4"/>
    <n v="3223.37"/>
    <s v="Red"/>
    <x v="16"/>
    <n v="100000"/>
    <s v="covered"/>
    <s v="TY2CORRED025"/>
  </r>
  <r>
    <s v="TY03COR026"/>
    <s v="TY"/>
    <s v="Toyota"/>
    <s v="COR"/>
    <s v="Corola"/>
    <n v="3"/>
    <n v="19"/>
    <n v="73444.399999999994"/>
    <n v="3865.4947368421049"/>
    <s v="Black"/>
    <x v="16"/>
    <n v="100000"/>
    <s v="covered"/>
    <s v="TY3CORBLA026"/>
  </r>
  <r>
    <s v="TY14COR027"/>
    <s v="TY"/>
    <s v="Toyota"/>
    <s v="COR"/>
    <s v="Corola"/>
    <n v="14"/>
    <n v="8"/>
    <n v="17556.3"/>
    <n v="2194.5374999999999"/>
    <s v="Blue"/>
    <x v="6"/>
    <n v="100000"/>
    <s v="covered"/>
    <s v="TY14CORBLU027"/>
  </r>
  <r>
    <s v="TY12COR028"/>
    <s v="TY"/>
    <s v="Toyota"/>
    <s v="COR"/>
    <s v="Corola"/>
    <n v="12"/>
    <n v="10"/>
    <n v="29601.9"/>
    <n v="2960.19"/>
    <s v="Black"/>
    <x v="10"/>
    <n v="100000"/>
    <s v="covered"/>
    <s v="TY12CORBLA028"/>
  </r>
  <r>
    <s v="TY12CAM029"/>
    <s v="TY"/>
    <s v="Toyota"/>
    <s v="CAM"/>
    <s v="Camrey"/>
    <n v="12"/>
    <n v="10"/>
    <n v="22128.2"/>
    <n v="2212.8200000000002"/>
    <s v="Blue"/>
    <x v="14"/>
    <n v="100000"/>
    <s v="covered"/>
    <s v="TY12CAMBLU029"/>
  </r>
  <r>
    <s v="HO99CIV030"/>
    <s v="HO"/>
    <s v="Honda"/>
    <s v="CIV"/>
    <s v="Civic"/>
    <n v="99"/>
    <n v="23"/>
    <n v="82374"/>
    <n v="3581.478260869565"/>
    <s v="White"/>
    <x v="9"/>
    <n v="75000"/>
    <s v="not covered"/>
    <s v="HO99CIVWHI030"/>
  </r>
  <r>
    <s v="HO01CIV031"/>
    <s v="HO"/>
    <s v="Honda"/>
    <s v="CIV"/>
    <s v="Civic"/>
    <n v="1"/>
    <n v="21"/>
    <n v="69891.899999999994"/>
    <n v="3328.1857142857139"/>
    <s v="Blue"/>
    <x v="3"/>
    <n v="75000"/>
    <s v="covered"/>
    <s v="HO1CIVBLU031"/>
  </r>
  <r>
    <s v="HO10CIV032"/>
    <s v="HO"/>
    <s v="Honda"/>
    <s v="CIV"/>
    <s v="Civic"/>
    <n v="10"/>
    <n v="12"/>
    <n v="22573"/>
    <n v="1881.0833333333333"/>
    <s v="Blue"/>
    <x v="12"/>
    <n v="75000"/>
    <s v="covered"/>
    <s v="HO10CIVBLU032"/>
  </r>
  <r>
    <s v="HO10CIV033"/>
    <s v="HO"/>
    <s v="Honda"/>
    <s v="CIV"/>
    <s v="Civic"/>
    <n v="10"/>
    <n v="12"/>
    <n v="33477.199999999997"/>
    <n v="2789.7666666666664"/>
    <s v="Black"/>
    <x v="15"/>
    <n v="75000"/>
    <s v="covered"/>
    <s v="HO10CIVBLA033"/>
  </r>
  <r>
    <s v="HO11CIV034"/>
    <s v="HO"/>
    <s v="Honda"/>
    <s v="CIV"/>
    <s v="Civic"/>
    <n v="11"/>
    <n v="11"/>
    <n v="30555.3"/>
    <n v="2777.7545454545452"/>
    <s v="Black"/>
    <x v="2"/>
    <n v="75000"/>
    <s v="covered"/>
    <s v="HO11CIVBLA034"/>
  </r>
  <r>
    <s v="HO12CIV035"/>
    <s v="HO"/>
    <s v="Honda"/>
    <s v="CIV"/>
    <s v="Civic"/>
    <n v="12"/>
    <n v="10"/>
    <n v="24513.200000000001"/>
    <n v="2451.3200000000002"/>
    <s v="Black"/>
    <x v="13"/>
    <n v="75000"/>
    <s v="covered"/>
    <s v="HO12CIVBLA035"/>
  </r>
  <r>
    <s v="HO13CIV036"/>
    <s v="HO"/>
    <s v="Honda"/>
    <s v="CIV"/>
    <s v="Civic"/>
    <n v="13"/>
    <n v="9"/>
    <n v="13867.6"/>
    <n v="1540.8444444444444"/>
    <s v="Black"/>
    <x v="14"/>
    <n v="75000"/>
    <s v="covered"/>
    <s v="HO13CIVBLA036"/>
  </r>
  <r>
    <s v="HO05ODY037"/>
    <s v="HO"/>
    <s v="Honda"/>
    <s v="ODY"/>
    <s v="Odyssey"/>
    <n v="5"/>
    <n v="17"/>
    <n v="60389.5"/>
    <n v="3552.3235294117649"/>
    <s v="White"/>
    <x v="5"/>
    <n v="100000"/>
    <s v="covered"/>
    <s v="HO5ODYWHI037"/>
  </r>
  <r>
    <s v="HO07ODY038"/>
    <s v="HO"/>
    <s v="Honda"/>
    <s v="ODY"/>
    <s v="Odyssey"/>
    <n v="7"/>
    <n v="15"/>
    <n v="50854.1"/>
    <n v="3390.2733333333331"/>
    <s v="Black"/>
    <x v="15"/>
    <n v="100000"/>
    <s v="covered"/>
    <s v="HO7ODYBLA038"/>
  </r>
  <r>
    <s v="HO08ODY039"/>
    <s v="HO"/>
    <s v="Honda"/>
    <s v="ODY"/>
    <s v="Odyssey"/>
    <n v="8"/>
    <n v="14"/>
    <n v="42504.6"/>
    <n v="3036.042857142857"/>
    <s v="White"/>
    <x v="9"/>
    <n v="100000"/>
    <s v="covered"/>
    <s v="HO8ODYWHI039"/>
  </r>
  <r>
    <s v="HO01ODY040"/>
    <s v="HO"/>
    <s v="Honda"/>
    <s v="ODY"/>
    <s v="Odyssey"/>
    <n v="1"/>
    <n v="21"/>
    <n v="68658.899999999994"/>
    <n v="3269.4714285714281"/>
    <s v="Black"/>
    <x v="0"/>
    <n v="100000"/>
    <s v="covered"/>
    <s v="HO1ODYBLA040"/>
  </r>
  <r>
    <s v="HO14ODY041"/>
    <s v="HO"/>
    <s v="Honda"/>
    <s v="ODY"/>
    <s v="Odyssey"/>
    <n v="14"/>
    <n v="8"/>
    <n v="3708.1"/>
    <n v="463.51249999999999"/>
    <s v="Black"/>
    <x v="1"/>
    <n v="100000"/>
    <s v="covered"/>
    <s v="HO14ODYBLA041"/>
  </r>
  <r>
    <s v="CR04PTC042"/>
    <s v="CR"/>
    <s v="Chrysler"/>
    <s v="PTC"/>
    <s v="PT Cruiser"/>
    <n v="4"/>
    <n v="18"/>
    <n v="64542"/>
    <n v="3585.6666666666665"/>
    <s v="Blue"/>
    <x v="0"/>
    <n v="75000"/>
    <s v="covered"/>
    <s v="CR4PTCBLU042"/>
  </r>
  <r>
    <s v="CR07PTC043"/>
    <s v="CR"/>
    <s v="Chrysler"/>
    <s v="PTC"/>
    <s v="PT Cruiser"/>
    <n v="7"/>
    <n v="15"/>
    <n v="42074.2"/>
    <n v="2804.9466666666663"/>
    <s v="Green"/>
    <x v="16"/>
    <n v="75000"/>
    <s v="covered"/>
    <s v="CR7PTCGRE043"/>
  </r>
  <r>
    <s v="CR11PTC044"/>
    <s v="CR"/>
    <s v="Chrysler"/>
    <s v="PTC"/>
    <s v="PT Cruiser"/>
    <n v="11"/>
    <n v="11"/>
    <n v="27394.2"/>
    <n v="2490.3818181818183"/>
    <s v="Black"/>
    <x v="8"/>
    <n v="75000"/>
    <s v="covered"/>
    <s v="CR11PTCBLA044"/>
  </r>
  <r>
    <s v="CR99CAR045"/>
    <s v="CR"/>
    <s v="Chrysler"/>
    <s v="CAR"/>
    <s v="Caravan"/>
    <n v="99"/>
    <n v="23"/>
    <n v="79420.600000000006"/>
    <n v="3453.0695652173918"/>
    <s v="Green"/>
    <x v="13"/>
    <n v="75000"/>
    <s v="not covered"/>
    <s v="CR99CARGRE045"/>
  </r>
  <r>
    <s v="CR00CAR046"/>
    <s v="CR"/>
    <s v="Chrysler"/>
    <s v="CAR"/>
    <s v="Caravan"/>
    <n v="0"/>
    <n v="22"/>
    <n v="77243.100000000006"/>
    <n v="3511.05"/>
    <s v="Black"/>
    <x v="3"/>
    <n v="75000"/>
    <s v="not covered"/>
    <s v="CR0CARBLA046"/>
  </r>
  <r>
    <s v="CR04CAR047"/>
    <s v="CR"/>
    <s v="Chrysler"/>
    <s v="CAR"/>
    <s v="Caravan"/>
    <n v="4"/>
    <n v="18"/>
    <n v="72527.199999999997"/>
    <n v="4029.2888888888888"/>
    <s v="White"/>
    <x v="11"/>
    <n v="75000"/>
    <s v="covered"/>
    <s v="CR4CARWHI047"/>
  </r>
  <r>
    <s v="CR04CAR048"/>
    <s v="CR"/>
    <s v="Chrysler"/>
    <s v="CAR"/>
    <s v="Caravan"/>
    <n v="4"/>
    <n v="18"/>
    <n v="52699.4"/>
    <n v="2927.7444444444445"/>
    <s v="Red"/>
    <x v="11"/>
    <n v="75000"/>
    <s v="covered"/>
    <s v="CR4CARRED048"/>
  </r>
  <r>
    <s v="HY11ELA049"/>
    <s v="HY"/>
    <s v="Hyundai"/>
    <s v="ELA"/>
    <s v="Elantra"/>
    <n v="11"/>
    <n v="11"/>
    <n v="29102.3"/>
    <n v="2645.6636363636362"/>
    <s v="Black"/>
    <x v="12"/>
    <n v="100000"/>
    <s v="covered"/>
    <s v="HY11ELABLA049"/>
  </r>
  <r>
    <s v="HY12ELA050"/>
    <s v="HY"/>
    <s v="Hyundai"/>
    <s v="ELA"/>
    <s v="Elantra"/>
    <n v="12"/>
    <n v="10"/>
    <n v="22282"/>
    <n v="2228.1999999999998"/>
    <s v="Blue"/>
    <x v="1"/>
    <n v="100000"/>
    <s v="covered"/>
    <s v="HY12ELABLU050"/>
  </r>
  <r>
    <s v="HY13ELA051"/>
    <s v="HY"/>
    <s v="Hyundai"/>
    <s v="ELA"/>
    <s v="Elantra"/>
    <n v="13"/>
    <n v="9"/>
    <n v="20223.900000000001"/>
    <n v="2247.1000000000004"/>
    <s v="Black"/>
    <x v="6"/>
    <n v="100000"/>
    <s v="covered"/>
    <s v="HY13ELABLA051"/>
  </r>
  <r>
    <s v="HY13ELA052"/>
    <s v="HY"/>
    <s v="Hyundai"/>
    <s v="ELA"/>
    <s v="Elantra"/>
    <n v="13"/>
    <n v="9"/>
    <n v="22188.5"/>
    <n v="2465.3888888888887"/>
    <s v="Blue"/>
    <x v="4"/>
    <n v="100000"/>
    <s v="covered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numFmtId="43"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M11" sqref="M11"/>
    </sheetView>
  </sheetViews>
  <sheetFormatPr defaultRowHeight="14.5" x14ac:dyDescent="0.35"/>
  <cols>
    <col min="1" max="1" width="12.36328125" bestFit="1" customWidth="1"/>
    <col min="2" max="2" width="11.54296875" bestFit="1" customWidth="1"/>
  </cols>
  <sheetData>
    <row r="3" spans="1:2" x14ac:dyDescent="0.35">
      <c r="A3" s="3" t="s">
        <v>122</v>
      </c>
      <c r="B3" t="s">
        <v>124</v>
      </c>
    </row>
    <row r="4" spans="1:2" x14ac:dyDescent="0.35">
      <c r="A4" s="4" t="s">
        <v>53</v>
      </c>
      <c r="B4" s="5">
        <v>144647.69999999998</v>
      </c>
    </row>
    <row r="5" spans="1:2" x14ac:dyDescent="0.35">
      <c r="A5" s="4" t="s">
        <v>68</v>
      </c>
      <c r="B5" s="5">
        <v>150656.40000000002</v>
      </c>
    </row>
    <row r="6" spans="1:2" x14ac:dyDescent="0.35">
      <c r="A6" s="4" t="s">
        <v>33</v>
      </c>
      <c r="B6" s="5">
        <v>154427.9</v>
      </c>
    </row>
    <row r="7" spans="1:2" x14ac:dyDescent="0.35">
      <c r="A7" s="4" t="s">
        <v>78</v>
      </c>
      <c r="B7" s="5">
        <v>179986</v>
      </c>
    </row>
    <row r="8" spans="1:2" x14ac:dyDescent="0.35">
      <c r="A8" s="4" t="s">
        <v>36</v>
      </c>
      <c r="B8" s="5">
        <v>143640.70000000001</v>
      </c>
    </row>
    <row r="9" spans="1:2" x14ac:dyDescent="0.35">
      <c r="A9" s="4" t="s">
        <v>59</v>
      </c>
      <c r="B9" s="5">
        <v>135078.20000000001</v>
      </c>
    </row>
    <row r="10" spans="1:2" x14ac:dyDescent="0.35">
      <c r="A10" s="4" t="s">
        <v>28</v>
      </c>
      <c r="B10" s="5">
        <v>184693.8</v>
      </c>
    </row>
    <row r="11" spans="1:2" x14ac:dyDescent="0.35">
      <c r="A11" s="4" t="s">
        <v>26</v>
      </c>
      <c r="B11" s="5">
        <v>127731.3</v>
      </c>
    </row>
    <row r="12" spans="1:2" x14ac:dyDescent="0.35">
      <c r="A12" s="4" t="s">
        <v>23</v>
      </c>
      <c r="B12" s="5">
        <v>70964.899999999994</v>
      </c>
    </row>
    <row r="13" spans="1:2" x14ac:dyDescent="0.35">
      <c r="A13" s="4" t="s">
        <v>39</v>
      </c>
      <c r="B13" s="5">
        <v>65315</v>
      </c>
    </row>
    <row r="14" spans="1:2" x14ac:dyDescent="0.35">
      <c r="A14" s="4" t="s">
        <v>45</v>
      </c>
      <c r="B14" s="5">
        <v>138561.5</v>
      </c>
    </row>
    <row r="15" spans="1:2" x14ac:dyDescent="0.35">
      <c r="A15" s="4" t="s">
        <v>51</v>
      </c>
      <c r="B15" s="5">
        <v>141229.4</v>
      </c>
    </row>
    <row r="16" spans="1:2" x14ac:dyDescent="0.35">
      <c r="A16" s="4" t="s">
        <v>20</v>
      </c>
      <c r="B16" s="5">
        <v>305432.40000000002</v>
      </c>
    </row>
    <row r="17" spans="1:2" x14ac:dyDescent="0.35">
      <c r="A17" s="4" t="s">
        <v>70</v>
      </c>
      <c r="B17" s="5">
        <v>177713.9</v>
      </c>
    </row>
    <row r="18" spans="1:2" x14ac:dyDescent="0.35">
      <c r="A18" s="4" t="s">
        <v>55</v>
      </c>
      <c r="B18" s="5">
        <v>65964.899999999994</v>
      </c>
    </row>
    <row r="19" spans="1:2" x14ac:dyDescent="0.35">
      <c r="A19" s="4" t="s">
        <v>43</v>
      </c>
      <c r="B19" s="5">
        <v>130601.59999999999</v>
      </c>
    </row>
    <row r="20" spans="1:2" x14ac:dyDescent="0.35">
      <c r="A20" s="4" t="s">
        <v>41</v>
      </c>
      <c r="B20" s="5">
        <v>19341.7</v>
      </c>
    </row>
    <row r="21" spans="1:2" x14ac:dyDescent="0.35">
      <c r="A21" s="4" t="s">
        <v>123</v>
      </c>
      <c r="B21" s="5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K1" sqref="K1"/>
    </sheetView>
  </sheetViews>
  <sheetFormatPr defaultRowHeight="14.5" x14ac:dyDescent="0.35"/>
  <cols>
    <col min="1" max="1" width="12.7265625" bestFit="1" customWidth="1"/>
    <col min="3" max="3" width="14" bestFit="1" customWidth="1"/>
    <col min="5" max="5" width="9.1796875" bestFit="1" customWidth="1"/>
    <col min="6" max="6" width="13.26953125" customWidth="1"/>
    <col min="7" max="7" width="9.453125" customWidth="1"/>
    <col min="8" max="8" width="11.08984375" bestFit="1" customWidth="1"/>
    <col min="9" max="9" width="9.08984375" style="2" bestFit="1" customWidth="1"/>
    <col min="11" max="11" width="9.08984375" bestFit="1" customWidth="1"/>
    <col min="12" max="12" width="11.08984375" bestFit="1" customWidth="1"/>
    <col min="13" max="13" width="10.7265625" bestFit="1" customWidth="1"/>
    <col min="14" max="14" width="16.453125" bestFit="1" customWidth="1"/>
  </cols>
  <sheetData>
    <row r="1" spans="1:14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63</v>
      </c>
      <c r="B2" t="s">
        <v>64</v>
      </c>
      <c r="C2" t="s">
        <v>65</v>
      </c>
      <c r="D2" t="s">
        <v>66</v>
      </c>
      <c r="E2" t="s">
        <v>67</v>
      </c>
      <c r="F2">
        <v>96</v>
      </c>
      <c r="G2">
        <v>26</v>
      </c>
      <c r="H2" s="2">
        <v>114660.6</v>
      </c>
      <c r="I2" s="2">
        <f>H2/G2</f>
        <v>4410.0230769230775</v>
      </c>
      <c r="J2" t="s">
        <v>25</v>
      </c>
      <c r="K2" t="s">
        <v>68</v>
      </c>
      <c r="L2" s="2">
        <v>100000</v>
      </c>
      <c r="M2" t="str">
        <f>IF(H2&lt;=L2,"covered","not covered")</f>
        <v>not covered</v>
      </c>
      <c r="N2" t="str">
        <f>CONCATENATE(B2,F2,D2,UPPER(LEFT(J2,3)),RIGHT(A2,3))</f>
        <v>TY96CAMGRE020</v>
      </c>
    </row>
    <row r="3" spans="1:14" x14ac:dyDescent="0.35">
      <c r="A3" t="s">
        <v>112</v>
      </c>
      <c r="B3" t="s">
        <v>102</v>
      </c>
      <c r="C3" t="s">
        <v>103</v>
      </c>
      <c r="D3" t="s">
        <v>109</v>
      </c>
      <c r="E3" t="s">
        <v>110</v>
      </c>
      <c r="F3">
        <v>4</v>
      </c>
      <c r="G3">
        <v>18</v>
      </c>
      <c r="H3" s="2">
        <v>72527.199999999997</v>
      </c>
      <c r="I3" s="2">
        <f>H3/G3</f>
        <v>4029.2888888888888</v>
      </c>
      <c r="J3" t="s">
        <v>22</v>
      </c>
      <c r="K3" t="s">
        <v>53</v>
      </c>
      <c r="L3" s="2">
        <v>75000</v>
      </c>
      <c r="M3" t="str">
        <f>IF(H3&lt;=L3,"covered","not covered")</f>
        <v>covered</v>
      </c>
      <c r="N3" t="str">
        <f>CONCATENATE(B3,F3,D3,UPPER(LEFT(J3,3)),RIGHT(A3,3))</f>
        <v>CR4CARWHI047</v>
      </c>
    </row>
    <row r="4" spans="1:14" x14ac:dyDescent="0.35">
      <c r="A4" t="s">
        <v>71</v>
      </c>
      <c r="B4" t="s">
        <v>64</v>
      </c>
      <c r="C4" t="s">
        <v>65</v>
      </c>
      <c r="D4" t="s">
        <v>66</v>
      </c>
      <c r="E4" t="s">
        <v>67</v>
      </c>
      <c r="F4">
        <v>0</v>
      </c>
      <c r="G4">
        <v>22</v>
      </c>
      <c r="H4" s="2">
        <v>85928</v>
      </c>
      <c r="I4" s="2">
        <f>H4/G4</f>
        <v>3905.818181818182</v>
      </c>
      <c r="J4" t="s">
        <v>25</v>
      </c>
      <c r="K4" t="s">
        <v>33</v>
      </c>
      <c r="L4" s="2">
        <v>100000</v>
      </c>
      <c r="M4" t="str">
        <f>IF(H4&lt;=L4,"covered","not covered")</f>
        <v>covered</v>
      </c>
      <c r="N4" t="str">
        <f>CONCATENATE(B4,F4,D4,UPPER(LEFT(J4,3)),RIGHT(A4,3))</f>
        <v>TY0CAMGRE022</v>
      </c>
    </row>
    <row r="5" spans="1:14" x14ac:dyDescent="0.35">
      <c r="A5" t="s">
        <v>69</v>
      </c>
      <c r="B5" t="s">
        <v>64</v>
      </c>
      <c r="C5" t="s">
        <v>65</v>
      </c>
      <c r="D5" t="s">
        <v>66</v>
      </c>
      <c r="E5" t="s">
        <v>67</v>
      </c>
      <c r="F5">
        <v>98</v>
      </c>
      <c r="G5">
        <v>24</v>
      </c>
      <c r="H5" s="2">
        <v>93382.6</v>
      </c>
      <c r="I5" s="2">
        <f>H5/G5</f>
        <v>3890.9416666666671</v>
      </c>
      <c r="J5" t="s">
        <v>19</v>
      </c>
      <c r="K5" t="s">
        <v>70</v>
      </c>
      <c r="L5" s="2">
        <v>100000</v>
      </c>
      <c r="M5" t="str">
        <f>IF(H5&lt;=L5,"covered","not covered")</f>
        <v>covered</v>
      </c>
      <c r="N5" t="str">
        <f>CONCATENATE(B5,F5,D5,UPPER(LEFT(J5,3)),RIGHT(A5,3))</f>
        <v>TY98CAMBLA021</v>
      </c>
    </row>
    <row r="6" spans="1:14" x14ac:dyDescent="0.35">
      <c r="A6" t="s">
        <v>79</v>
      </c>
      <c r="B6" t="s">
        <v>64</v>
      </c>
      <c r="C6" t="s">
        <v>65</v>
      </c>
      <c r="D6" t="s">
        <v>75</v>
      </c>
      <c r="E6" t="s">
        <v>76</v>
      </c>
      <c r="F6">
        <v>3</v>
      </c>
      <c r="G6">
        <v>19</v>
      </c>
      <c r="H6" s="2">
        <v>73444.399999999994</v>
      </c>
      <c r="I6" s="2">
        <f>H6/G6</f>
        <v>3865.4947368421049</v>
      </c>
      <c r="J6" t="s">
        <v>19</v>
      </c>
      <c r="K6" t="s">
        <v>78</v>
      </c>
      <c r="L6" s="2">
        <v>100000</v>
      </c>
      <c r="M6" t="str">
        <f>IF(H6&lt;=L6,"covered","not covered")</f>
        <v>covered</v>
      </c>
      <c r="N6" t="str">
        <f>CONCATENATE(B6,F6,D6,UPPER(LEFT(J6,3)),RIGHT(A6,3))</f>
        <v>TY3CORBLA026</v>
      </c>
    </row>
    <row r="7" spans="1:14" x14ac:dyDescent="0.35">
      <c r="A7" t="s">
        <v>73</v>
      </c>
      <c r="B7" t="s">
        <v>64</v>
      </c>
      <c r="C7" t="s">
        <v>65</v>
      </c>
      <c r="D7" t="s">
        <v>66</v>
      </c>
      <c r="E7" t="s">
        <v>67</v>
      </c>
      <c r="F7">
        <v>9</v>
      </c>
      <c r="G7">
        <v>13</v>
      </c>
      <c r="H7" s="2">
        <v>48114.2</v>
      </c>
      <c r="I7" s="2">
        <f>H7/G7</f>
        <v>3701.0923076923073</v>
      </c>
      <c r="J7" t="s">
        <v>22</v>
      </c>
      <c r="K7" t="s">
        <v>36</v>
      </c>
      <c r="L7" s="2">
        <v>100000</v>
      </c>
      <c r="M7" t="str">
        <f>IF(H7&lt;=L7,"covered","not covered")</f>
        <v>covered</v>
      </c>
      <c r="N7" t="str">
        <f>CONCATENATE(B7,F7,D7,UPPER(LEFT(J7,3)),RIGHT(A7,3))</f>
        <v>TY9CAMWHI024</v>
      </c>
    </row>
    <row r="8" spans="1:14" x14ac:dyDescent="0.35">
      <c r="A8" t="s">
        <v>61</v>
      </c>
      <c r="B8" t="s">
        <v>47</v>
      </c>
      <c r="C8" t="s">
        <v>48</v>
      </c>
      <c r="D8" t="s">
        <v>57</v>
      </c>
      <c r="E8" t="s">
        <v>58</v>
      </c>
      <c r="F8">
        <v>0</v>
      </c>
      <c r="G8">
        <v>22</v>
      </c>
      <c r="H8" s="2">
        <v>80685.8</v>
      </c>
      <c r="I8" s="2">
        <f>H8/G8</f>
        <v>3667.5363636363636</v>
      </c>
      <c r="J8" t="s">
        <v>62</v>
      </c>
      <c r="K8" t="s">
        <v>43</v>
      </c>
      <c r="L8" s="2">
        <v>100000</v>
      </c>
      <c r="M8" t="str">
        <f>IF(H8&lt;=L8,"covered","not covered")</f>
        <v>covered</v>
      </c>
      <c r="N8" t="str">
        <f>CONCATENATE(B8,F8,D8,UPPER(LEFT(J8,3)),RIGHT(A8,3))</f>
        <v>GM0SLVBLU019</v>
      </c>
    </row>
    <row r="9" spans="1:14" x14ac:dyDescent="0.35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>
        <v>4</v>
      </c>
      <c r="G9">
        <v>18</v>
      </c>
      <c r="H9" s="2">
        <v>64542</v>
      </c>
      <c r="I9" s="2">
        <f>H9/G9</f>
        <v>3585.6666666666665</v>
      </c>
      <c r="J9" t="s">
        <v>62</v>
      </c>
      <c r="K9" t="s">
        <v>20</v>
      </c>
      <c r="L9" s="2">
        <v>75000</v>
      </c>
      <c r="M9" t="str">
        <f>IF(H9&lt;=L9,"covered","not covered")</f>
        <v>covered</v>
      </c>
      <c r="N9" t="str">
        <f>CONCATENATE(B9,F9,D9,UPPER(LEFT(J9,3)),RIGHT(A9,3))</f>
        <v>CR4PTCBLU042</v>
      </c>
    </row>
    <row r="10" spans="1:14" x14ac:dyDescent="0.3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99</v>
      </c>
      <c r="G10">
        <v>23</v>
      </c>
      <c r="H10" s="2">
        <v>82374</v>
      </c>
      <c r="I10" s="2">
        <f>H10/G10</f>
        <v>3581.478260869565</v>
      </c>
      <c r="J10" t="s">
        <v>22</v>
      </c>
      <c r="K10" t="s">
        <v>45</v>
      </c>
      <c r="L10" s="2">
        <v>75000</v>
      </c>
      <c r="M10" t="str">
        <f>IF(H10&lt;=L10,"covered","not covered")</f>
        <v>not covered</v>
      </c>
      <c r="N10" t="str">
        <f>CONCATENATE(B10,F10,D10,UPPER(LEFT(J10,3)),RIGHT(A10,3))</f>
        <v>HO99CIVWHI030</v>
      </c>
    </row>
    <row r="11" spans="1:14" x14ac:dyDescent="0.35">
      <c r="A11" t="s">
        <v>94</v>
      </c>
      <c r="B11" t="s">
        <v>84</v>
      </c>
      <c r="C11" t="s">
        <v>85</v>
      </c>
      <c r="D11" t="s">
        <v>95</v>
      </c>
      <c r="E11" t="s">
        <v>96</v>
      </c>
      <c r="F11">
        <v>5</v>
      </c>
      <c r="G11">
        <v>17</v>
      </c>
      <c r="H11" s="2">
        <v>60389.5</v>
      </c>
      <c r="I11" s="2">
        <f>H11/G11</f>
        <v>3552.3235294117649</v>
      </c>
      <c r="J11" t="s">
        <v>22</v>
      </c>
      <c r="K11" t="s">
        <v>36</v>
      </c>
      <c r="L11" s="2">
        <v>100000</v>
      </c>
      <c r="M11" t="str">
        <f>IF(H11&lt;=L11,"covered","not covered")</f>
        <v>covered</v>
      </c>
      <c r="N11" t="str">
        <f>CONCATENATE(B11,F11,D11,UPPER(LEFT(J11,3)),RIGHT(A11,3))</f>
        <v>HO5ODYWHI037</v>
      </c>
    </row>
    <row r="12" spans="1:14" x14ac:dyDescent="0.35">
      <c r="A12" t="s">
        <v>111</v>
      </c>
      <c r="B12" t="s">
        <v>102</v>
      </c>
      <c r="C12" t="s">
        <v>103</v>
      </c>
      <c r="D12" t="s">
        <v>109</v>
      </c>
      <c r="E12" t="s">
        <v>110</v>
      </c>
      <c r="F12">
        <v>0</v>
      </c>
      <c r="G12">
        <v>22</v>
      </c>
      <c r="H12" s="2">
        <v>77243.100000000006</v>
      </c>
      <c r="I12" s="2">
        <f>H12/G12</f>
        <v>3511.05</v>
      </c>
      <c r="J12" t="s">
        <v>19</v>
      </c>
      <c r="K12" t="s">
        <v>28</v>
      </c>
      <c r="L12" s="2">
        <v>75000</v>
      </c>
      <c r="M12" t="str">
        <f>IF(H12&lt;=L12,"covered","not covered")</f>
        <v>not covered</v>
      </c>
      <c r="N12" t="str">
        <f>CONCATENATE(B12,F12,D12,UPPER(LEFT(J12,3)),RIGHT(A12,3))</f>
        <v>CR0CARBLA046</v>
      </c>
    </row>
    <row r="13" spans="1:14" x14ac:dyDescent="0.35">
      <c r="A13" t="s">
        <v>60</v>
      </c>
      <c r="B13" t="s">
        <v>47</v>
      </c>
      <c r="C13" t="s">
        <v>48</v>
      </c>
      <c r="D13" t="s">
        <v>57</v>
      </c>
      <c r="E13" t="s">
        <v>58</v>
      </c>
      <c r="F13">
        <v>98</v>
      </c>
      <c r="G13">
        <v>24</v>
      </c>
      <c r="H13" s="2">
        <v>83162.7</v>
      </c>
      <c r="I13" s="2">
        <f>H13/G13</f>
        <v>3465.1124999999997</v>
      </c>
      <c r="J13" t="s">
        <v>19</v>
      </c>
      <c r="K13" t="s">
        <v>51</v>
      </c>
      <c r="L13" s="2">
        <v>100000</v>
      </c>
      <c r="M13" t="str">
        <f>IF(H13&lt;=L13,"covered","not covered")</f>
        <v>covered</v>
      </c>
      <c r="N13" t="str">
        <f>CONCATENATE(B13,F13,D13,UPPER(LEFT(J13,3)),RIGHT(A13,3))</f>
        <v>GM98SLVBLA018</v>
      </c>
    </row>
    <row r="14" spans="1:14" x14ac:dyDescent="0.35">
      <c r="A14" t="s">
        <v>108</v>
      </c>
      <c r="B14" t="s">
        <v>102</v>
      </c>
      <c r="C14" t="s">
        <v>103</v>
      </c>
      <c r="D14" t="s">
        <v>109</v>
      </c>
      <c r="E14" t="s">
        <v>110</v>
      </c>
      <c r="F14">
        <v>99</v>
      </c>
      <c r="G14">
        <v>23</v>
      </c>
      <c r="H14" s="2">
        <v>79420.600000000006</v>
      </c>
      <c r="I14" s="2">
        <f>H14/G14</f>
        <v>3453.0695652173918</v>
      </c>
      <c r="J14" t="s">
        <v>25</v>
      </c>
      <c r="K14" t="s">
        <v>59</v>
      </c>
      <c r="L14" s="2">
        <v>75000</v>
      </c>
      <c r="M14" t="str">
        <f>IF(H14&lt;=L14,"covered","not covered")</f>
        <v>not covered</v>
      </c>
      <c r="N14" t="str">
        <f>CONCATENATE(B14,F14,D14,UPPER(LEFT(J14,3)),RIGHT(A14,3))</f>
        <v>CR99CARGRE045</v>
      </c>
    </row>
    <row r="15" spans="1:14" x14ac:dyDescent="0.35">
      <c r="A15" t="s">
        <v>72</v>
      </c>
      <c r="B15" t="s">
        <v>64</v>
      </c>
      <c r="C15" t="s">
        <v>65</v>
      </c>
      <c r="D15" t="s">
        <v>66</v>
      </c>
      <c r="E15" t="s">
        <v>67</v>
      </c>
      <c r="F15">
        <v>2</v>
      </c>
      <c r="G15">
        <v>20</v>
      </c>
      <c r="H15" s="2">
        <v>67829.100000000006</v>
      </c>
      <c r="I15" s="2">
        <f>H15/G15</f>
        <v>3391.4550000000004</v>
      </c>
      <c r="J15" t="s">
        <v>19</v>
      </c>
      <c r="K15" t="s">
        <v>20</v>
      </c>
      <c r="L15" s="2">
        <v>100000</v>
      </c>
      <c r="M15" t="str">
        <f>IF(H15&lt;=L15,"covered","not covered")</f>
        <v>covered</v>
      </c>
      <c r="N15" t="str">
        <f>CONCATENATE(B15,F15,D15,UPPER(LEFT(J15,3)),RIGHT(A15,3))</f>
        <v>TY2CAMBLA023</v>
      </c>
    </row>
    <row r="16" spans="1:14" x14ac:dyDescent="0.35">
      <c r="A16" t="s">
        <v>97</v>
      </c>
      <c r="B16" t="s">
        <v>84</v>
      </c>
      <c r="C16" t="s">
        <v>85</v>
      </c>
      <c r="D16" t="s">
        <v>95</v>
      </c>
      <c r="E16" t="s">
        <v>96</v>
      </c>
      <c r="F16">
        <v>7</v>
      </c>
      <c r="G16">
        <v>15</v>
      </c>
      <c r="H16" s="2">
        <v>50854.1</v>
      </c>
      <c r="I16" s="2">
        <f>H16/G16</f>
        <v>3390.2733333333331</v>
      </c>
      <c r="J16" t="s">
        <v>19</v>
      </c>
      <c r="K16" t="s">
        <v>70</v>
      </c>
      <c r="L16" s="2">
        <v>100000</v>
      </c>
      <c r="M16" t="str">
        <f>IF(H16&lt;=L16,"covered","not covered")</f>
        <v>covered</v>
      </c>
      <c r="N16" t="str">
        <f>CONCATENATE(B16,F16,D16,UPPER(LEFT(J16,3)),RIGHT(A16,3))</f>
        <v>HO7ODYBLA038</v>
      </c>
    </row>
    <row r="17" spans="1:14" x14ac:dyDescent="0.35">
      <c r="A17" t="s">
        <v>88</v>
      </c>
      <c r="B17" t="s">
        <v>84</v>
      </c>
      <c r="C17" t="s">
        <v>85</v>
      </c>
      <c r="D17" t="s">
        <v>86</v>
      </c>
      <c r="E17" t="s">
        <v>87</v>
      </c>
      <c r="F17">
        <v>1</v>
      </c>
      <c r="G17">
        <v>21</v>
      </c>
      <c r="H17" s="2">
        <v>69891.899999999994</v>
      </c>
      <c r="I17" s="2">
        <f>H17/G17</f>
        <v>3328.1857142857139</v>
      </c>
      <c r="J17" t="s">
        <v>62</v>
      </c>
      <c r="K17" t="s">
        <v>28</v>
      </c>
      <c r="L17" s="2">
        <v>75000</v>
      </c>
      <c r="M17" t="str">
        <f>IF(H17&lt;=L17,"covered","not covered")</f>
        <v>covered</v>
      </c>
      <c r="N17" t="str">
        <f>CONCATENATE(B17,F17,D17,UPPER(LEFT(J17,3)),RIGHT(A17,3))</f>
        <v>HO1CIVBLU031</v>
      </c>
    </row>
    <row r="18" spans="1:14" x14ac:dyDescent="0.35">
      <c r="A18" t="s">
        <v>99</v>
      </c>
      <c r="B18" t="s">
        <v>84</v>
      </c>
      <c r="C18" t="s">
        <v>85</v>
      </c>
      <c r="D18" t="s">
        <v>95</v>
      </c>
      <c r="E18" t="s">
        <v>96</v>
      </c>
      <c r="F18">
        <v>1</v>
      </c>
      <c r="G18">
        <v>21</v>
      </c>
      <c r="H18" s="2">
        <v>68658.899999999994</v>
      </c>
      <c r="I18" s="2">
        <f>H18/G18</f>
        <v>3269.4714285714281</v>
      </c>
      <c r="J18" t="s">
        <v>19</v>
      </c>
      <c r="K18" t="s">
        <v>20</v>
      </c>
      <c r="L18" s="2">
        <v>100000</v>
      </c>
      <c r="M18" t="str">
        <f>IF(H18&lt;=L18,"covered","not covered")</f>
        <v>covered</v>
      </c>
      <c r="N18" t="str">
        <f>CONCATENATE(B18,F18,D18,UPPER(LEFT(J18,3)),RIGHT(A18,3))</f>
        <v>HO1ODYBLA040</v>
      </c>
    </row>
    <row r="19" spans="1:14" x14ac:dyDescent="0.35">
      <c r="A19" t="s">
        <v>34</v>
      </c>
      <c r="B19" t="s">
        <v>15</v>
      </c>
      <c r="C19" t="s">
        <v>16</v>
      </c>
      <c r="D19" t="s">
        <v>31</v>
      </c>
      <c r="E19" t="s">
        <v>32</v>
      </c>
      <c r="F19">
        <v>6</v>
      </c>
      <c r="G19">
        <v>16</v>
      </c>
      <c r="H19" s="2">
        <v>52229.5</v>
      </c>
      <c r="I19" s="2">
        <f>H19/G19</f>
        <v>3264.34375</v>
      </c>
      <c r="J19" t="s">
        <v>25</v>
      </c>
      <c r="K19" t="s">
        <v>26</v>
      </c>
      <c r="L19" s="2">
        <v>75000</v>
      </c>
      <c r="M19" t="str">
        <f>IF(H19&lt;=L19,"covered","not covered")</f>
        <v>covered</v>
      </c>
      <c r="N19" t="str">
        <f>CONCATENATE(B19,F19,D19,UPPER(LEFT(J19,3)),RIGHT(A19,3))</f>
        <v>FD6FCSGRE007</v>
      </c>
    </row>
    <row r="20" spans="1:14" x14ac:dyDescent="0.35">
      <c r="A20" t="s">
        <v>74</v>
      </c>
      <c r="B20" t="s">
        <v>64</v>
      </c>
      <c r="C20" t="s">
        <v>65</v>
      </c>
      <c r="D20" t="s">
        <v>75</v>
      </c>
      <c r="E20" t="s">
        <v>76</v>
      </c>
      <c r="F20">
        <v>2</v>
      </c>
      <c r="G20">
        <v>20</v>
      </c>
      <c r="H20" s="2">
        <v>64467.4</v>
      </c>
      <c r="I20" s="2">
        <f>H20/G20</f>
        <v>3223.37</v>
      </c>
      <c r="J20" t="s">
        <v>77</v>
      </c>
      <c r="K20" t="s">
        <v>78</v>
      </c>
      <c r="L20" s="2">
        <v>100000</v>
      </c>
      <c r="M20" t="str">
        <f>IF(H20&lt;=L20,"covered","not covered")</f>
        <v>covered</v>
      </c>
      <c r="N20" t="str">
        <f>CONCATENATE(B20,F20,D20,UPPER(LEFT(J20,3)),RIGHT(A20,3))</f>
        <v>TY2CORRED025</v>
      </c>
    </row>
    <row r="21" spans="1:14" x14ac:dyDescent="0.35">
      <c r="A21" t="s">
        <v>24</v>
      </c>
      <c r="B21" t="s">
        <v>15</v>
      </c>
      <c r="C21" t="s">
        <v>16</v>
      </c>
      <c r="D21" t="s">
        <v>17</v>
      </c>
      <c r="E21" t="s">
        <v>18</v>
      </c>
      <c r="F21">
        <v>8</v>
      </c>
      <c r="G21">
        <v>14</v>
      </c>
      <c r="H21" s="2">
        <v>44946.5</v>
      </c>
      <c r="I21" s="2">
        <f>H21/G21</f>
        <v>3210.4642857142858</v>
      </c>
      <c r="J21" t="s">
        <v>25</v>
      </c>
      <c r="K21" t="s">
        <v>26</v>
      </c>
      <c r="L21" s="2">
        <v>50000</v>
      </c>
      <c r="M21" t="str">
        <f>IF(H21&lt;=L21,"covered","not covered")</f>
        <v>covered</v>
      </c>
      <c r="N21" t="str">
        <f>CONCATENATE(B21,F21,D21,UPPER(LEFT(J21,3)),RIGHT(A21,3))</f>
        <v>FD8MTGGRE003</v>
      </c>
    </row>
    <row r="22" spans="1:14" x14ac:dyDescent="0.35">
      <c r="A22" t="s">
        <v>37</v>
      </c>
      <c r="B22" t="s">
        <v>15</v>
      </c>
      <c r="C22" t="s">
        <v>16</v>
      </c>
      <c r="D22" t="s">
        <v>31</v>
      </c>
      <c r="E22" t="s">
        <v>32</v>
      </c>
      <c r="F22">
        <v>13</v>
      </c>
      <c r="G22">
        <v>9</v>
      </c>
      <c r="H22" s="2">
        <v>27637.1</v>
      </c>
      <c r="I22" s="2">
        <f>H22/G22</f>
        <v>3070.7888888888888</v>
      </c>
      <c r="J22" t="s">
        <v>19</v>
      </c>
      <c r="K22" t="s">
        <v>20</v>
      </c>
      <c r="L22" s="2">
        <v>75000</v>
      </c>
      <c r="M22" t="str">
        <f>IF(H22&lt;=L22,"covered","not covered")</f>
        <v>covered</v>
      </c>
      <c r="N22" t="str">
        <f>CONCATENATE(B22,F22,D22,UPPER(LEFT(J22,3)),RIGHT(A22,3))</f>
        <v>FD13FCSBLA009</v>
      </c>
    </row>
    <row r="23" spans="1:14" x14ac:dyDescent="0.35">
      <c r="A23" t="s">
        <v>38</v>
      </c>
      <c r="B23" t="s">
        <v>15</v>
      </c>
      <c r="C23" t="s">
        <v>16</v>
      </c>
      <c r="D23" t="s">
        <v>31</v>
      </c>
      <c r="E23" t="s">
        <v>32</v>
      </c>
      <c r="F23">
        <v>13</v>
      </c>
      <c r="G23">
        <v>9</v>
      </c>
      <c r="H23" s="2">
        <v>27534.799999999999</v>
      </c>
      <c r="I23" s="2">
        <f>H23/G23</f>
        <v>3059.422222222222</v>
      </c>
      <c r="J23" t="s">
        <v>22</v>
      </c>
      <c r="K23" t="s">
        <v>39</v>
      </c>
      <c r="L23" s="2">
        <v>75000</v>
      </c>
      <c r="M23" t="str">
        <f>IF(H23&lt;=L23,"covered","not covered")</f>
        <v>covered</v>
      </c>
      <c r="N23" t="str">
        <f>CONCATENATE(B23,F23,D23,UPPER(LEFT(J23,3)),RIGHT(A23,3))</f>
        <v>FD13FCSWHI010</v>
      </c>
    </row>
    <row r="24" spans="1:14" x14ac:dyDescent="0.35">
      <c r="A24" t="s">
        <v>98</v>
      </c>
      <c r="B24" t="s">
        <v>84</v>
      </c>
      <c r="C24" t="s">
        <v>85</v>
      </c>
      <c r="D24" t="s">
        <v>95</v>
      </c>
      <c r="E24" t="s">
        <v>96</v>
      </c>
      <c r="F24">
        <v>8</v>
      </c>
      <c r="G24">
        <v>14</v>
      </c>
      <c r="H24" s="2">
        <v>42504.6</v>
      </c>
      <c r="I24" s="2">
        <f>H24/G24</f>
        <v>3036.042857142857</v>
      </c>
      <c r="J24" t="s">
        <v>22</v>
      </c>
      <c r="K24" t="s">
        <v>45</v>
      </c>
      <c r="L24" s="2">
        <v>100000</v>
      </c>
      <c r="M24" t="str">
        <f>IF(H24&lt;=L24,"covered","not covered")</f>
        <v>covered</v>
      </c>
      <c r="N24" t="str">
        <f>CONCATENATE(B24,F24,D24,UPPER(LEFT(J24,3)),RIGHT(A24,3))</f>
        <v>HO8ODYWHI039</v>
      </c>
    </row>
    <row r="25" spans="1:14" x14ac:dyDescent="0.35">
      <c r="A25" t="s">
        <v>81</v>
      </c>
      <c r="B25" t="s">
        <v>64</v>
      </c>
      <c r="C25" t="s">
        <v>65</v>
      </c>
      <c r="D25" t="s">
        <v>75</v>
      </c>
      <c r="E25" t="s">
        <v>76</v>
      </c>
      <c r="F25">
        <v>12</v>
      </c>
      <c r="G25">
        <v>10</v>
      </c>
      <c r="H25" s="2">
        <v>29601.9</v>
      </c>
      <c r="I25" s="2">
        <f>H25/G25</f>
        <v>2960.19</v>
      </c>
      <c r="J25" t="s">
        <v>19</v>
      </c>
      <c r="K25" t="s">
        <v>51</v>
      </c>
      <c r="L25" s="2">
        <v>100000</v>
      </c>
      <c r="M25" t="str">
        <f>IF(H25&lt;=L25,"covered","not covered")</f>
        <v>covered</v>
      </c>
      <c r="N25" t="str">
        <f>CONCATENATE(B25,F25,D25,UPPER(LEFT(J25,3)),RIGHT(A25,3))</f>
        <v>TY12CORBLA028</v>
      </c>
    </row>
    <row r="26" spans="1:14" x14ac:dyDescent="0.35">
      <c r="A26" t="s">
        <v>113</v>
      </c>
      <c r="B26" t="s">
        <v>102</v>
      </c>
      <c r="C26" t="s">
        <v>103</v>
      </c>
      <c r="D26" t="s">
        <v>109</v>
      </c>
      <c r="E26" t="s">
        <v>110</v>
      </c>
      <c r="F26">
        <v>4</v>
      </c>
      <c r="G26">
        <v>18</v>
      </c>
      <c r="H26" s="2">
        <v>52699.4</v>
      </c>
      <c r="I26" s="2">
        <f>H26/G26</f>
        <v>2927.7444444444445</v>
      </c>
      <c r="J26" t="s">
        <v>77</v>
      </c>
      <c r="K26" t="s">
        <v>53</v>
      </c>
      <c r="L26" s="2">
        <v>75000</v>
      </c>
      <c r="M26" t="str">
        <f>IF(H26&lt;=L26,"covered","not covered")</f>
        <v>covered</v>
      </c>
      <c r="N26" t="str">
        <f>CONCATENATE(B26,F26,D26,UPPER(LEFT(J26,3)),RIGHT(A26,3))</f>
        <v>CR4CARRED048</v>
      </c>
    </row>
    <row r="27" spans="1:14" x14ac:dyDescent="0.35">
      <c r="A27" t="s">
        <v>30</v>
      </c>
      <c r="B27" t="s">
        <v>15</v>
      </c>
      <c r="C27" t="s">
        <v>16</v>
      </c>
      <c r="D27" t="s">
        <v>31</v>
      </c>
      <c r="E27" t="s">
        <v>32</v>
      </c>
      <c r="F27">
        <v>6</v>
      </c>
      <c r="G27">
        <v>16</v>
      </c>
      <c r="H27" s="2">
        <v>46311.4</v>
      </c>
      <c r="I27" s="2">
        <f>H27/G27</f>
        <v>2894.4625000000001</v>
      </c>
      <c r="J27" t="s">
        <v>25</v>
      </c>
      <c r="K27" t="s">
        <v>33</v>
      </c>
      <c r="L27" s="2">
        <v>75000</v>
      </c>
      <c r="M27" t="str">
        <f>IF(H27&lt;=L27,"covered","not covered")</f>
        <v>covered</v>
      </c>
      <c r="N27" t="str">
        <f>CONCATENATE(B27,F27,D27,UPPER(LEFT(J27,3)),RIGHT(A27,3))</f>
        <v>FD6FCSGRE006</v>
      </c>
    </row>
    <row r="28" spans="1:14" x14ac:dyDescent="0.35">
      <c r="A28" t="s">
        <v>21</v>
      </c>
      <c r="B28" t="s">
        <v>15</v>
      </c>
      <c r="C28" t="s">
        <v>16</v>
      </c>
      <c r="D28" t="s">
        <v>17</v>
      </c>
      <c r="E28" t="s">
        <v>18</v>
      </c>
      <c r="F28">
        <v>6</v>
      </c>
      <c r="G28">
        <v>16</v>
      </c>
      <c r="H28" s="2">
        <v>44974.8</v>
      </c>
      <c r="I28" s="2">
        <f>H28/G28</f>
        <v>2810.9250000000002</v>
      </c>
      <c r="J28" t="s">
        <v>22</v>
      </c>
      <c r="K28" t="s">
        <v>23</v>
      </c>
      <c r="L28" s="2">
        <v>50000</v>
      </c>
      <c r="M28" t="str">
        <f>IF(H28&lt;=L28,"covered","not covered")</f>
        <v>covered</v>
      </c>
      <c r="N28" t="str">
        <f>CONCATENATE(B28,F28,D28,UPPER(LEFT(J28,3)),RIGHT(A28,3))</f>
        <v>FD6MTGWHI002</v>
      </c>
    </row>
    <row r="29" spans="1:14" x14ac:dyDescent="0.35">
      <c r="A29" t="s">
        <v>106</v>
      </c>
      <c r="B29" t="s">
        <v>102</v>
      </c>
      <c r="C29" t="s">
        <v>103</v>
      </c>
      <c r="D29" t="s">
        <v>104</v>
      </c>
      <c r="E29" t="s">
        <v>105</v>
      </c>
      <c r="F29">
        <v>7</v>
      </c>
      <c r="G29">
        <v>15</v>
      </c>
      <c r="H29" s="2">
        <v>42074.2</v>
      </c>
      <c r="I29" s="2">
        <f>H29/G29</f>
        <v>2804.9466666666663</v>
      </c>
      <c r="J29" t="s">
        <v>25</v>
      </c>
      <c r="K29" t="s">
        <v>78</v>
      </c>
      <c r="L29" s="2">
        <v>75000</v>
      </c>
      <c r="M29" t="str">
        <f>IF(H29&lt;=L29,"covered","not covered")</f>
        <v>covered</v>
      </c>
      <c r="N29" t="str">
        <f>CONCATENATE(B29,F29,D29,UPPER(LEFT(J29,3)),RIGHT(A29,3))</f>
        <v>CR7PTCGRE043</v>
      </c>
    </row>
    <row r="30" spans="1:14" x14ac:dyDescent="0.35">
      <c r="A30" t="s">
        <v>90</v>
      </c>
      <c r="B30" t="s">
        <v>84</v>
      </c>
      <c r="C30" t="s">
        <v>85</v>
      </c>
      <c r="D30" t="s">
        <v>86</v>
      </c>
      <c r="E30" t="s">
        <v>87</v>
      </c>
      <c r="F30">
        <v>10</v>
      </c>
      <c r="G30">
        <v>12</v>
      </c>
      <c r="H30" s="2">
        <v>33477.199999999997</v>
      </c>
      <c r="I30" s="2">
        <f>H30/G30</f>
        <v>2789.7666666666664</v>
      </c>
      <c r="J30" t="s">
        <v>19</v>
      </c>
      <c r="K30" t="s">
        <v>70</v>
      </c>
      <c r="L30" s="2">
        <v>75000</v>
      </c>
      <c r="M30" t="str">
        <f>IF(H30&lt;=L30,"covered","not covered")</f>
        <v>covered</v>
      </c>
      <c r="N30" t="str">
        <f>CONCATENATE(B30,F30,D30,UPPER(LEFT(J30,3)),RIGHT(A30,3))</f>
        <v>HO10CIVBLA033</v>
      </c>
    </row>
    <row r="31" spans="1:14" x14ac:dyDescent="0.35">
      <c r="A31" t="s">
        <v>91</v>
      </c>
      <c r="B31" t="s">
        <v>84</v>
      </c>
      <c r="C31" t="s">
        <v>85</v>
      </c>
      <c r="D31" t="s">
        <v>86</v>
      </c>
      <c r="E31" t="s">
        <v>87</v>
      </c>
      <c r="F31">
        <v>11</v>
      </c>
      <c r="G31">
        <v>11</v>
      </c>
      <c r="H31" s="2">
        <v>30555.3</v>
      </c>
      <c r="I31" s="2">
        <f>H31/G31</f>
        <v>2777.7545454545452</v>
      </c>
      <c r="J31" t="s">
        <v>19</v>
      </c>
      <c r="K31" t="s">
        <v>26</v>
      </c>
      <c r="L31" s="2">
        <v>75000</v>
      </c>
      <c r="M31" t="str">
        <f>IF(H31&lt;=L31,"covered","not covered")</f>
        <v>covered</v>
      </c>
      <c r="N31" t="str">
        <f>CONCATENATE(B31,F31,D31,UPPER(LEFT(J31,3)),RIGHT(A31,3))</f>
        <v>HO11CIVBLA034</v>
      </c>
    </row>
    <row r="32" spans="1:14" x14ac:dyDescent="0.35">
      <c r="A32" t="s">
        <v>35</v>
      </c>
      <c r="B32" t="s">
        <v>15</v>
      </c>
      <c r="C32" t="s">
        <v>16</v>
      </c>
      <c r="D32" t="s">
        <v>31</v>
      </c>
      <c r="E32" t="s">
        <v>32</v>
      </c>
      <c r="F32">
        <v>9</v>
      </c>
      <c r="G32">
        <v>13</v>
      </c>
      <c r="H32" s="2">
        <v>35137</v>
      </c>
      <c r="I32" s="2">
        <f>H32/G32</f>
        <v>2702.8461538461538</v>
      </c>
      <c r="J32" t="s">
        <v>19</v>
      </c>
      <c r="K32" t="s">
        <v>36</v>
      </c>
      <c r="L32" s="2">
        <v>75000</v>
      </c>
      <c r="M32" t="str">
        <f>IF(H32&lt;=L32,"covered","not covered")</f>
        <v>covered</v>
      </c>
      <c r="N32" t="str">
        <f>CONCATENATE(B32,F32,D32,UPPER(LEFT(J32,3)),RIGHT(A32,3))</f>
        <v>FD9FCSBLA008</v>
      </c>
    </row>
    <row r="33" spans="1:14" x14ac:dyDescent="0.35">
      <c r="A33" t="s">
        <v>27</v>
      </c>
      <c r="B33" t="s">
        <v>15</v>
      </c>
      <c r="C33" t="s">
        <v>16</v>
      </c>
      <c r="D33" t="s">
        <v>17</v>
      </c>
      <c r="E33" t="s">
        <v>18</v>
      </c>
      <c r="F33">
        <v>8</v>
      </c>
      <c r="G33">
        <v>14</v>
      </c>
      <c r="H33" s="2">
        <v>37558.800000000003</v>
      </c>
      <c r="I33" s="2">
        <f>H33/G33</f>
        <v>2682.7714285714287</v>
      </c>
      <c r="J33" t="s">
        <v>19</v>
      </c>
      <c r="K33" t="s">
        <v>28</v>
      </c>
      <c r="L33" s="2">
        <v>50000</v>
      </c>
      <c r="M33" t="str">
        <f>IF(H33&lt;=L33,"covered","not covered")</f>
        <v>covered</v>
      </c>
      <c r="N33" t="str">
        <f>CONCATENATE(B33,F33,D33,UPPER(LEFT(J33,3)),RIGHT(A33,3))</f>
        <v>FD8MTGBLA004</v>
      </c>
    </row>
    <row r="34" spans="1:14" x14ac:dyDescent="0.35">
      <c r="A34" t="s">
        <v>114</v>
      </c>
      <c r="B34" t="s">
        <v>115</v>
      </c>
      <c r="C34" t="s">
        <v>116</v>
      </c>
      <c r="D34" t="s">
        <v>117</v>
      </c>
      <c r="E34" t="s">
        <v>118</v>
      </c>
      <c r="F34">
        <v>11</v>
      </c>
      <c r="G34">
        <v>11</v>
      </c>
      <c r="H34" s="2">
        <v>29102.3</v>
      </c>
      <c r="I34" s="2">
        <f>H34/G34</f>
        <v>2645.6636363636362</v>
      </c>
      <c r="J34" t="s">
        <v>19</v>
      </c>
      <c r="K34" t="s">
        <v>55</v>
      </c>
      <c r="L34" s="2">
        <v>100000</v>
      </c>
      <c r="M34" t="str">
        <f>IF(H34&lt;=L34,"covered","not covered")</f>
        <v>covered</v>
      </c>
      <c r="N34" t="str">
        <f>CONCATENATE(B34,F34,D34,UPPER(LEFT(J34,3)),RIGHT(A34,3))</f>
        <v>HY11ELABLA049</v>
      </c>
    </row>
    <row r="35" spans="1:14" x14ac:dyDescent="0.35">
      <c r="A35" t="s">
        <v>29</v>
      </c>
      <c r="B35" t="s">
        <v>15</v>
      </c>
      <c r="C35" t="s">
        <v>16</v>
      </c>
      <c r="D35" t="s">
        <v>17</v>
      </c>
      <c r="E35" t="s">
        <v>18</v>
      </c>
      <c r="F35">
        <v>8</v>
      </c>
      <c r="G35">
        <v>14</v>
      </c>
      <c r="H35" s="2">
        <v>36438.5</v>
      </c>
      <c r="I35" s="2">
        <f>H35/G35</f>
        <v>2602.75</v>
      </c>
      <c r="J35" t="s">
        <v>22</v>
      </c>
      <c r="K35" t="s">
        <v>20</v>
      </c>
      <c r="L35" s="2">
        <v>50000</v>
      </c>
      <c r="M35" t="str">
        <f>IF(H35&lt;=L35,"covered","not covered")</f>
        <v>covered</v>
      </c>
      <c r="N35" t="str">
        <f>CONCATENATE(B35,F35,D35,UPPER(LEFT(J35,3)),RIGHT(A35,3))</f>
        <v>FD8MTGWHI005</v>
      </c>
    </row>
    <row r="36" spans="1:14" x14ac:dyDescent="0.35">
      <c r="A36" t="s">
        <v>56</v>
      </c>
      <c r="B36" t="s">
        <v>47</v>
      </c>
      <c r="C36" t="s">
        <v>48</v>
      </c>
      <c r="D36" t="s">
        <v>57</v>
      </c>
      <c r="E36" t="s">
        <v>58</v>
      </c>
      <c r="F36">
        <v>10</v>
      </c>
      <c r="G36">
        <v>12</v>
      </c>
      <c r="H36" s="2">
        <v>31144.400000000001</v>
      </c>
      <c r="I36" s="2">
        <f>H36/G36</f>
        <v>2595.3666666666668</v>
      </c>
      <c r="J36" t="s">
        <v>19</v>
      </c>
      <c r="K36" t="s">
        <v>59</v>
      </c>
      <c r="L36" s="2">
        <v>100000</v>
      </c>
      <c r="M36" t="str">
        <f>IF(H36&lt;=L36,"covered","not covered")</f>
        <v>covered</v>
      </c>
      <c r="N36" t="str">
        <f>CONCATENATE(B36,F36,D36,UPPER(LEFT(J36,3)),RIGHT(A36,3))</f>
        <v>GM10SLVBLA017</v>
      </c>
    </row>
    <row r="37" spans="1:14" x14ac:dyDescent="0.35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6</v>
      </c>
      <c r="G37">
        <v>16</v>
      </c>
      <c r="H37" s="2">
        <v>40326.800000000003</v>
      </c>
      <c r="I37" s="2">
        <f>H37/G37</f>
        <v>2520.4250000000002</v>
      </c>
      <c r="J37" t="s">
        <v>19</v>
      </c>
      <c r="K37" t="s">
        <v>20</v>
      </c>
      <c r="L37" s="2">
        <v>50000</v>
      </c>
      <c r="M37" t="str">
        <f>IF(H37&lt;=L37,"covered","not covered")</f>
        <v>covered</v>
      </c>
      <c r="N37" t="str">
        <f>CONCATENATE(B37,F37,D37,UPPER(LEFT(J37,3)),RIGHT(A37,3))</f>
        <v>FD6MTGBLA001</v>
      </c>
    </row>
    <row r="38" spans="1:14" x14ac:dyDescent="0.35">
      <c r="A38" t="s">
        <v>42</v>
      </c>
      <c r="B38" t="s">
        <v>15</v>
      </c>
      <c r="C38" t="s">
        <v>16</v>
      </c>
      <c r="D38" t="s">
        <v>31</v>
      </c>
      <c r="E38" t="s">
        <v>32</v>
      </c>
      <c r="F38">
        <v>13</v>
      </c>
      <c r="G38">
        <v>9</v>
      </c>
      <c r="H38" s="2">
        <v>22521.599999999999</v>
      </c>
      <c r="I38" s="2">
        <f>H38/G38</f>
        <v>2502.3999999999996</v>
      </c>
      <c r="J38" t="s">
        <v>19</v>
      </c>
      <c r="K38" t="s">
        <v>43</v>
      </c>
      <c r="L38" s="2">
        <v>75000</v>
      </c>
      <c r="M38" t="str">
        <f>IF(H38&lt;=L38,"covered","not covered")</f>
        <v>covered</v>
      </c>
      <c r="N38" t="str">
        <f>CONCATENATE(B38,F38,D38,UPPER(LEFT(J38,3)),RIGHT(A38,3))</f>
        <v>FD13FCSBLA012</v>
      </c>
    </row>
    <row r="39" spans="1:14" x14ac:dyDescent="0.35">
      <c r="A39" t="s">
        <v>107</v>
      </c>
      <c r="B39" t="s">
        <v>102</v>
      </c>
      <c r="C39" t="s">
        <v>103</v>
      </c>
      <c r="D39" t="s">
        <v>104</v>
      </c>
      <c r="E39" t="s">
        <v>105</v>
      </c>
      <c r="F39">
        <v>11</v>
      </c>
      <c r="G39">
        <v>11</v>
      </c>
      <c r="H39" s="2">
        <v>27394.2</v>
      </c>
      <c r="I39" s="2">
        <f>H39/G39</f>
        <v>2490.3818181818183</v>
      </c>
      <c r="J39" t="s">
        <v>19</v>
      </c>
      <c r="K39" t="s">
        <v>43</v>
      </c>
      <c r="L39" s="2">
        <v>75000</v>
      </c>
      <c r="M39" t="str">
        <f>IF(H39&lt;=L39,"covered","not covered")</f>
        <v>covered</v>
      </c>
      <c r="N39" t="str">
        <f>CONCATENATE(B39,F39,D39,UPPER(LEFT(J39,3)),RIGHT(A39,3))</f>
        <v>CR11PTCBLA044</v>
      </c>
    </row>
    <row r="40" spans="1:14" x14ac:dyDescent="0.35">
      <c r="A40" t="s">
        <v>121</v>
      </c>
      <c r="B40" t="s">
        <v>115</v>
      </c>
      <c r="C40" t="s">
        <v>116</v>
      </c>
      <c r="D40" t="s">
        <v>117</v>
      </c>
      <c r="E40" t="s">
        <v>118</v>
      </c>
      <c r="F40">
        <v>13</v>
      </c>
      <c r="G40">
        <v>9</v>
      </c>
      <c r="H40" s="2">
        <v>22188.5</v>
      </c>
      <c r="I40" s="2">
        <f>H40/G40</f>
        <v>2465.3888888888887</v>
      </c>
      <c r="J40" t="s">
        <v>62</v>
      </c>
      <c r="K40" t="s">
        <v>33</v>
      </c>
      <c r="L40" s="2">
        <v>100000</v>
      </c>
      <c r="M40" t="str">
        <f>IF(H40&lt;=L40,"covered","not covered")</f>
        <v>covered</v>
      </c>
      <c r="N40" t="str">
        <f>CONCATENATE(B40,F40,D40,UPPER(LEFT(J40,3)),RIGHT(A40,3))</f>
        <v>HY13ELABLU052</v>
      </c>
    </row>
    <row r="41" spans="1:14" x14ac:dyDescent="0.35">
      <c r="A41" t="s">
        <v>92</v>
      </c>
      <c r="B41" t="s">
        <v>84</v>
      </c>
      <c r="C41" t="s">
        <v>85</v>
      </c>
      <c r="D41" t="s">
        <v>86</v>
      </c>
      <c r="E41" t="s">
        <v>87</v>
      </c>
      <c r="F41">
        <v>12</v>
      </c>
      <c r="G41">
        <v>10</v>
      </c>
      <c r="H41" s="2">
        <v>24513.200000000001</v>
      </c>
      <c r="I41" s="2">
        <f>H41/G41</f>
        <v>2451.3200000000002</v>
      </c>
      <c r="J41" t="s">
        <v>19</v>
      </c>
      <c r="K41" t="s">
        <v>59</v>
      </c>
      <c r="L41" s="2">
        <v>75000</v>
      </c>
      <c r="M41" t="str">
        <f>IF(H41&lt;=L41,"covered","not covered")</f>
        <v>covered</v>
      </c>
      <c r="N41" t="str">
        <f>CONCATENATE(B41,F41,D41,UPPER(LEFT(J41,3)),RIGHT(A41,3))</f>
        <v>HO12CIVBLA035</v>
      </c>
    </row>
    <row r="42" spans="1:14" x14ac:dyDescent="0.35">
      <c r="A42" t="s">
        <v>120</v>
      </c>
      <c r="B42" t="s">
        <v>115</v>
      </c>
      <c r="C42" t="s">
        <v>116</v>
      </c>
      <c r="D42" t="s">
        <v>117</v>
      </c>
      <c r="E42" t="s">
        <v>118</v>
      </c>
      <c r="F42">
        <v>13</v>
      </c>
      <c r="G42">
        <v>9</v>
      </c>
      <c r="H42" s="2">
        <v>20223.900000000001</v>
      </c>
      <c r="I42" s="2">
        <f>H42/G42</f>
        <v>2247.1000000000004</v>
      </c>
      <c r="J42" t="s">
        <v>19</v>
      </c>
      <c r="K42" t="s">
        <v>39</v>
      </c>
      <c r="L42" s="2">
        <v>100000</v>
      </c>
      <c r="M42" t="str">
        <f>IF(H42&lt;=L42,"covered","not covered")</f>
        <v>covered</v>
      </c>
      <c r="N42" t="str">
        <f>CONCATENATE(B42,F42,D42,UPPER(LEFT(J42,3)),RIGHT(A42,3))</f>
        <v>HY13ELABLA051</v>
      </c>
    </row>
    <row r="43" spans="1:14" x14ac:dyDescent="0.35">
      <c r="A43" t="s">
        <v>119</v>
      </c>
      <c r="B43" t="s">
        <v>115</v>
      </c>
      <c r="C43" t="s">
        <v>116</v>
      </c>
      <c r="D43" t="s">
        <v>117</v>
      </c>
      <c r="E43" t="s">
        <v>118</v>
      </c>
      <c r="F43">
        <v>12</v>
      </c>
      <c r="G43">
        <v>10</v>
      </c>
      <c r="H43" s="2">
        <v>22282</v>
      </c>
      <c r="I43" s="2">
        <f>H43/G43</f>
        <v>2228.1999999999998</v>
      </c>
      <c r="J43" t="s">
        <v>62</v>
      </c>
      <c r="K43" t="s">
        <v>23</v>
      </c>
      <c r="L43" s="2">
        <v>100000</v>
      </c>
      <c r="M43" t="str">
        <f>IF(H43&lt;=L43,"covered","not covered")</f>
        <v>covered</v>
      </c>
      <c r="N43" t="str">
        <f>CONCATENATE(B43,F43,D43,UPPER(LEFT(J43,3)),RIGHT(A43,3))</f>
        <v>HY12ELABLU050</v>
      </c>
    </row>
    <row r="44" spans="1:14" x14ac:dyDescent="0.35">
      <c r="A44" t="s">
        <v>82</v>
      </c>
      <c r="B44" t="s">
        <v>64</v>
      </c>
      <c r="C44" t="s">
        <v>65</v>
      </c>
      <c r="D44" t="s">
        <v>66</v>
      </c>
      <c r="E44" t="s">
        <v>67</v>
      </c>
      <c r="F44">
        <v>12</v>
      </c>
      <c r="G44">
        <v>10</v>
      </c>
      <c r="H44" s="2">
        <v>22128.2</v>
      </c>
      <c r="I44" s="2">
        <f>H44/G44</f>
        <v>2212.8200000000002</v>
      </c>
      <c r="J44" t="s">
        <v>62</v>
      </c>
      <c r="K44" t="s">
        <v>68</v>
      </c>
      <c r="L44" s="2">
        <v>100000</v>
      </c>
      <c r="M44" t="str">
        <f>IF(H44&lt;=L44,"covered","not covered")</f>
        <v>covered</v>
      </c>
      <c r="N44" t="str">
        <f>CONCATENATE(B44,F44,D44,UPPER(LEFT(J44,3)),RIGHT(A44,3))</f>
        <v>TY12CAMBLU029</v>
      </c>
    </row>
    <row r="45" spans="1:14" x14ac:dyDescent="0.35">
      <c r="A45" t="s">
        <v>80</v>
      </c>
      <c r="B45" t="s">
        <v>64</v>
      </c>
      <c r="C45" t="s">
        <v>65</v>
      </c>
      <c r="D45" t="s">
        <v>75</v>
      </c>
      <c r="E45" t="s">
        <v>76</v>
      </c>
      <c r="F45">
        <v>14</v>
      </c>
      <c r="G45">
        <v>8</v>
      </c>
      <c r="H45" s="2">
        <v>17556.3</v>
      </c>
      <c r="I45" s="2">
        <f>H45/G45</f>
        <v>2194.5374999999999</v>
      </c>
      <c r="J45" t="s">
        <v>62</v>
      </c>
      <c r="K45" t="s">
        <v>39</v>
      </c>
      <c r="L45" s="2">
        <v>100000</v>
      </c>
      <c r="M45" t="str">
        <f>IF(H45&lt;=L45,"covered","not covered")</f>
        <v>covered</v>
      </c>
      <c r="N45" t="str">
        <f>CONCATENATE(B45,F45,D45,UPPER(LEFT(J45,3)),RIGHT(A45,3))</f>
        <v>TY14CORBLU027</v>
      </c>
    </row>
    <row r="46" spans="1:14" x14ac:dyDescent="0.35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>
        <v>9</v>
      </c>
      <c r="G46">
        <v>13</v>
      </c>
      <c r="H46" s="2">
        <v>28464.799999999999</v>
      </c>
      <c r="I46" s="2">
        <f>H46/G46</f>
        <v>2189.6</v>
      </c>
      <c r="J46" t="s">
        <v>22</v>
      </c>
      <c r="K46" t="s">
        <v>51</v>
      </c>
      <c r="L46" s="2">
        <v>100000</v>
      </c>
      <c r="M46" t="str">
        <f>IF(H46&lt;=L46,"covered","not covered")</f>
        <v>covered</v>
      </c>
      <c r="N46" t="str">
        <f>CONCATENATE(B46,F46,D46,UPPER(LEFT(J46,3)),RIGHT(A46,3))</f>
        <v>GM9CMRWHI014</v>
      </c>
    </row>
    <row r="47" spans="1:14" x14ac:dyDescent="0.35">
      <c r="A47" t="s">
        <v>52</v>
      </c>
      <c r="B47" t="s">
        <v>47</v>
      </c>
      <c r="C47" t="s">
        <v>48</v>
      </c>
      <c r="D47" t="s">
        <v>49</v>
      </c>
      <c r="E47" t="s">
        <v>50</v>
      </c>
      <c r="F47">
        <v>12</v>
      </c>
      <c r="G47">
        <v>10</v>
      </c>
      <c r="H47" s="2">
        <v>19421.099999999999</v>
      </c>
      <c r="I47" s="2">
        <f>H47/G47</f>
        <v>1942.11</v>
      </c>
      <c r="J47" t="s">
        <v>19</v>
      </c>
      <c r="K47" t="s">
        <v>53</v>
      </c>
      <c r="L47" s="2">
        <v>100000</v>
      </c>
      <c r="M47" t="str">
        <f>IF(H47&lt;=L47,"covered","not covered")</f>
        <v>covered</v>
      </c>
      <c r="N47" t="str">
        <f>CONCATENATE(B47,F47,D47,UPPER(LEFT(J47,3)),RIGHT(A47,3))</f>
        <v>GM12CMRBLA015</v>
      </c>
    </row>
    <row r="48" spans="1:14" x14ac:dyDescent="0.35">
      <c r="A48" t="s">
        <v>40</v>
      </c>
      <c r="B48" t="s">
        <v>15</v>
      </c>
      <c r="C48" t="s">
        <v>16</v>
      </c>
      <c r="D48" t="s">
        <v>31</v>
      </c>
      <c r="E48" t="s">
        <v>32</v>
      </c>
      <c r="F48">
        <v>12</v>
      </c>
      <c r="G48">
        <v>10</v>
      </c>
      <c r="H48" s="2">
        <v>19341.7</v>
      </c>
      <c r="I48" s="2">
        <f>H48/G48</f>
        <v>1934.17</v>
      </c>
      <c r="J48" t="s">
        <v>22</v>
      </c>
      <c r="K48" t="s">
        <v>41</v>
      </c>
      <c r="L48" s="2">
        <v>75000</v>
      </c>
      <c r="M48" t="str">
        <f>IF(H48&lt;=L48,"covered","not covered")</f>
        <v>covered</v>
      </c>
      <c r="N48" t="str">
        <f>CONCATENATE(B48,F48,D48,UPPER(LEFT(J48,3)),RIGHT(A48,3))</f>
        <v>FD12FCSWHI011</v>
      </c>
    </row>
    <row r="49" spans="1:14" x14ac:dyDescent="0.35">
      <c r="A49" t="s">
        <v>89</v>
      </c>
      <c r="B49" t="s">
        <v>84</v>
      </c>
      <c r="C49" t="s">
        <v>85</v>
      </c>
      <c r="D49" t="s">
        <v>86</v>
      </c>
      <c r="E49" t="s">
        <v>87</v>
      </c>
      <c r="F49">
        <v>10</v>
      </c>
      <c r="G49">
        <v>12</v>
      </c>
      <c r="H49" s="2">
        <v>22573</v>
      </c>
      <c r="I49" s="2">
        <f>H49/G49</f>
        <v>1881.0833333333333</v>
      </c>
      <c r="J49" t="s">
        <v>62</v>
      </c>
      <c r="K49" t="s">
        <v>55</v>
      </c>
      <c r="L49" s="2">
        <v>75000</v>
      </c>
      <c r="M49" t="str">
        <f>IF(H49&lt;=L49,"covered","not covered")</f>
        <v>covered</v>
      </c>
      <c r="N49" t="str">
        <f>CONCATENATE(B49,F49,D49,UPPER(LEFT(J49,3)),RIGHT(A49,3))</f>
        <v>HO10CIVBLU032</v>
      </c>
    </row>
    <row r="50" spans="1:14" x14ac:dyDescent="0.35">
      <c r="A50" t="s">
        <v>54</v>
      </c>
      <c r="B50" t="s">
        <v>47</v>
      </c>
      <c r="C50" t="s">
        <v>48</v>
      </c>
      <c r="D50" t="s">
        <v>49</v>
      </c>
      <c r="E50" t="s">
        <v>50</v>
      </c>
      <c r="F50">
        <v>14</v>
      </c>
      <c r="G50">
        <v>8</v>
      </c>
      <c r="H50" s="2">
        <v>14289.6</v>
      </c>
      <c r="I50" s="2">
        <f>H50/G50</f>
        <v>1786.2</v>
      </c>
      <c r="J50" t="s">
        <v>22</v>
      </c>
      <c r="K50" t="s">
        <v>55</v>
      </c>
      <c r="L50" s="2">
        <v>100000</v>
      </c>
      <c r="M50" t="str">
        <f>IF(H50&lt;=L50,"covered","not covered")</f>
        <v>covered</v>
      </c>
      <c r="N50" t="str">
        <f>CONCATENATE(B50,F50,D50,UPPER(LEFT(J50,3)),RIGHT(A50,3))</f>
        <v>GM14CMRWHI016</v>
      </c>
    </row>
    <row r="51" spans="1:14" x14ac:dyDescent="0.35">
      <c r="A51" t="s">
        <v>93</v>
      </c>
      <c r="B51" t="s">
        <v>84</v>
      </c>
      <c r="C51" t="s">
        <v>85</v>
      </c>
      <c r="D51" t="s">
        <v>86</v>
      </c>
      <c r="E51" t="s">
        <v>87</v>
      </c>
      <c r="F51">
        <v>13</v>
      </c>
      <c r="G51">
        <v>9</v>
      </c>
      <c r="H51" s="2">
        <v>13867.6</v>
      </c>
      <c r="I51" s="2">
        <f>H51/G51</f>
        <v>1540.8444444444444</v>
      </c>
      <c r="J51" t="s">
        <v>19</v>
      </c>
      <c r="K51" t="s">
        <v>68</v>
      </c>
      <c r="L51" s="2">
        <v>75000</v>
      </c>
      <c r="M51" t="str">
        <f>IF(H51&lt;=L51,"covered","not covered")</f>
        <v>covered</v>
      </c>
      <c r="N51" t="str">
        <f>CONCATENATE(B51,F51,D51,UPPER(LEFT(J51,3)),RIGHT(A51,3))</f>
        <v>HO13CIVBLA036</v>
      </c>
    </row>
    <row r="52" spans="1:14" x14ac:dyDescent="0.35">
      <c r="A52" t="s">
        <v>44</v>
      </c>
      <c r="B52" t="s">
        <v>15</v>
      </c>
      <c r="C52" t="s">
        <v>16</v>
      </c>
      <c r="D52" t="s">
        <v>31</v>
      </c>
      <c r="E52" t="s">
        <v>32</v>
      </c>
      <c r="F52">
        <v>13</v>
      </c>
      <c r="G52">
        <v>9</v>
      </c>
      <c r="H52" s="2">
        <v>13682.9</v>
      </c>
      <c r="I52" s="2">
        <f>H52/G52</f>
        <v>1520.3222222222221</v>
      </c>
      <c r="J52" t="s">
        <v>19</v>
      </c>
      <c r="K52" t="s">
        <v>45</v>
      </c>
      <c r="L52" s="2">
        <v>75000</v>
      </c>
      <c r="M52" t="str">
        <f>IF(H52&lt;=L52,"covered","not covered")</f>
        <v>covered</v>
      </c>
      <c r="N52" t="str">
        <f>CONCATENATE(B52,F52,D52,UPPER(LEFT(J52,3)),RIGHT(A52,3))</f>
        <v>FD13FCSBLA013</v>
      </c>
    </row>
    <row r="53" spans="1:14" x14ac:dyDescent="0.35">
      <c r="A53" t="s">
        <v>100</v>
      </c>
      <c r="B53" t="s">
        <v>84</v>
      </c>
      <c r="C53" t="s">
        <v>85</v>
      </c>
      <c r="D53" t="s">
        <v>95</v>
      </c>
      <c r="E53" t="s">
        <v>96</v>
      </c>
      <c r="F53">
        <v>14</v>
      </c>
      <c r="G53">
        <v>8</v>
      </c>
      <c r="H53" s="2">
        <v>3708.1</v>
      </c>
      <c r="I53" s="2">
        <f>H53/G53</f>
        <v>463.51249999999999</v>
      </c>
      <c r="J53" t="s">
        <v>19</v>
      </c>
      <c r="K53" t="s">
        <v>23</v>
      </c>
      <c r="L53" s="2">
        <v>100000</v>
      </c>
      <c r="M53" t="str">
        <f>IF(H53&lt;=L53,"covered","not covered")</f>
        <v>covered</v>
      </c>
      <c r="N53" t="str">
        <f>CONCATENATE(B53,F53,D53,UPPER(LEFT(J53,3)),RIGHT(A53,3))</f>
        <v>HO14ODYBLA041</v>
      </c>
    </row>
    <row r="55" spans="1:14" x14ac:dyDescent="0.35">
      <c r="D55" t="s">
        <v>66</v>
      </c>
      <c r="E55" t="s">
        <v>67</v>
      </c>
    </row>
    <row r="56" spans="1:14" x14ac:dyDescent="0.35">
      <c r="B56" t="s">
        <v>102</v>
      </c>
      <c r="C56" t="s">
        <v>103</v>
      </c>
      <c r="D56" t="s">
        <v>109</v>
      </c>
      <c r="E56" t="s">
        <v>110</v>
      </c>
    </row>
    <row r="57" spans="1:14" x14ac:dyDescent="0.35">
      <c r="B57" t="s">
        <v>15</v>
      </c>
      <c r="C57" t="s">
        <v>16</v>
      </c>
      <c r="D57" t="s">
        <v>86</v>
      </c>
      <c r="E57" t="s">
        <v>87</v>
      </c>
    </row>
    <row r="58" spans="1:14" x14ac:dyDescent="0.35">
      <c r="B58" t="s">
        <v>47</v>
      </c>
      <c r="C58" t="s">
        <v>48</v>
      </c>
      <c r="D58" t="s">
        <v>49</v>
      </c>
      <c r="E58" t="s">
        <v>50</v>
      </c>
    </row>
    <row r="59" spans="1:14" x14ac:dyDescent="0.35">
      <c r="B59" t="s">
        <v>84</v>
      </c>
      <c r="C59" t="s">
        <v>85</v>
      </c>
      <c r="D59" t="s">
        <v>75</v>
      </c>
      <c r="E59" t="s">
        <v>76</v>
      </c>
    </row>
    <row r="60" spans="1:14" x14ac:dyDescent="0.35">
      <c r="B60" t="s">
        <v>115</v>
      </c>
      <c r="C60" t="s">
        <v>116</v>
      </c>
      <c r="D60" t="s">
        <v>117</v>
      </c>
      <c r="E60" t="s">
        <v>118</v>
      </c>
    </row>
    <row r="61" spans="1:14" x14ac:dyDescent="0.35">
      <c r="B61" t="s">
        <v>64</v>
      </c>
      <c r="C61" t="s">
        <v>65</v>
      </c>
      <c r="D61" t="s">
        <v>31</v>
      </c>
      <c r="E61" t="s">
        <v>32</v>
      </c>
    </row>
    <row r="62" spans="1:14" x14ac:dyDescent="0.35">
      <c r="D62" t="s">
        <v>17</v>
      </c>
      <c r="E62" t="s">
        <v>18</v>
      </c>
    </row>
    <row r="63" spans="1:14" x14ac:dyDescent="0.35">
      <c r="D63" t="s">
        <v>95</v>
      </c>
      <c r="E63" t="s">
        <v>96</v>
      </c>
    </row>
    <row r="64" spans="1:14" x14ac:dyDescent="0.35">
      <c r="D64" t="s">
        <v>104</v>
      </c>
      <c r="E64" t="s">
        <v>105</v>
      </c>
    </row>
    <row r="65" spans="4:5" x14ac:dyDescent="0.35">
      <c r="D65" t="s">
        <v>57</v>
      </c>
      <c r="E65" t="s">
        <v>58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2022-11-24T18:13:26Z</dcterms:created>
  <dcterms:modified xsi:type="dcterms:W3CDTF">2022-11-24T18:13:31Z</dcterms:modified>
</cp:coreProperties>
</file>