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E31DECD-6B5D-460E-879C-3FC835F07B6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Form responses 1" sheetId="1" r:id="rId1"/>
  </sheets>
  <calcPr calcId="181029"/>
</workbook>
</file>

<file path=xl/calcChain.xml><?xml version="1.0" encoding="utf-8"?>
<calcChain xmlns="http://schemas.openxmlformats.org/spreadsheetml/2006/main">
  <c r="AS70" i="1" l="1"/>
  <c r="AS69" i="1"/>
  <c r="AS68" i="1"/>
  <c r="AS67" i="1"/>
  <c r="AS66" i="1"/>
  <c r="AR70" i="1"/>
  <c r="AR69" i="1"/>
  <c r="AR68" i="1"/>
  <c r="AR67" i="1"/>
  <c r="AR66" i="1"/>
  <c r="AQ70" i="1"/>
  <c r="AQ69" i="1"/>
  <c r="AQ68" i="1"/>
  <c r="AQ67" i="1"/>
  <c r="AQ66" i="1"/>
  <c r="AP70" i="1"/>
  <c r="AP69" i="1"/>
  <c r="AP68" i="1"/>
  <c r="AP67" i="1"/>
  <c r="AP66" i="1"/>
  <c r="AN70" i="1"/>
  <c r="AN69" i="1"/>
  <c r="AN68" i="1"/>
  <c r="AN67" i="1"/>
  <c r="AN66" i="1"/>
  <c r="AM70" i="1"/>
  <c r="AM69" i="1"/>
  <c r="AM68" i="1"/>
  <c r="AM67" i="1"/>
  <c r="AM66" i="1"/>
  <c r="AL70" i="1"/>
  <c r="AL69" i="1"/>
  <c r="AL68" i="1"/>
  <c r="AL67" i="1"/>
  <c r="AL66" i="1"/>
  <c r="AK70" i="1"/>
  <c r="AK69" i="1"/>
  <c r="AK68" i="1"/>
  <c r="AK67" i="1"/>
  <c r="AK66" i="1"/>
  <c r="AJ70" i="1"/>
  <c r="AJ69" i="1"/>
  <c r="AJ68" i="1"/>
  <c r="AJ67" i="1"/>
  <c r="AJ66" i="1"/>
  <c r="I68" i="1"/>
  <c r="I67" i="1"/>
  <c r="AH69" i="1"/>
  <c r="AH68" i="1"/>
  <c r="AH67" i="1"/>
  <c r="AG68" i="1"/>
  <c r="AG67" i="1"/>
  <c r="AF68" i="1"/>
  <c r="AF67" i="1"/>
  <c r="AE69" i="1"/>
  <c r="AE68" i="1"/>
  <c r="AE67" i="1"/>
  <c r="AD69" i="1"/>
  <c r="AD68" i="1"/>
  <c r="AD67" i="1"/>
  <c r="AC69" i="1"/>
  <c r="AC68" i="1"/>
  <c r="AC67" i="1"/>
  <c r="AB69" i="1"/>
  <c r="AB68" i="1"/>
  <c r="AB67" i="1"/>
  <c r="AA69" i="1"/>
  <c r="AA68" i="1"/>
  <c r="AA67" i="1"/>
  <c r="Z69" i="1"/>
  <c r="Z68" i="1"/>
  <c r="Z67" i="1"/>
  <c r="Y70" i="1"/>
  <c r="Y69" i="1"/>
  <c r="Y68" i="1"/>
  <c r="Y67" i="1"/>
  <c r="X70" i="1"/>
  <c r="X69" i="1"/>
  <c r="X68" i="1"/>
  <c r="X67" i="1"/>
  <c r="U70" i="1"/>
  <c r="U69" i="1"/>
  <c r="U68" i="1"/>
  <c r="U67" i="1"/>
  <c r="T67" i="1"/>
  <c r="T71" i="1"/>
  <c r="T70" i="1"/>
  <c r="T69" i="1"/>
  <c r="T68" i="1"/>
  <c r="Q71" i="1"/>
  <c r="S71" i="1"/>
  <c r="Q70" i="1"/>
  <c r="S70" i="1"/>
  <c r="Q69" i="1"/>
  <c r="S69" i="1"/>
  <c r="Q68" i="1"/>
  <c r="S68" i="1"/>
  <c r="P67" i="1"/>
  <c r="Q67" i="1"/>
  <c r="R67" i="1"/>
  <c r="S67" i="1"/>
  <c r="N67" i="1"/>
  <c r="O71" i="1"/>
  <c r="O70" i="1"/>
  <c r="O69" i="1"/>
  <c r="O68" i="1"/>
  <c r="O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63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AG63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AS63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<sst xmlns="http://schemas.openxmlformats.org/spreadsheetml/2006/main" count="1885" uniqueCount="534">
  <si>
    <t>Timestamp</t>
  </si>
  <si>
    <t>Email</t>
  </si>
  <si>
    <t>Name:</t>
  </si>
  <si>
    <t>2. Email id:</t>
  </si>
  <si>
    <t>3. Date of Birth</t>
  </si>
  <si>
    <t xml:space="preserve">4. Gender: </t>
  </si>
  <si>
    <t>5. Country.</t>
  </si>
  <si>
    <t>6. State.</t>
  </si>
  <si>
    <t>7. Do you Consume Milk?</t>
  </si>
  <si>
    <t>8. How Often Do you Consume Milk.</t>
  </si>
  <si>
    <t>9. For whom Do you think Milk is Essential for.</t>
  </si>
  <si>
    <t>10. What's Your Preferred Choice of Packaged Milk Brand.</t>
  </si>
  <si>
    <t>11. If Other then Please Mention.</t>
  </si>
  <si>
    <t>1. Consumption of Milk is Essential for Human Health.</t>
  </si>
  <si>
    <t>2. Milk has lots of Nutritious Value.</t>
  </si>
  <si>
    <t>3. Natural Milk is better than Packaged Milk.</t>
  </si>
  <si>
    <t>4. Milk is Primarily Consumed for Protein.</t>
  </si>
  <si>
    <t>5. Your nearby Store Always has the Package Milk Available.</t>
  </si>
  <si>
    <t>6. The Price of Packaged Milk is Affordable.</t>
  </si>
  <si>
    <t>7. Your Choice of Packaged Milk has a better Advertisement Campaign.</t>
  </si>
  <si>
    <t>8. I will Refer My Choice of Preferred Milk to Others.</t>
  </si>
  <si>
    <t>9. What do you look for In Milk.</t>
  </si>
  <si>
    <t>10. What Other Brand of Milk you Prefer apart from your Choice of Preferred Milk.</t>
  </si>
  <si>
    <t>2. On what basis do you Choose your Preferred choice of Packaged Milk. Mention it on the basis of Rank. [Quality.]</t>
  </si>
  <si>
    <t>2. On what basis do you Choose your Preferred choice of Packaged Milk. Mention it on the basis of Rank. [Price.]</t>
  </si>
  <si>
    <t>2. On what basis do you Choose your Preferred choice of Packaged Milk. Mention it on the basis of Rank. [Packaging.]</t>
  </si>
  <si>
    <t>2. On what basis do you Choose your Preferred choice of Packaged Milk. Mention it on the basis of Rank. [Convenience.]</t>
  </si>
  <si>
    <t>1. Do You Use Amul Packaged Milk?.</t>
  </si>
  <si>
    <t>2. Is Amul Packaged Milk Available in your locality?.</t>
  </si>
  <si>
    <t>3. Do you know about the different Varieties of Amul Packaged Milk.</t>
  </si>
  <si>
    <t>4. Which Varieties of Amul Milk you know about?.</t>
  </si>
  <si>
    <t>6. Which Properties Do you Look for In Amul Packaged Milk?</t>
  </si>
  <si>
    <t>7. Which Property of Amul Packaged Milk do you think Makes it Perfect to buy?.</t>
  </si>
  <si>
    <t>8. Amul Packaged Milk is the Most Demanding Milk.</t>
  </si>
  <si>
    <t>9. Amul Milk is Chosen just because of its Brand Value.</t>
  </si>
  <si>
    <t>10. Amul Really Stands On its Tagline ("Taste Of India").</t>
  </si>
  <si>
    <t/>
  </si>
  <si>
    <t>asdsadasd</t>
  </si>
  <si>
    <t>bwubba19006@brainwareuniversity.ac.in</t>
  </si>
  <si>
    <t>Male</t>
  </si>
  <si>
    <t>India</t>
  </si>
  <si>
    <t>West Bengal</t>
  </si>
  <si>
    <t>Yes</t>
  </si>
  <si>
    <t>1-2 Times a Week.</t>
  </si>
  <si>
    <t>Teenagers from Age 13-18</t>
  </si>
  <si>
    <t>Amul.</t>
  </si>
  <si>
    <t>Go</t>
  </si>
  <si>
    <t>Proteins., Minerals., Lactose., Omega - 3., Vitamins.</t>
  </si>
  <si>
    <t>Go., Amul., Red Cow., Mother Dairy., Metro Dairy., Ashirvaad., Keventer.</t>
  </si>
  <si>
    <t>Yes.</t>
  </si>
  <si>
    <t>Amul Shakti., Amul Gold., Amul Taaza.</t>
  </si>
  <si>
    <t>Availability., Nutritious Value.</t>
  </si>
  <si>
    <t>Nutritious Factor.</t>
  </si>
  <si>
    <t>Agree.</t>
  </si>
  <si>
    <t>Strongly Disagree.</t>
  </si>
  <si>
    <t>Neutral.</t>
  </si>
  <si>
    <t>basuuttiya@gmail.com</t>
  </si>
  <si>
    <t>UTTIYA BASU</t>
  </si>
  <si>
    <t>Male.</t>
  </si>
  <si>
    <t>4-5 Times a Week.</t>
  </si>
  <si>
    <t>All Ages.</t>
  </si>
  <si>
    <t>NO</t>
  </si>
  <si>
    <t>Proteins., Vitamins.</t>
  </si>
  <si>
    <t>Amul., Red Cow., Mother Dairy.</t>
  </si>
  <si>
    <t>Amul Shakti., Amul Gold., Amul Taaza., Amul Slim Trim., Amul Diamond., Amul Cow Milk., Amul Chai Milk.</t>
  </si>
  <si>
    <t>Rank 4.</t>
  </si>
  <si>
    <t>Rank 3.</t>
  </si>
  <si>
    <t>Rank 2.</t>
  </si>
  <si>
    <t>Rank 1.</t>
  </si>
  <si>
    <t>Rank 5.</t>
  </si>
  <si>
    <t>Nutritious Value.</t>
  </si>
  <si>
    <t>Availability Factor.</t>
  </si>
  <si>
    <t>Strongly Agree.</t>
  </si>
  <si>
    <t>kundukamalika96@gmail.com</t>
  </si>
  <si>
    <t>Kamalika kundu</t>
  </si>
  <si>
    <t>Kundukamalika96@gmail.com</t>
  </si>
  <si>
    <t>Female.</t>
  </si>
  <si>
    <t xml:space="preserve">India </t>
  </si>
  <si>
    <t>West bengal</t>
  </si>
  <si>
    <t>Rarely.</t>
  </si>
  <si>
    <t>Proteins., Minerals., Vitamins.</t>
  </si>
  <si>
    <t>Red Cow., Ashirvaad.</t>
  </si>
  <si>
    <t>To Some Extent.</t>
  </si>
  <si>
    <t>Amul Shakti., Amul Gold., Amul Taaza., Amul Slim Trim., Amul Cow Milk.</t>
  </si>
  <si>
    <t>Nutritious Value., Brand Awareness.</t>
  </si>
  <si>
    <t>soumi797@gmail.com</t>
  </si>
  <si>
    <t>Soumi Majumder</t>
  </si>
  <si>
    <t>West Bengal.</t>
  </si>
  <si>
    <t>Red Cow., Mother Dairy., Metro Dairy.</t>
  </si>
  <si>
    <t>Amul Shakti., Amul Gold., Amul Taaza., Amul Slim Trim.</t>
  </si>
  <si>
    <t>amt.mgmt@brainwareuniversity.ac.in</t>
  </si>
  <si>
    <t>Amit</t>
  </si>
  <si>
    <t>Daily.</t>
  </si>
  <si>
    <t>Red Cow.</t>
  </si>
  <si>
    <t>Availability.</t>
  </si>
  <si>
    <t>Influencing Factor.</t>
  </si>
  <si>
    <t>gracioussneha02@gmail.com</t>
  </si>
  <si>
    <t>SNEHA</t>
  </si>
  <si>
    <t>Jharkhand</t>
  </si>
  <si>
    <t>Mother Dairy.</t>
  </si>
  <si>
    <t>Amul Shakti.</t>
  </si>
  <si>
    <t>Packaging., Availability., Nutritious Value., Brand Awareness.</t>
  </si>
  <si>
    <t>Brand Name Factor.</t>
  </si>
  <si>
    <t>suvartimitra2010@gmail.com</t>
  </si>
  <si>
    <t>Subharthi Mitra</t>
  </si>
  <si>
    <t>Proteins., Lactose.</t>
  </si>
  <si>
    <t>Mother Dairy., Metro Dairy., Keventer.</t>
  </si>
  <si>
    <t>No.</t>
  </si>
  <si>
    <t>Amul Shakti., Amul Taaza.</t>
  </si>
  <si>
    <t>Price., Packaging., Availability., Nutritious Value., Brand Awareness.</t>
  </si>
  <si>
    <t>cpartha923@gmail.com</t>
  </si>
  <si>
    <t>Rupai chakraborty</t>
  </si>
  <si>
    <t>2-3 Times a Week.</t>
  </si>
  <si>
    <t>Children from Age 6-12</t>
  </si>
  <si>
    <t>Proteins.</t>
  </si>
  <si>
    <t>Amul., Mother Dairy.</t>
  </si>
  <si>
    <t>Amul Taaza., Amul Cow Milk.</t>
  </si>
  <si>
    <t>Price., Availability., Nutritious Value.</t>
  </si>
  <si>
    <t>bwubba19094@brainwareuniversity.ac.in</t>
  </si>
  <si>
    <t>Anirban Sarkar</t>
  </si>
  <si>
    <t>Amul Taaza.</t>
  </si>
  <si>
    <t>Brand Awareness.</t>
  </si>
  <si>
    <t>baniksusmita10@gmail.com</t>
  </si>
  <si>
    <t>Susmita Banik</t>
  </si>
  <si>
    <t xml:space="preserve">West Bengal </t>
  </si>
  <si>
    <t>Metro Dairy.</t>
  </si>
  <si>
    <t>Disagree.</t>
  </si>
  <si>
    <t>anandsharmalohapur@gmail.com</t>
  </si>
  <si>
    <t>Anand Sharma</t>
  </si>
  <si>
    <t xml:space="preserve">anandsharmalohapur@gmail.com </t>
  </si>
  <si>
    <t>Amul Cow Milk.</t>
  </si>
  <si>
    <t>spandangoswami253@gmail.com</t>
  </si>
  <si>
    <t xml:space="preserve">Spandan Goswami </t>
  </si>
  <si>
    <t>Nothing can beat amul 😘</t>
  </si>
  <si>
    <t>Amul Gold., Amul Taaza., Amul Slim Trim.</t>
  </si>
  <si>
    <t>sambuddha.arka@gmail.com</t>
  </si>
  <si>
    <t>Sambuddha Sinha</t>
  </si>
  <si>
    <t>Amul Shakti., Amul Gold., Amul Slim Trim.</t>
  </si>
  <si>
    <t>Price., Availability.</t>
  </si>
  <si>
    <t>duttadebojyoti696@gmail.com</t>
  </si>
  <si>
    <t>Debojyoti Dutta Roy</t>
  </si>
  <si>
    <t>Nothing</t>
  </si>
  <si>
    <t>Proteins., Minerals., Lactose., Omega - 3.</t>
  </si>
  <si>
    <t>Amul., Mother Dairy., Metro Dairy.</t>
  </si>
  <si>
    <t>Amul Shakti., Amul Taaza., Amul Slim Trim.</t>
  </si>
  <si>
    <t>svd.hu@brainwareuniversity.ac.in</t>
  </si>
  <si>
    <t>Sourav Das</t>
  </si>
  <si>
    <t>Proteins., Minerals., Omega - 3., Vitamins.</t>
  </si>
  <si>
    <t>Amul Gold., Amul Slim Trim., Amul Cow Milk.</t>
  </si>
  <si>
    <t>sandeep.chatterjee.official@gmail.com</t>
  </si>
  <si>
    <t>Sandeep Chatterjee</t>
  </si>
  <si>
    <t>Packaging.</t>
  </si>
  <si>
    <t>mrvivekr19@gmail.com</t>
  </si>
  <si>
    <t>Vivek R</t>
  </si>
  <si>
    <t>Karnataka</t>
  </si>
  <si>
    <t>No</t>
  </si>
  <si>
    <t>Amul Diamond.</t>
  </si>
  <si>
    <t>Price., Brand Awareness.</t>
  </si>
  <si>
    <t>mondalpritam500@gmail.com</t>
  </si>
  <si>
    <t>Pritam Mondal</t>
  </si>
  <si>
    <t>Amul Gold., Amul Cow Milk., Amul Chai Milk.</t>
  </si>
  <si>
    <t>Availability., Nutritious Value., Brand Awareness.</t>
  </si>
  <si>
    <t>chakrabortyshreya921@gmail.com</t>
  </si>
  <si>
    <t>Shreya Chakraborty</t>
  </si>
  <si>
    <t>babesunknown.1@gmail.com</t>
  </si>
  <si>
    <t>S mitra</t>
  </si>
  <si>
    <t>Mother dairy</t>
  </si>
  <si>
    <t>Price., Nutritious Value.</t>
  </si>
  <si>
    <t>Price Factor.</t>
  </si>
  <si>
    <t>guharayparnashreya@gmail.com</t>
  </si>
  <si>
    <t>Parnashreya Guharay</t>
  </si>
  <si>
    <t>Amul., Mother Dairy., Metro Dairy., Keventer.</t>
  </si>
  <si>
    <t>Amul Shakti., Amul Gold., Amul Taaza., Amul Cow Milk.</t>
  </si>
  <si>
    <t>riktaghorui9@gmail.com</t>
  </si>
  <si>
    <t xml:space="preserve">Rikta Ghorui </t>
  </si>
  <si>
    <t xml:space="preserve">riktaghorui9@gmail.com </t>
  </si>
  <si>
    <t>Proteins., Lactose., Omega - 3.</t>
  </si>
  <si>
    <t>Amul., Red Cow.</t>
  </si>
  <si>
    <t>Amul Gold., Amul Taaza., Amul Cow Milk., Amul Chai Milk.</t>
  </si>
  <si>
    <t>Price., Packaging., Nutritious Value., Brand Awareness.</t>
  </si>
  <si>
    <t>rahulddas04321@gmail.com</t>
  </si>
  <si>
    <t>Sourav Sarkar</t>
  </si>
  <si>
    <t>ssen55043@gmail.com</t>
  </si>
  <si>
    <t>Souvik Sen</t>
  </si>
  <si>
    <t>Others.</t>
  </si>
  <si>
    <t>Null</t>
  </si>
  <si>
    <t>Minerals.</t>
  </si>
  <si>
    <t>Amul Gold.</t>
  </si>
  <si>
    <t>dipalihalderuthso1995@gmail.com</t>
  </si>
  <si>
    <t>Avi Halder</t>
  </si>
  <si>
    <t>dipalihalderuthso@gmail.com</t>
  </si>
  <si>
    <t xml:space="preserve">Ashokenagar </t>
  </si>
  <si>
    <t>bwumba20010@brainwareuniversity.ac.in</t>
  </si>
  <si>
    <t>Ananya sarkar</t>
  </si>
  <si>
    <t>Indian</t>
  </si>
  <si>
    <t>NA</t>
  </si>
  <si>
    <t>Amul Shakti., Amul Gold., Amul Taaza., Amul Diamond., Amul Cow Milk., Amul Chai Milk.</t>
  </si>
  <si>
    <t>Price.</t>
  </si>
  <si>
    <t>marshalkumar00@gmail.com</t>
  </si>
  <si>
    <t>Marshal</t>
  </si>
  <si>
    <t xml:space="preserve">Marshalkumar00@gmail.com </t>
  </si>
  <si>
    <t>Ind</t>
  </si>
  <si>
    <t>WB</t>
  </si>
  <si>
    <t>Omega - 3., Vitamins.</t>
  </si>
  <si>
    <t>Packaging., Availability.</t>
  </si>
  <si>
    <t>duttaroyshampa4@gmail.com</t>
  </si>
  <si>
    <t>Shamp Dutta</t>
  </si>
  <si>
    <t>tylerdurdan663@gmail.com</t>
  </si>
  <si>
    <t>Tyler</t>
  </si>
  <si>
    <t>Tylerdurdan663@gmail.com</t>
  </si>
  <si>
    <t>Haryana</t>
  </si>
  <si>
    <t>ajit.dear4u@gmail.com</t>
  </si>
  <si>
    <t>Dr. Ajit Kumar</t>
  </si>
  <si>
    <t>Bihar</t>
  </si>
  <si>
    <t>sarkarmayukh375@gmail.com</t>
  </si>
  <si>
    <t>Mayukh Sarkar</t>
  </si>
  <si>
    <t>Proteins., Omega - 3.</t>
  </si>
  <si>
    <t>Availability., Brand Awareness.</t>
  </si>
  <si>
    <t>bn35257@gmail.com</t>
  </si>
  <si>
    <t>Bhaskar Narayan</t>
  </si>
  <si>
    <t xml:space="preserve">bn35257@gmail.com </t>
  </si>
  <si>
    <t>Proteins., Lactose., Vitamins.</t>
  </si>
  <si>
    <t>Amul Gold., Amul Taaza., Amul Diamond., Amul Cow Milk.</t>
  </si>
  <si>
    <t>Price., Packaging., Nutritious Value.</t>
  </si>
  <si>
    <t>bwubba19018@brainwareuniversity.ac.in</t>
  </si>
  <si>
    <t xml:space="preserve">Riya Paul </t>
  </si>
  <si>
    <t>Amul., Mother Dairy., Ashirvaad.</t>
  </si>
  <si>
    <t>Price., Availability., Nutritious Value., Brand Awareness.</t>
  </si>
  <si>
    <t>satyakimodak@gmail.com</t>
  </si>
  <si>
    <t>Satyaki Modak</t>
  </si>
  <si>
    <t>Amul., Metro Dairy., Keventer.</t>
  </si>
  <si>
    <t>swapnilmukherjee3178@gmail.com</t>
  </si>
  <si>
    <t>Swapnil Mukherjee</t>
  </si>
  <si>
    <t>ajghale9@gmail.com</t>
  </si>
  <si>
    <t>Ajay (nickname)</t>
  </si>
  <si>
    <t xml:space="preserve">ajghale9@gmail.com </t>
  </si>
  <si>
    <t>Argentins</t>
  </si>
  <si>
    <t>None</t>
  </si>
  <si>
    <t>gopi2993arch16@spa.ac.in</t>
  </si>
  <si>
    <t>THOKALA NAGA GOPI</t>
  </si>
  <si>
    <t>nagagopi.spa@gmail.com</t>
  </si>
  <si>
    <t>Delhi</t>
  </si>
  <si>
    <t>Buffalo milk</t>
  </si>
  <si>
    <t>Go., Amul., Mother Dairy.</t>
  </si>
  <si>
    <t>Amul Gold., Amul Cow Milk.</t>
  </si>
  <si>
    <t>ahonaghosh95@gmail.com</t>
  </si>
  <si>
    <t>Ahona Ghosh</t>
  </si>
  <si>
    <t>soumyadhar79@gmail.com</t>
  </si>
  <si>
    <t>Soumyadeep Dhar</t>
  </si>
  <si>
    <t>Somyadhar79@gmail.com</t>
  </si>
  <si>
    <t>North 24 Parganas</t>
  </si>
  <si>
    <t>Lactose.</t>
  </si>
  <si>
    <t>swarnalichattopadhyaya3@gmail.com</t>
  </si>
  <si>
    <t>Swarnali Chattopadhyaya</t>
  </si>
  <si>
    <t>Amul., Metro Dairy.</t>
  </si>
  <si>
    <t>jackiedeath98@gmail.com</t>
  </si>
  <si>
    <t xml:space="preserve">Jasmine </t>
  </si>
  <si>
    <t>Jackiedeath98@gmail.com</t>
  </si>
  <si>
    <t>Long Beach</t>
  </si>
  <si>
    <t xml:space="preserve">California </t>
  </si>
  <si>
    <t>Price., Packaging., Availability., Nutritious Value.</t>
  </si>
  <si>
    <t>MARSHAL KUMAR</t>
  </si>
  <si>
    <t>WEST BENGAL</t>
  </si>
  <si>
    <t>Omega - 3.</t>
  </si>
  <si>
    <t>Amul., Keventer.</t>
  </si>
  <si>
    <t>reejubhattacherji2000@gmail.com</t>
  </si>
  <si>
    <t>Reeju Bhattacherji</t>
  </si>
  <si>
    <t>arpitadas65079@gmail.com</t>
  </si>
  <si>
    <t>Arpita Das</t>
  </si>
  <si>
    <t>Amul Shakti., Amul Taaza., Amul Cow Milk.</t>
  </si>
  <si>
    <t>Go., Amul.</t>
  </si>
  <si>
    <t>Packaging., Nutritious Value., Brand Awareness.</t>
  </si>
  <si>
    <t>palsoumyajeet18@gmail.com</t>
  </si>
  <si>
    <t>Soumyajeet Pal</t>
  </si>
  <si>
    <t>Vitamins.</t>
  </si>
  <si>
    <t>Mother Dairy., Metro Dairy., Ashirvaad., Keventer.</t>
  </si>
  <si>
    <t>debumalda77@gmail.com</t>
  </si>
  <si>
    <t>Debanjan Chatterjee</t>
  </si>
  <si>
    <t>swarnarajchakraborty118@gmail.com</t>
  </si>
  <si>
    <t>Swarnaraj Chakraborty</t>
  </si>
  <si>
    <t>Amul Gold., Amul Taaza., Amul Slim Trim., Amul Cow Milk., Amul Chai Milk.</t>
  </si>
  <si>
    <t>ayandutta5282@gmail.com</t>
  </si>
  <si>
    <t>Ayan Dutta</t>
  </si>
  <si>
    <t>INDIA</t>
  </si>
  <si>
    <t>Saptak9983@gmail.com</t>
  </si>
  <si>
    <t>Saptak saha</t>
  </si>
  <si>
    <t>Proteins., Omega - 3., Vitamins.</t>
  </si>
  <si>
    <t>miramirsohel69@gmail.com</t>
  </si>
  <si>
    <t>Mir amir sohel</t>
  </si>
  <si>
    <t>emateresa2005@gmail.com</t>
  </si>
  <si>
    <t>Babs</t>
  </si>
  <si>
    <t xml:space="preserve">:3 </t>
  </si>
  <si>
    <t>Italy</t>
  </si>
  <si>
    <t>:)</t>
  </si>
  <si>
    <t>bikramsamanta488@gmail.com</t>
  </si>
  <si>
    <t>Bikram samamta</t>
  </si>
  <si>
    <t>Bikramsamanta488@gmail.com</t>
  </si>
  <si>
    <t>Price., Nutritious Value., Brand Awareness.</t>
  </si>
  <si>
    <t>paruladervaniya77@gmail.com</t>
  </si>
  <si>
    <t>Naimish</t>
  </si>
  <si>
    <t>Paruladervaniya77@gmail.com</t>
  </si>
  <si>
    <t xml:space="preserve">Gujarat </t>
  </si>
  <si>
    <t>pujam4347@gmail.com</t>
  </si>
  <si>
    <t>PUJA MONDAL</t>
  </si>
  <si>
    <t xml:space="preserve">pujam4347@gmail.com </t>
  </si>
  <si>
    <t>Adult from Age 19-50</t>
  </si>
  <si>
    <t>Amul Shakti., Amul Gold.</t>
  </si>
  <si>
    <t>bwubba19031@brainwareuniversity.ac.in</t>
  </si>
  <si>
    <t>RUMELI CHANDRA</t>
  </si>
  <si>
    <t>Na</t>
  </si>
  <si>
    <t>Mother Dairy., Keventer.</t>
  </si>
  <si>
    <t>Amul Gold., Amul Taaza., Amul Cow Milk.</t>
  </si>
  <si>
    <t>bombsaway9676@gmail.com</t>
  </si>
  <si>
    <t>John Powell</t>
  </si>
  <si>
    <t>United States</t>
  </si>
  <si>
    <t>Texas</t>
  </si>
  <si>
    <t>lovesblackbutler991@gmail.com</t>
  </si>
  <si>
    <t>Alice</t>
  </si>
  <si>
    <t>California</t>
  </si>
  <si>
    <t>Go., Red Cow., Mother Dairy.</t>
  </si>
  <si>
    <t>j.spoiler75@gmail.com</t>
  </si>
  <si>
    <t>Maria</t>
  </si>
  <si>
    <t>Greece</t>
  </si>
  <si>
    <t>Athens</t>
  </si>
  <si>
    <t>Όλυμπος</t>
  </si>
  <si>
    <t>Go.</t>
  </si>
  <si>
    <t>Swatick</t>
  </si>
  <si>
    <t>Amul., Red Cow., Mother Dairy., Metro Dairy.</t>
  </si>
  <si>
    <t>it8458528@gmail.com</t>
  </si>
  <si>
    <t>Gwen</t>
  </si>
  <si>
    <t>United states</t>
  </si>
  <si>
    <t>louisiana</t>
  </si>
  <si>
    <t>Mother Dairy., Metro Dairy.</t>
  </si>
  <si>
    <t>2-3 times = 8</t>
  </si>
  <si>
    <t>1-2 times = 12</t>
  </si>
  <si>
    <t>4-5 times = 8</t>
  </si>
  <si>
    <t>daily = 17</t>
  </si>
  <si>
    <t>rarely = 17</t>
  </si>
  <si>
    <t>age 6-12 = 10</t>
  </si>
  <si>
    <t>teenagers = 1</t>
  </si>
  <si>
    <t>adult = 1</t>
  </si>
  <si>
    <t>all ages = 50</t>
  </si>
  <si>
    <t>amul = 34</t>
  </si>
  <si>
    <t>Amul</t>
  </si>
  <si>
    <t>red cow = 9</t>
  </si>
  <si>
    <t>metro =  2</t>
  </si>
  <si>
    <t>mother dairy = 17</t>
  </si>
  <si>
    <t>1 = 30</t>
  </si>
  <si>
    <t>2 = 20</t>
  </si>
  <si>
    <t>3 = 5</t>
  </si>
  <si>
    <t>4 = 3</t>
  </si>
  <si>
    <t>5 = 4</t>
  </si>
  <si>
    <t>1 = 31</t>
  </si>
  <si>
    <t>2= 21</t>
  </si>
  <si>
    <t>3 = 2</t>
  </si>
  <si>
    <t>4 = 4</t>
  </si>
  <si>
    <t>1 = 27</t>
  </si>
  <si>
    <t>2 =21</t>
  </si>
  <si>
    <t>3 =6</t>
  </si>
  <si>
    <t>4 =4</t>
  </si>
  <si>
    <t>5=5</t>
  </si>
  <si>
    <t>1=18</t>
  </si>
  <si>
    <t>3=18</t>
  </si>
  <si>
    <t>2=25</t>
  </si>
  <si>
    <t>3=7</t>
  </si>
  <si>
    <t>4=5</t>
  </si>
  <si>
    <t>5=7</t>
  </si>
  <si>
    <t>1=28</t>
  </si>
  <si>
    <t>2=22</t>
  </si>
  <si>
    <t>5=6</t>
  </si>
  <si>
    <t>1=11</t>
  </si>
  <si>
    <t>2=32</t>
  </si>
  <si>
    <t>3=10</t>
  </si>
  <si>
    <t>4=2</t>
  </si>
  <si>
    <t>4=6</t>
  </si>
  <si>
    <t>2=20</t>
  </si>
  <si>
    <t>2=18</t>
  </si>
  <si>
    <t>3=15</t>
  </si>
  <si>
    <t>4=4</t>
  </si>
  <si>
    <t>PMV = 8</t>
  </si>
  <si>
    <t>POV = 21 (Demanding More).</t>
  </si>
  <si>
    <t>PMLOV = 9 (Most Nutri Elements).</t>
  </si>
  <si>
    <t>O = 18</t>
  </si>
  <si>
    <t>M = 18</t>
  </si>
  <si>
    <t>V = 35</t>
  </si>
  <si>
    <t>L = 22</t>
  </si>
  <si>
    <t>P = 55 (Most Demanded Element)</t>
  </si>
  <si>
    <t>RED COW = 14</t>
  </si>
  <si>
    <t>MED = 15</t>
  </si>
  <si>
    <t>GO = 6</t>
  </si>
  <si>
    <t>KEV = 5 (Least Preferred Packaged Milk).</t>
  </si>
  <si>
    <t>AMUL = 36 (Most Preffered Packaged Milk).</t>
  </si>
  <si>
    <t>MD = 35 (2nd Most Preffered Packaged Milk).</t>
  </si>
  <si>
    <t>(Most Known)A,R,ME,MO = 17.</t>
  </si>
  <si>
    <t>GO,KEV = 2 (Least Favoured Pair).</t>
  </si>
  <si>
    <t>(Based on Competition)MO,MD = 9 (Fair).</t>
  </si>
  <si>
    <r>
      <t>1. Base on your Choice, Place your rank for your favorite choice of Packaged Milk. [</t>
    </r>
    <r>
      <rPr>
        <b/>
        <sz val="10"/>
        <color theme="1"/>
        <rFont val="Arial"/>
        <family val="2"/>
      </rPr>
      <t>Red Cow.</t>
    </r>
    <r>
      <rPr>
        <sz val="10"/>
        <color theme="1"/>
        <rFont val="Arial"/>
      </rPr>
      <t>]</t>
    </r>
  </si>
  <si>
    <r>
      <t>1. Base on your Choice, Place your rank for your favorite choice of Packaged Milk. [</t>
    </r>
    <r>
      <rPr>
        <b/>
        <sz val="10"/>
        <color theme="1"/>
        <rFont val="Arial"/>
        <family val="2"/>
      </rPr>
      <t>Metro Dairy</t>
    </r>
    <r>
      <rPr>
        <sz val="10"/>
        <color theme="1"/>
        <rFont val="Arial"/>
      </rPr>
      <t>.]</t>
    </r>
  </si>
  <si>
    <r>
      <t>1. Base on your Choice, Place your rank for your favorite choice of Packaged Milk. [</t>
    </r>
    <r>
      <rPr>
        <b/>
        <sz val="10"/>
        <color theme="1"/>
        <rFont val="Arial"/>
        <family val="2"/>
      </rPr>
      <t>Mother Dairy</t>
    </r>
    <r>
      <rPr>
        <sz val="10"/>
        <color theme="1"/>
        <rFont val="Arial"/>
      </rPr>
      <t>.]</t>
    </r>
  </si>
  <si>
    <r>
      <t>1. Base on your Choice, Place your rank for your favorite choice of Packaged Milk. [</t>
    </r>
    <r>
      <rPr>
        <b/>
        <sz val="10"/>
        <color theme="1"/>
        <rFont val="Arial"/>
        <family val="2"/>
      </rPr>
      <t>Amul</t>
    </r>
    <r>
      <rPr>
        <sz val="10"/>
        <color theme="1"/>
        <rFont val="Arial"/>
      </rPr>
      <t>.]</t>
    </r>
  </si>
  <si>
    <t>1st rank = 8</t>
  </si>
  <si>
    <t>2nd rank = 19</t>
  </si>
  <si>
    <t>3rd rank = 22</t>
  </si>
  <si>
    <t>4th rank = 13</t>
  </si>
  <si>
    <t>1st rank = 6</t>
  </si>
  <si>
    <t>2nd rank = 20</t>
  </si>
  <si>
    <t>4th rank = 14</t>
  </si>
  <si>
    <t>1st rank = 16</t>
  </si>
  <si>
    <t>2nd rank = 18</t>
  </si>
  <si>
    <t>3rd rank = 17</t>
  </si>
  <si>
    <t>4th rank = 11</t>
  </si>
  <si>
    <t>1st rank = 28</t>
  </si>
  <si>
    <t>3rd rank = 7</t>
  </si>
  <si>
    <t>4th rank = 9</t>
  </si>
  <si>
    <t>1st rank = 34</t>
  </si>
  <si>
    <t>2nd rank = 8</t>
  </si>
  <si>
    <t>3rd rank = 11</t>
  </si>
  <si>
    <t>1st rank = 9</t>
  </si>
  <si>
    <t>2nd rank = 24</t>
  </si>
  <si>
    <t>3rd rank = 20</t>
  </si>
  <si>
    <t>3rd rank = 18</t>
  </si>
  <si>
    <t>1st rank = 10</t>
  </si>
  <si>
    <t>2nd rank = 27</t>
  </si>
  <si>
    <t>4th rank = 7</t>
  </si>
  <si>
    <t>Use Amul = 46</t>
  </si>
  <si>
    <t>Don’t use amul = 16</t>
  </si>
  <si>
    <t>amul avail = 56</t>
  </si>
  <si>
    <t>amul not avail = 6</t>
  </si>
  <si>
    <t>Know amul varities = 23</t>
  </si>
  <si>
    <t>don’t know amul Varieties = 12</t>
  </si>
  <si>
    <t>amul vaities some extent = 27</t>
  </si>
  <si>
    <t>Amul Shakti = 30 (Most Common and Known).</t>
  </si>
  <si>
    <t>Amul Gold = 31 (Most Common and Known).</t>
  </si>
  <si>
    <t>Amul Taaza = 32 (Most Common and Known).</t>
  </si>
  <si>
    <t>Amul slim trim = 15 (Not Common but known to some extent).</t>
  </si>
  <si>
    <t>amul cow milk = 30 (Not Common But very much known).</t>
  </si>
  <si>
    <t>amul diamond = 5 (Not Common and not much known).</t>
  </si>
  <si>
    <t>amul chai = 7 (Not Common and not much known).</t>
  </si>
  <si>
    <t>Most Common known = 26 (Gold,taaza,shakti).</t>
  </si>
  <si>
    <t>delhi = 1</t>
  </si>
  <si>
    <t>haryana = 1</t>
  </si>
  <si>
    <t>gujarat = 1</t>
  </si>
  <si>
    <t>jharkand = 1</t>
  </si>
  <si>
    <t>ashokenagar = 1</t>
  </si>
  <si>
    <t>italy = 1</t>
  </si>
  <si>
    <t>argentina = 1</t>
  </si>
  <si>
    <t>louisiana = 1</t>
  </si>
  <si>
    <t>texas = 1</t>
  </si>
  <si>
    <t>athens = 1</t>
  </si>
  <si>
    <t>wb = 48</t>
  </si>
  <si>
    <t>bihar = 1</t>
  </si>
  <si>
    <t>karnataka = 1</t>
  </si>
  <si>
    <t>.</t>
  </si>
  <si>
    <t>california = 2</t>
  </si>
  <si>
    <r>
      <t xml:space="preserve">5. What Properties Suits best for </t>
    </r>
    <r>
      <rPr>
        <b/>
        <sz val="10"/>
        <color theme="1"/>
        <rFont val="Arial"/>
        <family val="2"/>
      </rPr>
      <t>Amul Packaged Milk</t>
    </r>
    <r>
      <rPr>
        <sz val="10"/>
        <color theme="1"/>
        <rFont val="Arial"/>
      </rPr>
      <t>?. (You Cannot Place Same Rank for each Property). [</t>
    </r>
    <r>
      <rPr>
        <b/>
        <sz val="10"/>
        <color theme="1"/>
        <rFont val="Arial"/>
        <family val="2"/>
      </rPr>
      <t>Price</t>
    </r>
    <r>
      <rPr>
        <sz val="10"/>
        <color theme="1"/>
        <rFont val="Arial"/>
      </rPr>
      <t>.]</t>
    </r>
  </si>
  <si>
    <r>
      <t xml:space="preserve">5. What Properties Suits best for </t>
    </r>
    <r>
      <rPr>
        <b/>
        <sz val="10"/>
        <color theme="1"/>
        <rFont val="Arial"/>
        <family val="2"/>
      </rPr>
      <t>Amul Packaged Milk?</t>
    </r>
    <r>
      <rPr>
        <sz val="10"/>
        <color theme="1"/>
        <rFont val="Arial"/>
      </rPr>
      <t>. (You Cannot Place Same Rank for each Property). [</t>
    </r>
    <r>
      <rPr>
        <b/>
        <sz val="10"/>
        <color theme="1"/>
        <rFont val="Arial"/>
        <family val="2"/>
      </rPr>
      <t>Packaging</t>
    </r>
    <r>
      <rPr>
        <sz val="10"/>
        <color theme="1"/>
        <rFont val="Arial"/>
      </rPr>
      <t>.]</t>
    </r>
  </si>
  <si>
    <r>
      <t xml:space="preserve">5. What Properties Suits best for </t>
    </r>
    <r>
      <rPr>
        <b/>
        <sz val="10"/>
        <color theme="1"/>
        <rFont val="Arial"/>
        <family val="2"/>
      </rPr>
      <t>Amul Packaged Milk?</t>
    </r>
    <r>
      <rPr>
        <sz val="10"/>
        <color theme="1"/>
        <rFont val="Arial"/>
      </rPr>
      <t>. (You Cannot Place Same Rank for each Property). [</t>
    </r>
    <r>
      <rPr>
        <b/>
        <sz val="10"/>
        <color theme="1"/>
        <rFont val="Arial"/>
        <family val="2"/>
      </rPr>
      <t>Availability.</t>
    </r>
    <r>
      <rPr>
        <sz val="10"/>
        <color theme="1"/>
        <rFont val="Arial"/>
      </rPr>
      <t>]</t>
    </r>
  </si>
  <si>
    <r>
      <t xml:space="preserve">5. What Properties Suits best for </t>
    </r>
    <r>
      <rPr>
        <b/>
        <sz val="10"/>
        <color theme="1"/>
        <rFont val="Arial"/>
        <family val="2"/>
      </rPr>
      <t>Amul Packaged Milk?</t>
    </r>
    <r>
      <rPr>
        <sz val="10"/>
        <color theme="1"/>
        <rFont val="Arial"/>
      </rPr>
      <t>. (You Cannot Place Same Rank for each Property). [</t>
    </r>
    <r>
      <rPr>
        <b/>
        <sz val="10"/>
        <color theme="1"/>
        <rFont val="Arial"/>
        <family val="2"/>
      </rPr>
      <t>Nutritious Value</t>
    </r>
    <r>
      <rPr>
        <sz val="10"/>
        <color theme="1"/>
        <rFont val="Arial"/>
      </rPr>
      <t>.]</t>
    </r>
  </si>
  <si>
    <r>
      <t xml:space="preserve">5. What Properties Suits best for </t>
    </r>
    <r>
      <rPr>
        <b/>
        <sz val="10"/>
        <color theme="1"/>
        <rFont val="Arial"/>
        <family val="2"/>
      </rPr>
      <t>Amul Packaged Milk?</t>
    </r>
    <r>
      <rPr>
        <sz val="10"/>
        <color theme="1"/>
        <rFont val="Arial"/>
      </rPr>
      <t>. (You Cannot Place Same Rank for each Property). [</t>
    </r>
    <r>
      <rPr>
        <b/>
        <sz val="10"/>
        <color theme="1"/>
        <rFont val="Arial"/>
        <family val="2"/>
      </rPr>
      <t>Brand Name</t>
    </r>
    <r>
      <rPr>
        <sz val="10"/>
        <color theme="1"/>
        <rFont val="Arial"/>
      </rPr>
      <t>.]</t>
    </r>
  </si>
  <si>
    <t>1st Rank = 15</t>
  </si>
  <si>
    <t>2nd Rank = 11 +1 = 12</t>
  </si>
  <si>
    <t>3rd Rank = 17</t>
  </si>
  <si>
    <t>4th Rank = 10</t>
  </si>
  <si>
    <t>5th Rank = 8</t>
  </si>
  <si>
    <t>3rd rank = 9</t>
  </si>
  <si>
    <t>4th rank = 9+1 = 10</t>
  </si>
  <si>
    <t>5th rank = 10</t>
  </si>
  <si>
    <t>1st Rank = 18+1 = 19</t>
  </si>
  <si>
    <t>2nd Rank = 21</t>
  </si>
  <si>
    <t>3rd Rank = 10</t>
  </si>
  <si>
    <t>4th Rank = 6</t>
  </si>
  <si>
    <t>5th Rank = 6</t>
  </si>
  <si>
    <t>1st Rank = 19</t>
  </si>
  <si>
    <t>3rd rank = 11+1 = 12</t>
  </si>
  <si>
    <t>4th rank = 6</t>
  </si>
  <si>
    <t>5th rank = 7</t>
  </si>
  <si>
    <t>1st Rank = 21</t>
  </si>
  <si>
    <t>2nd rank = 15</t>
  </si>
  <si>
    <t>3rd rank = 8</t>
  </si>
  <si>
    <t>4th rank = 8</t>
  </si>
  <si>
    <t>5th rank = 9+1 = 10</t>
  </si>
  <si>
    <t>Price = 28</t>
  </si>
  <si>
    <t>Nutri = 42</t>
  </si>
  <si>
    <t>Brand = 24</t>
  </si>
  <si>
    <t>Avail = 33</t>
  </si>
  <si>
    <t>Packaging = 20</t>
  </si>
  <si>
    <t>All = 8</t>
  </si>
  <si>
    <t>Nutri with Price = 19 (Is it worth the price for the nutri)</t>
  </si>
  <si>
    <t>brand with nutri = 17 (That Brand with those Nutri Properties).</t>
  </si>
  <si>
    <t>Brand and Avail = 11 (if that brand is available or not).</t>
  </si>
  <si>
    <t>Brand Name Factor = 12</t>
  </si>
  <si>
    <t>Influencing Factor = 7</t>
  </si>
  <si>
    <t>Price Factor = 6 (Least Wanted Factor).</t>
  </si>
  <si>
    <t>Nutritious Factor = 20 (Most Wanted Factor).</t>
  </si>
  <si>
    <t>Availability Factor = 16 (They want is Available).</t>
  </si>
  <si>
    <t>Strongly Agree = 14</t>
  </si>
  <si>
    <t>Agree = 45</t>
  </si>
  <si>
    <t>Neutral = 17</t>
  </si>
  <si>
    <t>Disagree = 6</t>
  </si>
  <si>
    <t>Strongly Disagree = 3</t>
  </si>
  <si>
    <t>Strongly Agree = 9</t>
  </si>
  <si>
    <t>Agree = 42</t>
  </si>
  <si>
    <t>Neutral = 20</t>
  </si>
  <si>
    <t>Strongly Agree = 21</t>
  </si>
  <si>
    <t>Agree = 48</t>
  </si>
  <si>
    <t>Neutral = 14</t>
  </si>
  <si>
    <t>Disagree = 5</t>
  </si>
  <si>
    <t>Strongly Disagree = 2</t>
  </si>
  <si>
    <t>Foreign Data</t>
  </si>
  <si>
    <t xml:space="preserve">P = 7 </t>
  </si>
  <si>
    <t>PLV = 3</t>
  </si>
  <si>
    <t>PV = 4</t>
  </si>
  <si>
    <t>Mother Dairy = 3</t>
  </si>
  <si>
    <t>Red Cow = 2 (California)</t>
  </si>
  <si>
    <t xml:space="preserve">AMUL = 3 </t>
  </si>
  <si>
    <t>Go = 3</t>
  </si>
  <si>
    <t>Red Cow = 3</t>
  </si>
  <si>
    <t>Amul Cow Milk = 6</t>
  </si>
  <si>
    <t>Price = 4</t>
  </si>
  <si>
    <t>Nutritous = 3</t>
  </si>
  <si>
    <t>PPANV = 2</t>
  </si>
  <si>
    <t>Nutritous Factor = 3</t>
  </si>
  <si>
    <t>everything else 1</t>
  </si>
  <si>
    <t>Amul = 1</t>
  </si>
  <si>
    <t>KEV = 1</t>
  </si>
  <si>
    <t>Asirvaad = 1</t>
  </si>
  <si>
    <t>Metro = 1</t>
  </si>
  <si>
    <t>M = 1</t>
  </si>
  <si>
    <t>V = 4</t>
  </si>
  <si>
    <t>L = 3</t>
  </si>
  <si>
    <t>Omega-3 = 1</t>
  </si>
  <si>
    <t>Shakti = 1</t>
  </si>
  <si>
    <t>packagaing = 2</t>
  </si>
  <si>
    <t>avail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</si>
</sst>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Alignment="1">
      <alignment wrapText="1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16" fontId="5" fillId="0" borderId="0" xfId="0" applyNumberFormat="1" applyFont="1" applyAlignment="1"/>
    <xf numFmtId="0" fontId="3" fillId="0" borderId="0" xfId="0" applyFont="1" applyAlignment="1">
      <alignment wrapText="1"/>
    </xf>
    <xf numFmtId="0" fontId="9" fillId="3" borderId="0" xfId="0" applyFont="1" applyFill="1" applyAlignment="1"/>
    <xf numFmtId="0" fontId="6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2" borderId="0" xfId="0" applyFont="1" applyFill="1" applyAlignment="1"/>
    <xf numFmtId="0" fontId="9" fillId="2" borderId="0" xfId="0" applyFont="1" applyFill="1" applyAlignment="1"/>
    <xf numFmtId="0" fontId="8" fillId="2" borderId="0" xfId="0" applyFont="1" applyFill="1" applyAlignment="1"/>
    <xf numFmtId="0" fontId="10" fillId="2" borderId="0" xfId="0" applyFont="1" applyFill="1" applyAlignment="1"/>
    <xf numFmtId="0" fontId="4" fillId="2" borderId="0" xfId="0" applyFont="1" applyFill="1" applyAlignment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1B310-DF69-4F0E-96F8-AF297439CD7A}" name="Table1" displayName="Table1" ref="A1:AS63" totalsRowShown="0" headerRowDxfId="45" dataDxfId="44">
  <autoFilter ref="A1:AS63" xr:uid="{3366A459-8DCD-4DEF-8F7C-4873152A4C9B}"/>
  <tableColumns count="45">
    <tableColumn id="1" xr3:uid="{34933178-CEE7-4C7A-B477-6652C1BE46BE}" name="Timestamp" dataDxfId="43"/>
    <tableColumn id="2" xr3:uid="{5A6FEF64-F9D2-4555-938E-92ACEA11DE9D}" name="Email" dataDxfId="42"/>
    <tableColumn id="3" xr3:uid="{E527A5F4-3516-4AE9-8D28-B9CCE2D24EFE}" name="Name:" dataDxfId="41"/>
    <tableColumn id="4" xr3:uid="{DC6BC062-ACD1-4A2B-9DD8-E39B91C8DD0C}" name="2. Email id:" dataDxfId="40"/>
    <tableColumn id="5" xr3:uid="{C5CA7F30-9478-4C06-B914-A4811F6AAA15}" name="3. Date of Birth" dataDxfId="39"/>
    <tableColumn id="6" xr3:uid="{B69CF2EA-068B-4FCC-80C3-A4911F8BD13C}" name="4. Gender: " dataDxfId="38"/>
    <tableColumn id="7" xr3:uid="{F6DD10CC-3ACB-4C27-8719-C02077D3DC5F}" name="5. Country." dataDxfId="37"/>
    <tableColumn id="8" xr3:uid="{5C8F43DE-47E7-4E2B-BA84-A5D3124BC69B}" name="6. State." dataDxfId="36"/>
    <tableColumn id="9" xr3:uid="{1EA6E8EB-ED7D-4A67-98C7-CD70AF716139}" name="7. Do you Consume Milk?" dataDxfId="35"/>
    <tableColumn id="10" xr3:uid="{143154AF-0F22-401A-80CA-CDB011F3D559}" name="8. How Often Do you Consume Milk." dataDxfId="34"/>
    <tableColumn id="11" xr3:uid="{8C459188-8CCC-4B29-BE09-7B33D528F000}" name="9. For whom Do you think Milk is Essential for." dataDxfId="33"/>
    <tableColumn id="12" xr3:uid="{1A3F43F6-AB0F-49FE-BDCE-034E4F5E92E0}" name="10. What's Your Preferred Choice of Packaged Milk Brand." dataDxfId="32"/>
    <tableColumn id="13" xr3:uid="{3159E149-FB86-4821-920D-D96EDC96C094}" name="11. If Other then Please Mention."/>
    <tableColumn id="14" xr3:uid="{33B711D1-802A-427A-9BA5-3819B4E5F523}" name="1. Consumption of Milk is Essential for Human Health." dataDxfId="31"/>
    <tableColumn id="15" xr3:uid="{D389A956-AD8D-4B10-B5ED-29AF04B36D2B}" name="2. Milk has lots of Nutritious Value." dataDxfId="30"/>
    <tableColumn id="16" xr3:uid="{D620EF82-5CC6-4C44-A2E8-1C5CDE421858}" name="3. Natural Milk is better than Packaged Milk." dataDxfId="29"/>
    <tableColumn id="17" xr3:uid="{096429FD-7D87-4F5C-8E73-DD6EFBD27ADB}" name="4. Milk is Primarily Consumed for Protein." dataDxfId="28"/>
    <tableColumn id="18" xr3:uid="{45AB9819-9E45-44CA-8067-5863ED9FB059}" name="5. Your nearby Store Always has the Package Milk Available." dataDxfId="27"/>
    <tableColumn id="19" xr3:uid="{291305EE-F902-4DA4-82D2-724A1626F7CC}" name="6. The Price of Packaged Milk is Affordable." dataDxfId="26"/>
    <tableColumn id="20" xr3:uid="{CC6C8913-B52F-46AC-BE05-6F07C99FC60D}" name="7. Your Choice of Packaged Milk has a better Advertisement Campaign." dataDxfId="25"/>
    <tableColumn id="21" xr3:uid="{2099949C-F4B3-4998-8204-7D9B361F2C04}" name="8. I will Refer My Choice of Preferred Milk to Others." dataDxfId="24"/>
    <tableColumn id="22" xr3:uid="{38C35B5C-CD1F-4F32-B4F0-E7055579C6DA}" name="9. What do you look for In Milk." dataDxfId="23"/>
    <tableColumn id="23" xr3:uid="{4E539563-29DF-4491-BC37-29EF312F9076}" name="10. What Other Brand of Milk you Prefer apart from your Choice of Preferred Milk." dataDxfId="22"/>
    <tableColumn id="24" xr3:uid="{85904741-52AA-4533-8DEA-A821136744FB}" name="1. Base on your Choice, Place your rank for your favorite choice of Packaged Milk. [Red Cow.]" dataDxfId="21"/>
    <tableColumn id="25" xr3:uid="{8BDAD712-42B8-4E1D-8BE2-5468063825BE}" name="1. Base on your Choice, Place your rank for your favorite choice of Packaged Milk. [Metro Dairy.]" dataDxfId="20"/>
    <tableColumn id="26" xr3:uid="{53959FDA-4B9A-4D50-AAE5-5E87E56327EE}" name="1. Base on your Choice, Place your rank for your favorite choice of Packaged Milk. [Mother Dairy.]" dataDxfId="19"/>
    <tableColumn id="27" xr3:uid="{9D5340FA-2764-4663-A07B-EA8F4899B86E}" name="1. Base on your Choice, Place your rank for your favorite choice of Packaged Milk. [Amul.]" dataDxfId="18"/>
    <tableColumn id="28" xr3:uid="{F3E855D7-39AF-4F84-97B4-CB0FAFA1617E}" name="2. On what basis do you Choose your Preferred choice of Packaged Milk. Mention it on the basis of Rank. [Quality.]" dataDxfId="17"/>
    <tableColumn id="29" xr3:uid="{D4C4C569-72FC-4A3A-87BB-B7BC56F530B9}" name="2. On what basis do you Choose your Preferred choice of Packaged Milk. Mention it on the basis of Rank. [Price.]" dataDxfId="16"/>
    <tableColumn id="30" xr3:uid="{0359527D-1644-4481-A5E5-7BC5DBBC46C8}" name="2. On what basis do you Choose your Preferred choice of Packaged Milk. Mention it on the basis of Rank. [Packaging.]" dataDxfId="15"/>
    <tableColumn id="31" xr3:uid="{1EA9201C-C6E5-4248-BED1-94354817318D}" name="2. On what basis do you Choose your Preferred choice of Packaged Milk. Mention it on the basis of Rank. [Convenience.]" dataDxfId="14"/>
    <tableColumn id="32" xr3:uid="{B4B166C7-F677-4418-871B-193C1905BF29}" name="1. Do You Use Amul Packaged Milk?." dataDxfId="13"/>
    <tableColumn id="33" xr3:uid="{010C8C06-97F2-4164-9568-DF2ECD93BEE1}" name="2. Is Amul Packaged Milk Available in your locality?." dataDxfId="12"/>
    <tableColumn id="34" xr3:uid="{57FC35C2-6A5B-45ED-BA76-DEFCF5043CA1}" name="3. Do you know about the different Varieties of Amul Packaged Milk." dataDxfId="11"/>
    <tableColumn id="35" xr3:uid="{B282D49B-0E78-4C9B-B256-09345632D102}" name="4. Which Varieties of Amul Milk you know about?." dataDxfId="10"/>
    <tableColumn id="36" xr3:uid="{0330A968-8DEC-4D4E-B9A3-2482B6A6075E}" name="5. What Properties Suits best for Amul Packaged Milk?. (You Cannot Place Same Rank for each Property). [Price.]" dataDxfId="9"/>
    <tableColumn id="37" xr3:uid="{9B23BFE8-EF80-4178-9B11-F02328E1D6DF}" name="5. What Properties Suits best for Amul Packaged Milk?. (You Cannot Place Same Rank for each Property). [Packaging.]" dataDxfId="8"/>
    <tableColumn id="38" xr3:uid="{CD2DB70E-0B28-490F-913D-E9818E90CA55}" name="5. What Properties Suits best for Amul Packaged Milk?. (You Cannot Place Same Rank for each Property). [Availability.]" dataDxfId="7"/>
    <tableColumn id="39" xr3:uid="{C03AE551-FF0D-43ED-8BC0-958BA5F53AF3}" name="5. What Properties Suits best for Amul Packaged Milk?. (You Cannot Place Same Rank for each Property). [Nutritious Value.]" dataDxfId="6"/>
    <tableColumn id="40" xr3:uid="{9D3B1420-8A7C-4F73-A0A5-4FDF1F21F8B1}" name="5. What Properties Suits best for Amul Packaged Milk?. (You Cannot Place Same Rank for each Property). [Brand Name.]" dataDxfId="5"/>
    <tableColumn id="41" xr3:uid="{5C966B9F-B05E-407D-AF8F-A179CB0E9DED}" name="6. Which Properties Do you Look for In Amul Packaged Milk?" dataDxfId="4"/>
    <tableColumn id="42" xr3:uid="{14BEFB90-5915-46DD-B619-6235E024AD36}" name="7. Which Property of Amul Packaged Milk do you think Makes it Perfect to buy?." dataDxfId="3"/>
    <tableColumn id="43" xr3:uid="{83D80D41-2212-4F35-BB6D-D51D908F4B14}" name="8. Amul Packaged Milk is the Most Demanding Milk." dataDxfId="2"/>
    <tableColumn id="44" xr3:uid="{24358B03-EBC6-4331-8FAE-A0E78E456089}" name="9. Amul Milk is Chosen just because of its Brand Value." dataDxfId="1"/>
    <tableColumn id="45" xr3:uid="{6B168E97-EB94-4187-96AC-D3EF58408AB3}" name="10. Amul Really Stands On its Tagline (&quot;Taste Of India&quot;).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5"/>
  <sheetViews>
    <sheetView tabSelected="1" topLeftCell="AP1" zoomScale="90" zoomScaleNormal="90" workbookViewId="0">
      <pane ySplit="1" topLeftCell="A65" activePane="bottomLeft" state="frozen"/>
      <selection pane="bottomLeft" activeCell="AP79" sqref="AP79:AP81"/>
    </sheetView>
  </sheetViews>
  <sheetFormatPr defaultColWidth="14.44140625" defaultRowHeight="15.75" customHeight="1" x14ac:dyDescent="0.25"/>
  <cols>
    <col min="1" max="1" width="22.77734375" customWidth="1"/>
    <col min="2" max="2" width="36.109375" customWidth="1"/>
    <col min="3" max="3" width="26.77734375" customWidth="1"/>
    <col min="4" max="4" width="36.21875" customWidth="1"/>
    <col min="5" max="7" width="21.5546875" customWidth="1"/>
    <col min="8" max="8" width="25.5546875" customWidth="1"/>
    <col min="9" max="9" width="23.77734375" customWidth="1"/>
    <col min="10" max="10" width="32.21875" customWidth="1"/>
    <col min="11" max="11" width="40.5546875" customWidth="1"/>
    <col min="12" max="12" width="50" customWidth="1"/>
    <col min="13" max="13" width="29.44140625" customWidth="1"/>
    <col min="14" max="14" width="46.44140625" customWidth="1"/>
    <col min="15" max="15" width="31.109375" customWidth="1"/>
    <col min="16" max="16" width="38.77734375" customWidth="1"/>
    <col min="17" max="17" width="36.44140625" customWidth="1"/>
    <col min="18" max="18" width="52.21875" customWidth="1"/>
    <col min="19" max="19" width="38.109375" customWidth="1"/>
    <col min="20" max="20" width="60.5546875" customWidth="1"/>
    <col min="21" max="21" width="44.5546875" customWidth="1"/>
    <col min="22" max="22" width="48.88671875" customWidth="1"/>
    <col min="23" max="23" width="68.109375" customWidth="1"/>
    <col min="24" max="31" width="71.44140625" customWidth="1"/>
    <col min="32" max="32" width="33.44140625" customWidth="1"/>
    <col min="33" max="33" width="45" customWidth="1"/>
    <col min="34" max="34" width="57.6640625" customWidth="1"/>
    <col min="35" max="35" width="91.44140625" customWidth="1"/>
    <col min="36" max="40" width="71.44140625" customWidth="1"/>
    <col min="41" max="41" width="66.21875" customWidth="1"/>
    <col min="42" max="42" width="67.88671875" customWidth="1"/>
    <col min="43" max="43" width="45.33203125" customWidth="1"/>
    <col min="44" max="44" width="47.88671875" customWidth="1"/>
    <col min="45" max="45" width="48.33203125" customWidth="1"/>
    <col min="46" max="51" width="21.5546875" customWidth="1"/>
  </cols>
  <sheetData>
    <row r="1" spans="1:45" ht="55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2" t="s">
        <v>396</v>
      </c>
      <c r="Y1" s="12" t="s">
        <v>397</v>
      </c>
      <c r="Z1" s="12" t="s">
        <v>398</v>
      </c>
      <c r="AA1" s="12" t="s">
        <v>399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12" t="s">
        <v>454</v>
      </c>
      <c r="AK1" s="12" t="s">
        <v>455</v>
      </c>
      <c r="AL1" s="12" t="s">
        <v>456</v>
      </c>
      <c r="AM1" s="12" t="s">
        <v>457</v>
      </c>
      <c r="AN1" s="12" t="s">
        <v>458</v>
      </c>
      <c r="AO1" s="6" t="s">
        <v>31</v>
      </c>
      <c r="AP1" s="6" t="s">
        <v>32</v>
      </c>
      <c r="AQ1" s="6" t="s">
        <v>33</v>
      </c>
      <c r="AR1" s="6" t="s">
        <v>34</v>
      </c>
      <c r="AS1" s="6" t="s">
        <v>35</v>
      </c>
    </row>
    <row r="2" spans="1:45" ht="13.2" x14ac:dyDescent="0.25">
      <c r="A2" s="2">
        <v>44322.855077777778</v>
      </c>
      <c r="B2" s="3" t="s">
        <v>36</v>
      </c>
      <c r="C2" s="3" t="s">
        <v>37</v>
      </c>
      <c r="D2" s="3" t="s">
        <v>38</v>
      </c>
      <c r="E2" s="4">
        <v>36422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  <c r="L2" s="10" t="s">
        <v>343</v>
      </c>
      <c r="M2" s="3" t="s">
        <v>46</v>
      </c>
      <c r="N2" s="3">
        <v>2</v>
      </c>
      <c r="O2" s="3">
        <v>2</v>
      </c>
      <c r="P2" s="3">
        <v>2</v>
      </c>
      <c r="Q2" s="3">
        <v>4</v>
      </c>
      <c r="R2" s="3">
        <v>3</v>
      </c>
      <c r="S2" s="3">
        <v>2</v>
      </c>
      <c r="T2" s="3">
        <v>2</v>
      </c>
      <c r="U2" s="3">
        <v>3</v>
      </c>
      <c r="V2" s="10" t="s">
        <v>47</v>
      </c>
      <c r="W2" s="3" t="s">
        <v>48</v>
      </c>
      <c r="X2" s="3">
        <v>4</v>
      </c>
      <c r="Y2" s="3">
        <v>3</v>
      </c>
      <c r="Z2" s="3">
        <v>2</v>
      </c>
      <c r="AA2" s="3">
        <v>1</v>
      </c>
      <c r="AB2" s="3">
        <v>1</v>
      </c>
      <c r="AC2" s="3">
        <v>3</v>
      </c>
      <c r="AD2" s="3">
        <v>4</v>
      </c>
      <c r="AE2" s="3">
        <v>2</v>
      </c>
      <c r="AF2" s="3" t="s">
        <v>49</v>
      </c>
      <c r="AG2" s="3" t="s">
        <v>49</v>
      </c>
      <c r="AH2" s="3" t="s">
        <v>49</v>
      </c>
      <c r="AI2" s="10" t="s">
        <v>50</v>
      </c>
      <c r="AJ2" s="3">
        <v>2</v>
      </c>
      <c r="AK2" s="3">
        <v>4</v>
      </c>
      <c r="AL2" s="3">
        <v>1</v>
      </c>
      <c r="AM2" s="3">
        <v>3</v>
      </c>
      <c r="AN2" s="3">
        <v>5</v>
      </c>
      <c r="AO2" s="3" t="s">
        <v>51</v>
      </c>
      <c r="AP2" s="3" t="s">
        <v>52</v>
      </c>
      <c r="AQ2" s="3" t="s">
        <v>53</v>
      </c>
      <c r="AR2" s="3" t="s">
        <v>54</v>
      </c>
      <c r="AS2" s="3" t="s">
        <v>55</v>
      </c>
    </row>
    <row r="3" spans="1:45" ht="13.2" x14ac:dyDescent="0.25">
      <c r="A3" s="2">
        <v>44323.672657511575</v>
      </c>
      <c r="B3" s="3" t="s">
        <v>56</v>
      </c>
      <c r="C3" s="3" t="s">
        <v>57</v>
      </c>
      <c r="D3" s="3" t="s">
        <v>56</v>
      </c>
      <c r="E3" s="4">
        <v>30796</v>
      </c>
      <c r="F3" s="3" t="s">
        <v>58</v>
      </c>
      <c r="G3" s="3" t="s">
        <v>40</v>
      </c>
      <c r="H3" s="3" t="s">
        <v>41</v>
      </c>
      <c r="I3" s="3" t="s">
        <v>42</v>
      </c>
      <c r="J3" s="3" t="s">
        <v>59</v>
      </c>
      <c r="K3" s="3" t="s">
        <v>60</v>
      </c>
      <c r="L3" s="3" t="s">
        <v>45</v>
      </c>
      <c r="M3" s="3" t="s">
        <v>61</v>
      </c>
      <c r="N3" s="3">
        <v>1</v>
      </c>
      <c r="O3" s="3">
        <v>1</v>
      </c>
      <c r="P3" s="3">
        <v>1</v>
      </c>
      <c r="Q3" s="3">
        <v>1</v>
      </c>
      <c r="R3" s="3">
        <v>2</v>
      </c>
      <c r="S3" s="3">
        <v>2</v>
      </c>
      <c r="T3" s="3">
        <v>2</v>
      </c>
      <c r="U3" s="3">
        <v>1</v>
      </c>
      <c r="V3" s="3" t="s">
        <v>62</v>
      </c>
      <c r="W3" s="3" t="s">
        <v>63</v>
      </c>
      <c r="X3" s="3">
        <v>4</v>
      </c>
      <c r="Y3" s="3">
        <v>3</v>
      </c>
      <c r="Z3" s="3">
        <v>2</v>
      </c>
      <c r="AA3" s="3">
        <v>1</v>
      </c>
      <c r="AB3" s="3">
        <v>1</v>
      </c>
      <c r="AC3" s="3">
        <v>2</v>
      </c>
      <c r="AD3" s="3">
        <v>4</v>
      </c>
      <c r="AE3" s="3">
        <v>3</v>
      </c>
      <c r="AF3" s="3" t="s">
        <v>49</v>
      </c>
      <c r="AG3" s="3" t="s">
        <v>49</v>
      </c>
      <c r="AH3" s="3" t="s">
        <v>49</v>
      </c>
      <c r="AI3" s="3" t="s">
        <v>64</v>
      </c>
      <c r="AJ3" s="3" t="s">
        <v>65</v>
      </c>
      <c r="AK3" s="3" t="s">
        <v>66</v>
      </c>
      <c r="AL3" s="3" t="s">
        <v>67</v>
      </c>
      <c r="AM3" s="3" t="s">
        <v>68</v>
      </c>
      <c r="AN3" s="3" t="s">
        <v>69</v>
      </c>
      <c r="AO3" s="3" t="s">
        <v>70</v>
      </c>
      <c r="AP3" s="3" t="s">
        <v>71</v>
      </c>
      <c r="AQ3" s="3" t="s">
        <v>72</v>
      </c>
      <c r="AR3" s="3" t="s">
        <v>53</v>
      </c>
      <c r="AS3" s="3" t="s">
        <v>72</v>
      </c>
    </row>
    <row r="4" spans="1:45" ht="13.2" x14ac:dyDescent="0.25">
      <c r="A4" s="2">
        <v>44323.67648199074</v>
      </c>
      <c r="B4" s="3" t="s">
        <v>73</v>
      </c>
      <c r="C4" s="3" t="s">
        <v>74</v>
      </c>
      <c r="D4" s="3" t="s">
        <v>75</v>
      </c>
      <c r="E4" s="4">
        <v>37176</v>
      </c>
      <c r="F4" s="3" t="s">
        <v>76</v>
      </c>
      <c r="G4" s="3" t="s">
        <v>77</v>
      </c>
      <c r="H4" s="3" t="s">
        <v>78</v>
      </c>
      <c r="I4" s="3" t="s">
        <v>42</v>
      </c>
      <c r="J4" s="3" t="s">
        <v>79</v>
      </c>
      <c r="K4" s="3" t="s">
        <v>60</v>
      </c>
      <c r="L4" s="3" t="s">
        <v>45</v>
      </c>
      <c r="N4" s="3">
        <v>2</v>
      </c>
      <c r="O4" s="3">
        <v>1</v>
      </c>
      <c r="P4" s="3">
        <v>3</v>
      </c>
      <c r="Q4" s="3">
        <v>4</v>
      </c>
      <c r="R4" s="3">
        <v>1</v>
      </c>
      <c r="S4" s="3">
        <v>2</v>
      </c>
      <c r="T4" s="3">
        <v>2</v>
      </c>
      <c r="U4" s="3">
        <v>2</v>
      </c>
      <c r="V4" s="3" t="s">
        <v>80</v>
      </c>
      <c r="W4" s="3" t="s">
        <v>81</v>
      </c>
      <c r="X4" s="3">
        <v>2</v>
      </c>
      <c r="Y4" s="3">
        <v>4</v>
      </c>
      <c r="Z4" s="3">
        <v>3</v>
      </c>
      <c r="AA4" s="3">
        <v>1</v>
      </c>
      <c r="AB4" s="3">
        <v>1</v>
      </c>
      <c r="AC4" s="3">
        <v>2</v>
      </c>
      <c r="AD4" s="3">
        <v>4</v>
      </c>
      <c r="AE4" s="3">
        <v>3</v>
      </c>
      <c r="AF4" s="3" t="s">
        <v>49</v>
      </c>
      <c r="AG4" s="3" t="s">
        <v>49</v>
      </c>
      <c r="AH4" s="3" t="s">
        <v>82</v>
      </c>
      <c r="AI4" s="3" t="s">
        <v>83</v>
      </c>
      <c r="AJ4" s="3" t="s">
        <v>66</v>
      </c>
      <c r="AK4" s="3" t="s">
        <v>69</v>
      </c>
      <c r="AL4" s="3" t="s">
        <v>65</v>
      </c>
      <c r="AM4" s="3" t="s">
        <v>68</v>
      </c>
      <c r="AN4" s="3" t="s">
        <v>67</v>
      </c>
      <c r="AO4" s="3" t="s">
        <v>84</v>
      </c>
      <c r="AP4" s="3" t="s">
        <v>52</v>
      </c>
      <c r="AQ4" s="3" t="s">
        <v>53</v>
      </c>
      <c r="AR4" s="3" t="s">
        <v>55</v>
      </c>
      <c r="AS4" s="3" t="s">
        <v>53</v>
      </c>
    </row>
    <row r="5" spans="1:45" ht="13.2" x14ac:dyDescent="0.25">
      <c r="A5" s="2">
        <v>44323.687817939819</v>
      </c>
      <c r="B5" s="3" t="s">
        <v>85</v>
      </c>
      <c r="C5" s="3" t="s">
        <v>86</v>
      </c>
      <c r="D5" s="3" t="s">
        <v>85</v>
      </c>
      <c r="E5" s="4">
        <v>33760</v>
      </c>
      <c r="F5" s="3" t="s">
        <v>76</v>
      </c>
      <c r="G5" s="3" t="s">
        <v>40</v>
      </c>
      <c r="H5" s="3" t="s">
        <v>87</v>
      </c>
      <c r="I5" s="3" t="s">
        <v>42</v>
      </c>
      <c r="J5" s="3" t="s">
        <v>43</v>
      </c>
      <c r="K5" s="3" t="s">
        <v>60</v>
      </c>
      <c r="L5" s="3" t="s">
        <v>45</v>
      </c>
      <c r="N5" s="3">
        <v>2</v>
      </c>
      <c r="O5" s="3">
        <v>2</v>
      </c>
      <c r="P5" s="3">
        <v>2</v>
      </c>
      <c r="Q5" s="3">
        <v>4</v>
      </c>
      <c r="R5" s="3">
        <v>3</v>
      </c>
      <c r="S5" s="3">
        <v>1</v>
      </c>
      <c r="T5" s="3">
        <v>3</v>
      </c>
      <c r="U5" s="3">
        <v>3</v>
      </c>
      <c r="V5" s="3" t="s">
        <v>80</v>
      </c>
      <c r="W5" s="3" t="s">
        <v>88</v>
      </c>
      <c r="X5" s="3">
        <v>4</v>
      </c>
      <c r="Y5" s="3">
        <v>2</v>
      </c>
      <c r="Z5" s="3">
        <v>3</v>
      </c>
      <c r="AA5" s="3">
        <v>1</v>
      </c>
      <c r="AB5" s="3">
        <v>1</v>
      </c>
      <c r="AC5" s="3">
        <v>3</v>
      </c>
      <c r="AD5" s="3">
        <v>4</v>
      </c>
      <c r="AE5" s="3">
        <v>2</v>
      </c>
      <c r="AF5" s="3" t="s">
        <v>49</v>
      </c>
      <c r="AG5" s="3" t="s">
        <v>49</v>
      </c>
      <c r="AH5" s="3" t="s">
        <v>82</v>
      </c>
      <c r="AI5" s="3" t="s">
        <v>89</v>
      </c>
      <c r="AJ5" s="3" t="s">
        <v>67</v>
      </c>
      <c r="AK5" s="3" t="s">
        <v>69</v>
      </c>
      <c r="AL5" s="3" t="s">
        <v>65</v>
      </c>
      <c r="AM5" s="3" t="s">
        <v>68</v>
      </c>
      <c r="AN5" s="3" t="s">
        <v>66</v>
      </c>
      <c r="AO5" s="3" t="s">
        <v>51</v>
      </c>
      <c r="AP5" s="3" t="s">
        <v>71</v>
      </c>
      <c r="AQ5" s="3" t="s">
        <v>53</v>
      </c>
      <c r="AR5" s="3" t="s">
        <v>55</v>
      </c>
      <c r="AS5" s="3" t="s">
        <v>72</v>
      </c>
    </row>
    <row r="6" spans="1:45" ht="13.2" x14ac:dyDescent="0.25">
      <c r="A6" s="2">
        <v>44323.715680231486</v>
      </c>
      <c r="B6" s="3" t="s">
        <v>90</v>
      </c>
      <c r="C6" s="3" t="s">
        <v>91</v>
      </c>
      <c r="D6" s="3" t="s">
        <v>90</v>
      </c>
      <c r="E6" s="4">
        <v>33332</v>
      </c>
      <c r="F6" s="3" t="s">
        <v>58</v>
      </c>
      <c r="G6" s="3" t="s">
        <v>40</v>
      </c>
      <c r="H6" s="3" t="s">
        <v>41</v>
      </c>
      <c r="I6" s="3" t="s">
        <v>42</v>
      </c>
      <c r="J6" s="3" t="s">
        <v>92</v>
      </c>
      <c r="K6" s="3" t="s">
        <v>60</v>
      </c>
      <c r="L6" s="3" t="s">
        <v>93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2</v>
      </c>
      <c r="T6" s="3">
        <v>5</v>
      </c>
      <c r="U6" s="3">
        <v>1</v>
      </c>
      <c r="V6" s="3" t="s">
        <v>80</v>
      </c>
      <c r="W6" s="3" t="s">
        <v>45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3</v>
      </c>
      <c r="AD6" s="3">
        <v>3</v>
      </c>
      <c r="AE6" s="3">
        <v>3</v>
      </c>
      <c r="AF6" s="3" t="s">
        <v>49</v>
      </c>
      <c r="AG6" s="3" t="s">
        <v>49</v>
      </c>
      <c r="AH6" s="3" t="s">
        <v>49</v>
      </c>
      <c r="AI6" s="3" t="s">
        <v>50</v>
      </c>
      <c r="AJ6" s="3" t="s">
        <v>66</v>
      </c>
      <c r="AK6" s="3" t="s">
        <v>67</v>
      </c>
      <c r="AL6" s="3" t="s">
        <v>68</v>
      </c>
      <c r="AM6" s="3" t="s">
        <v>66</v>
      </c>
      <c r="AN6" s="3" t="s">
        <v>68</v>
      </c>
      <c r="AO6" s="3" t="s">
        <v>94</v>
      </c>
      <c r="AP6" s="3" t="s">
        <v>95</v>
      </c>
      <c r="AQ6" s="3" t="s">
        <v>55</v>
      </c>
      <c r="AR6" s="3" t="s">
        <v>53</v>
      </c>
      <c r="AS6" s="3" t="s">
        <v>55</v>
      </c>
    </row>
    <row r="7" spans="1:45" ht="13.2" x14ac:dyDescent="0.25">
      <c r="A7" s="2">
        <v>44323.84262299769</v>
      </c>
      <c r="B7" s="3" t="s">
        <v>96</v>
      </c>
      <c r="C7" s="3" t="s">
        <v>97</v>
      </c>
      <c r="D7" s="3" t="s">
        <v>96</v>
      </c>
      <c r="E7" s="4">
        <v>37050</v>
      </c>
      <c r="F7" s="3" t="s">
        <v>76</v>
      </c>
      <c r="G7" s="3" t="s">
        <v>40</v>
      </c>
      <c r="H7" s="3" t="s">
        <v>98</v>
      </c>
      <c r="I7" s="3" t="s">
        <v>42</v>
      </c>
      <c r="J7" s="3" t="s">
        <v>92</v>
      </c>
      <c r="K7" s="3" t="s">
        <v>60</v>
      </c>
      <c r="L7" s="3" t="s">
        <v>45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2</v>
      </c>
      <c r="T7" s="3">
        <v>2</v>
      </c>
      <c r="U7" s="3">
        <v>1</v>
      </c>
      <c r="V7" s="3" t="s">
        <v>47</v>
      </c>
      <c r="W7" s="3" t="s">
        <v>99</v>
      </c>
      <c r="X7" s="3">
        <v>2</v>
      </c>
      <c r="Y7" s="3">
        <v>2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 t="s">
        <v>49</v>
      </c>
      <c r="AG7" s="3" t="s">
        <v>49</v>
      </c>
      <c r="AH7" s="3" t="s">
        <v>49</v>
      </c>
      <c r="AI7" s="3" t="s">
        <v>100</v>
      </c>
      <c r="AJ7" s="3" t="s">
        <v>68</v>
      </c>
      <c r="AK7" s="3" t="s">
        <v>68</v>
      </c>
      <c r="AL7" s="3" t="s">
        <v>68</v>
      </c>
      <c r="AM7" s="3" t="s">
        <v>68</v>
      </c>
      <c r="AN7" s="3" t="s">
        <v>68</v>
      </c>
      <c r="AO7" s="3" t="s">
        <v>101</v>
      </c>
      <c r="AP7" s="3" t="s">
        <v>102</v>
      </c>
      <c r="AQ7" s="3" t="s">
        <v>72</v>
      </c>
      <c r="AR7" s="3" t="s">
        <v>72</v>
      </c>
      <c r="AS7" s="3" t="s">
        <v>72</v>
      </c>
    </row>
    <row r="8" spans="1:45" ht="13.2" x14ac:dyDescent="0.25">
      <c r="A8" s="2">
        <v>44323.843323263893</v>
      </c>
      <c r="B8" s="3" t="s">
        <v>103</v>
      </c>
      <c r="C8" s="3" t="s">
        <v>104</v>
      </c>
      <c r="D8" s="3" t="s">
        <v>103</v>
      </c>
      <c r="E8" s="4">
        <v>37174</v>
      </c>
      <c r="F8" s="3" t="s">
        <v>76</v>
      </c>
      <c r="G8" s="3" t="s">
        <v>40</v>
      </c>
      <c r="H8" s="3" t="s">
        <v>41</v>
      </c>
      <c r="I8" s="3" t="s">
        <v>42</v>
      </c>
      <c r="J8" s="3" t="s">
        <v>92</v>
      </c>
      <c r="K8" s="3" t="s">
        <v>60</v>
      </c>
      <c r="L8" s="3" t="s">
        <v>45</v>
      </c>
      <c r="N8" s="3">
        <v>1</v>
      </c>
      <c r="O8" s="3">
        <v>1</v>
      </c>
      <c r="P8" s="3">
        <v>3</v>
      </c>
      <c r="Q8" s="3">
        <v>1</v>
      </c>
      <c r="R8" s="3">
        <v>1</v>
      </c>
      <c r="S8" s="3">
        <v>2</v>
      </c>
      <c r="T8" s="3">
        <v>2</v>
      </c>
      <c r="U8" s="3">
        <v>1</v>
      </c>
      <c r="V8" s="3" t="s">
        <v>105</v>
      </c>
      <c r="W8" s="3" t="s">
        <v>106</v>
      </c>
      <c r="X8" s="3">
        <v>3</v>
      </c>
      <c r="Y8" s="3">
        <v>4</v>
      </c>
      <c r="Z8" s="3">
        <v>4</v>
      </c>
      <c r="AA8" s="3">
        <v>4</v>
      </c>
      <c r="AB8" s="3">
        <v>3</v>
      </c>
      <c r="AC8" s="3">
        <v>3</v>
      </c>
      <c r="AD8" s="3">
        <v>3</v>
      </c>
      <c r="AE8" s="3">
        <v>3</v>
      </c>
      <c r="AF8" s="3" t="s">
        <v>49</v>
      </c>
      <c r="AG8" s="3" t="s">
        <v>49</v>
      </c>
      <c r="AH8" s="3" t="s">
        <v>107</v>
      </c>
      <c r="AI8" s="3" t="s">
        <v>108</v>
      </c>
      <c r="AJ8" s="3" t="s">
        <v>69</v>
      </c>
      <c r="AK8" s="3" t="s">
        <v>69</v>
      </c>
      <c r="AL8" s="3" t="s">
        <v>69</v>
      </c>
      <c r="AM8" s="3" t="s">
        <v>69</v>
      </c>
      <c r="AN8" s="3" t="s">
        <v>69</v>
      </c>
      <c r="AO8" s="3" t="s">
        <v>109</v>
      </c>
      <c r="AP8" s="3" t="s">
        <v>71</v>
      </c>
      <c r="AQ8" s="3" t="s">
        <v>53</v>
      </c>
      <c r="AR8" s="3" t="s">
        <v>53</v>
      </c>
      <c r="AS8" s="3" t="s">
        <v>72</v>
      </c>
    </row>
    <row r="9" spans="1:45" ht="13.2" x14ac:dyDescent="0.25">
      <c r="A9" s="2">
        <v>44323.844114120366</v>
      </c>
      <c r="B9" s="3" t="s">
        <v>110</v>
      </c>
      <c r="C9" s="3" t="s">
        <v>111</v>
      </c>
      <c r="D9" s="3" t="s">
        <v>110</v>
      </c>
      <c r="E9" s="4">
        <v>36866</v>
      </c>
      <c r="F9" s="3" t="s">
        <v>58</v>
      </c>
      <c r="G9" s="3" t="s">
        <v>40</v>
      </c>
      <c r="H9" s="3" t="s">
        <v>41</v>
      </c>
      <c r="I9" s="3" t="s">
        <v>42</v>
      </c>
      <c r="J9" s="3" t="s">
        <v>112</v>
      </c>
      <c r="K9" s="3" t="s">
        <v>113</v>
      </c>
      <c r="L9" s="3" t="s">
        <v>45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1</v>
      </c>
      <c r="U9" s="3">
        <v>1</v>
      </c>
      <c r="V9" s="3" t="s">
        <v>114</v>
      </c>
      <c r="W9" s="3" t="s">
        <v>115</v>
      </c>
      <c r="X9" s="3">
        <v>3</v>
      </c>
      <c r="Y9" s="3">
        <v>2</v>
      </c>
      <c r="Z9" s="3">
        <v>2</v>
      </c>
      <c r="AA9" s="3">
        <v>1</v>
      </c>
      <c r="AB9" s="3">
        <v>1</v>
      </c>
      <c r="AC9" s="3">
        <v>1</v>
      </c>
      <c r="AD9" s="3">
        <v>2</v>
      </c>
      <c r="AE9" s="3">
        <v>2</v>
      </c>
      <c r="AF9" s="3" t="s">
        <v>49</v>
      </c>
      <c r="AG9" s="3" t="s">
        <v>49</v>
      </c>
      <c r="AH9" s="3" t="s">
        <v>49</v>
      </c>
      <c r="AI9" s="3" t="s">
        <v>116</v>
      </c>
      <c r="AJ9" s="3" t="s">
        <v>68</v>
      </c>
      <c r="AK9" s="3" t="s">
        <v>68</v>
      </c>
      <c r="AL9" s="3" t="s">
        <v>67</v>
      </c>
      <c r="AM9" s="3" t="s">
        <v>67</v>
      </c>
      <c r="AN9" s="3" t="s">
        <v>68</v>
      </c>
      <c r="AO9" s="3" t="s">
        <v>117</v>
      </c>
      <c r="AP9" s="3" t="s">
        <v>71</v>
      </c>
      <c r="AQ9" s="3" t="s">
        <v>53</v>
      </c>
      <c r="AR9" s="3" t="s">
        <v>53</v>
      </c>
      <c r="AS9" s="3" t="s">
        <v>53</v>
      </c>
    </row>
    <row r="10" spans="1:45" ht="13.2" x14ac:dyDescent="0.25">
      <c r="A10" s="2">
        <v>44323.856385613428</v>
      </c>
      <c r="B10" s="3" t="s">
        <v>118</v>
      </c>
      <c r="C10" s="3" t="s">
        <v>119</v>
      </c>
      <c r="D10" s="3" t="s">
        <v>118</v>
      </c>
      <c r="E10" s="4">
        <v>35980</v>
      </c>
      <c r="F10" s="3" t="s">
        <v>58</v>
      </c>
      <c r="G10" s="3" t="s">
        <v>40</v>
      </c>
      <c r="H10" s="3" t="s">
        <v>41</v>
      </c>
      <c r="I10" s="3" t="s">
        <v>42</v>
      </c>
      <c r="J10" s="3" t="s">
        <v>43</v>
      </c>
      <c r="K10" s="3" t="s">
        <v>60</v>
      </c>
      <c r="L10" s="3" t="s">
        <v>99</v>
      </c>
      <c r="N10" s="3">
        <v>5</v>
      </c>
      <c r="O10" s="3">
        <v>5</v>
      </c>
      <c r="P10" s="3">
        <v>5</v>
      </c>
      <c r="Q10" s="3">
        <v>5</v>
      </c>
      <c r="R10" s="3">
        <v>5</v>
      </c>
      <c r="S10" s="3">
        <v>5</v>
      </c>
      <c r="T10" s="3">
        <v>4</v>
      </c>
      <c r="U10" s="3">
        <v>4</v>
      </c>
      <c r="V10" s="3" t="s">
        <v>114</v>
      </c>
      <c r="W10" s="3" t="s">
        <v>45</v>
      </c>
      <c r="X10" s="3">
        <v>3</v>
      </c>
      <c r="Y10" s="3">
        <v>3</v>
      </c>
      <c r="Z10" s="3">
        <v>4</v>
      </c>
      <c r="AA10" s="3">
        <v>3</v>
      </c>
      <c r="AB10" s="3">
        <v>4</v>
      </c>
      <c r="AC10" s="3">
        <v>4</v>
      </c>
      <c r="AD10" s="3">
        <v>3</v>
      </c>
      <c r="AE10" s="3">
        <v>3</v>
      </c>
      <c r="AF10" s="3" t="s">
        <v>107</v>
      </c>
      <c r="AG10" s="3" t="s">
        <v>49</v>
      </c>
      <c r="AH10" s="3" t="s">
        <v>82</v>
      </c>
      <c r="AI10" s="3" t="s">
        <v>120</v>
      </c>
      <c r="AJ10" s="3" t="s">
        <v>65</v>
      </c>
      <c r="AK10" s="3" t="s">
        <v>65</v>
      </c>
      <c r="AL10" s="3" t="s">
        <v>65</v>
      </c>
      <c r="AM10" s="3" t="s">
        <v>65</v>
      </c>
      <c r="AN10" s="3" t="s">
        <v>65</v>
      </c>
      <c r="AO10" s="3" t="s">
        <v>121</v>
      </c>
      <c r="AP10" s="3" t="s">
        <v>52</v>
      </c>
      <c r="AQ10" s="3" t="s">
        <v>55</v>
      </c>
      <c r="AR10" s="3" t="s">
        <v>55</v>
      </c>
      <c r="AS10" s="3" t="s">
        <v>72</v>
      </c>
    </row>
    <row r="11" spans="1:45" ht="13.2" x14ac:dyDescent="0.25">
      <c r="A11" s="2">
        <v>44323.864975254633</v>
      </c>
      <c r="B11" s="3" t="s">
        <v>122</v>
      </c>
      <c r="C11" s="3" t="s">
        <v>123</v>
      </c>
      <c r="D11" s="3" t="s">
        <v>122</v>
      </c>
      <c r="E11" s="4">
        <v>36590</v>
      </c>
      <c r="F11" s="3" t="s">
        <v>76</v>
      </c>
      <c r="G11" s="3" t="s">
        <v>77</v>
      </c>
      <c r="H11" s="3" t="s">
        <v>124</v>
      </c>
      <c r="I11" s="3" t="s">
        <v>42</v>
      </c>
      <c r="J11" s="3" t="s">
        <v>43</v>
      </c>
      <c r="K11" s="3" t="s">
        <v>60</v>
      </c>
      <c r="L11" s="3" t="s">
        <v>45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2</v>
      </c>
      <c r="T11" s="3">
        <v>2</v>
      </c>
      <c r="U11" s="3">
        <v>1</v>
      </c>
      <c r="V11" s="3" t="s">
        <v>47</v>
      </c>
      <c r="W11" s="3" t="s">
        <v>125</v>
      </c>
      <c r="X11" s="3">
        <v>4</v>
      </c>
      <c r="Y11" s="3">
        <v>2</v>
      </c>
      <c r="Z11" s="3">
        <v>3</v>
      </c>
      <c r="AA11" s="3">
        <v>1</v>
      </c>
      <c r="AB11" s="3">
        <v>1</v>
      </c>
      <c r="AC11" s="3">
        <v>2</v>
      </c>
      <c r="AD11" s="3">
        <v>2</v>
      </c>
      <c r="AE11" s="3">
        <v>2</v>
      </c>
      <c r="AF11" s="3" t="s">
        <v>49</v>
      </c>
      <c r="AG11" s="3" t="s">
        <v>49</v>
      </c>
      <c r="AH11" s="3" t="s">
        <v>82</v>
      </c>
      <c r="AI11" s="3" t="s">
        <v>120</v>
      </c>
      <c r="AJ11" s="3" t="s">
        <v>65</v>
      </c>
      <c r="AK11" s="3" t="s">
        <v>69</v>
      </c>
      <c r="AL11" s="3" t="s">
        <v>67</v>
      </c>
      <c r="AM11" s="3" t="s">
        <v>68</v>
      </c>
      <c r="AN11" s="3" t="s">
        <v>66</v>
      </c>
      <c r="AO11" s="3" t="s">
        <v>70</v>
      </c>
      <c r="AP11" s="3" t="s">
        <v>52</v>
      </c>
      <c r="AQ11" s="3" t="s">
        <v>72</v>
      </c>
      <c r="AR11" s="3" t="s">
        <v>126</v>
      </c>
      <c r="AS11" s="3" t="s">
        <v>126</v>
      </c>
    </row>
    <row r="12" spans="1:45" ht="13.2" x14ac:dyDescent="0.25">
      <c r="A12" s="2">
        <v>44323.887490868059</v>
      </c>
      <c r="B12" s="3" t="s">
        <v>127</v>
      </c>
      <c r="C12" s="3" t="s">
        <v>128</v>
      </c>
      <c r="D12" s="3" t="s">
        <v>129</v>
      </c>
      <c r="E12" s="4">
        <v>36554</v>
      </c>
      <c r="F12" s="3" t="s">
        <v>58</v>
      </c>
      <c r="G12" s="3" t="s">
        <v>40</v>
      </c>
      <c r="H12" s="3" t="s">
        <v>41</v>
      </c>
      <c r="I12" s="3" t="s">
        <v>42</v>
      </c>
      <c r="J12" s="3" t="s">
        <v>43</v>
      </c>
      <c r="K12" s="3" t="s">
        <v>113</v>
      </c>
      <c r="L12" s="3" t="s">
        <v>45</v>
      </c>
      <c r="N12" s="3">
        <v>1</v>
      </c>
      <c r="O12" s="3">
        <v>2</v>
      </c>
      <c r="P12" s="3">
        <v>2</v>
      </c>
      <c r="Q12" s="3">
        <v>2</v>
      </c>
      <c r="R12" s="3">
        <v>2</v>
      </c>
      <c r="S12" s="3">
        <v>1</v>
      </c>
      <c r="T12" s="3">
        <v>1</v>
      </c>
      <c r="U12" s="3">
        <v>2</v>
      </c>
      <c r="V12" s="3" t="s">
        <v>114</v>
      </c>
      <c r="W12" s="3" t="s">
        <v>99</v>
      </c>
      <c r="X12" s="3">
        <v>2</v>
      </c>
      <c r="Y12" s="3">
        <v>2</v>
      </c>
      <c r="Z12" s="3">
        <v>1</v>
      </c>
      <c r="AA12" s="3">
        <v>1</v>
      </c>
      <c r="AB12" s="3">
        <v>1</v>
      </c>
      <c r="AC12" s="3">
        <v>2</v>
      </c>
      <c r="AD12" s="3">
        <v>1</v>
      </c>
      <c r="AE12" s="3">
        <v>2</v>
      </c>
      <c r="AF12" s="3" t="s">
        <v>49</v>
      </c>
      <c r="AG12" s="3" t="s">
        <v>49</v>
      </c>
      <c r="AH12" s="3" t="s">
        <v>49</v>
      </c>
      <c r="AI12" s="3" t="s">
        <v>130</v>
      </c>
      <c r="AJ12" s="3" t="s">
        <v>68</v>
      </c>
      <c r="AK12" s="3" t="s">
        <v>68</v>
      </c>
      <c r="AL12" s="3" t="s">
        <v>67</v>
      </c>
      <c r="AM12" s="3" t="s">
        <v>67</v>
      </c>
      <c r="AN12" s="3" t="s">
        <v>68</v>
      </c>
      <c r="AO12" s="3" t="s">
        <v>84</v>
      </c>
      <c r="AP12" s="3" t="s">
        <v>71</v>
      </c>
      <c r="AQ12" s="3" t="s">
        <v>72</v>
      </c>
      <c r="AR12" s="3" t="s">
        <v>53</v>
      </c>
      <c r="AS12" s="3" t="s">
        <v>72</v>
      </c>
    </row>
    <row r="13" spans="1:45" ht="13.2" x14ac:dyDescent="0.25">
      <c r="A13" s="2">
        <v>44323.917788865743</v>
      </c>
      <c r="B13" s="3" t="s">
        <v>131</v>
      </c>
      <c r="C13" s="3" t="s">
        <v>132</v>
      </c>
      <c r="D13" s="3" t="s">
        <v>131</v>
      </c>
      <c r="E13" s="4">
        <v>37226</v>
      </c>
      <c r="F13" s="3" t="s">
        <v>58</v>
      </c>
      <c r="G13" s="3" t="s">
        <v>77</v>
      </c>
      <c r="H13" s="3" t="s">
        <v>124</v>
      </c>
      <c r="I13" s="3" t="s">
        <v>42</v>
      </c>
      <c r="J13" s="3" t="s">
        <v>59</v>
      </c>
      <c r="K13" s="3" t="s">
        <v>60</v>
      </c>
      <c r="L13" s="3" t="s">
        <v>45</v>
      </c>
      <c r="M13" s="3" t="s">
        <v>133</v>
      </c>
      <c r="N13" s="3">
        <v>1</v>
      </c>
      <c r="O13" s="3">
        <v>1</v>
      </c>
      <c r="P13" s="3">
        <v>3</v>
      </c>
      <c r="Q13" s="3">
        <v>1</v>
      </c>
      <c r="R13" s="3">
        <v>1</v>
      </c>
      <c r="S13" s="3">
        <v>3</v>
      </c>
      <c r="T13" s="3">
        <v>1</v>
      </c>
      <c r="U13" s="3">
        <v>3</v>
      </c>
      <c r="V13" s="3" t="s">
        <v>114</v>
      </c>
      <c r="W13" s="3" t="s">
        <v>93</v>
      </c>
      <c r="X13" s="3">
        <v>2</v>
      </c>
      <c r="Y13" s="3">
        <v>2</v>
      </c>
      <c r="Z13" s="3">
        <v>3</v>
      </c>
      <c r="AA13" s="3">
        <v>1</v>
      </c>
      <c r="AB13" s="3">
        <v>1</v>
      </c>
      <c r="AC13" s="3">
        <v>1</v>
      </c>
      <c r="AD13" s="3">
        <v>2</v>
      </c>
      <c r="AE13" s="3">
        <v>2</v>
      </c>
      <c r="AF13" s="3" t="s">
        <v>49</v>
      </c>
      <c r="AG13" s="3" t="s">
        <v>49</v>
      </c>
      <c r="AH13" s="3" t="s">
        <v>82</v>
      </c>
      <c r="AI13" s="3" t="s">
        <v>134</v>
      </c>
      <c r="AJ13" s="3" t="s">
        <v>68</v>
      </c>
      <c r="AK13" s="3" t="s">
        <v>67</v>
      </c>
      <c r="AL13" s="3" t="s">
        <v>67</v>
      </c>
      <c r="AM13" s="3" t="s">
        <v>67</v>
      </c>
      <c r="AN13" s="3" t="s">
        <v>67</v>
      </c>
      <c r="AO13" s="3" t="s">
        <v>70</v>
      </c>
      <c r="AP13" s="3" t="s">
        <v>52</v>
      </c>
      <c r="AQ13" s="3" t="s">
        <v>126</v>
      </c>
      <c r="AR13" s="3" t="s">
        <v>54</v>
      </c>
      <c r="AS13" s="3" t="s">
        <v>53</v>
      </c>
    </row>
    <row r="14" spans="1:45" ht="13.2" x14ac:dyDescent="0.25">
      <c r="A14" s="2">
        <v>44324.372885335644</v>
      </c>
      <c r="B14" s="3" t="s">
        <v>135</v>
      </c>
      <c r="C14" s="3" t="s">
        <v>136</v>
      </c>
      <c r="D14" s="3" t="s">
        <v>135</v>
      </c>
      <c r="E14" s="4">
        <v>37017</v>
      </c>
      <c r="F14" s="3" t="s">
        <v>58</v>
      </c>
      <c r="G14" s="3" t="s">
        <v>40</v>
      </c>
      <c r="H14" s="3" t="s">
        <v>41</v>
      </c>
      <c r="I14" s="3" t="s">
        <v>42</v>
      </c>
      <c r="J14" s="3" t="s">
        <v>112</v>
      </c>
      <c r="K14" s="3" t="s">
        <v>60</v>
      </c>
      <c r="L14" s="3" t="s">
        <v>45</v>
      </c>
      <c r="N14" s="3">
        <v>1</v>
      </c>
      <c r="O14" s="3">
        <v>1</v>
      </c>
      <c r="P14" s="3">
        <v>1</v>
      </c>
      <c r="Q14" s="3">
        <v>1</v>
      </c>
      <c r="R14" s="3">
        <v>2</v>
      </c>
      <c r="S14" s="3">
        <v>2</v>
      </c>
      <c r="T14" s="3">
        <v>3</v>
      </c>
      <c r="U14" s="3">
        <v>1</v>
      </c>
      <c r="V14" s="3" t="s">
        <v>114</v>
      </c>
      <c r="W14" s="3" t="s">
        <v>99</v>
      </c>
      <c r="X14" s="3">
        <v>2</v>
      </c>
      <c r="Y14" s="3">
        <v>4</v>
      </c>
      <c r="Z14" s="3">
        <v>2</v>
      </c>
      <c r="AA14" s="3">
        <v>1</v>
      </c>
      <c r="AB14" s="3">
        <v>1</v>
      </c>
      <c r="AC14" s="3">
        <v>2</v>
      </c>
      <c r="AD14" s="3">
        <v>2</v>
      </c>
      <c r="AE14" s="3">
        <v>2</v>
      </c>
      <c r="AF14" s="3" t="s">
        <v>49</v>
      </c>
      <c r="AG14" s="3" t="s">
        <v>49</v>
      </c>
      <c r="AH14" s="3" t="s">
        <v>49</v>
      </c>
      <c r="AI14" s="3" t="s">
        <v>137</v>
      </c>
      <c r="AJ14" s="3" t="s">
        <v>66</v>
      </c>
      <c r="AK14" s="3" t="s">
        <v>68</v>
      </c>
      <c r="AL14" s="3" t="s">
        <v>67</v>
      </c>
      <c r="AM14" s="3" t="s">
        <v>65</v>
      </c>
      <c r="AN14" s="3" t="s">
        <v>69</v>
      </c>
      <c r="AO14" s="3" t="s">
        <v>138</v>
      </c>
      <c r="AP14" s="3" t="s">
        <v>52</v>
      </c>
      <c r="AQ14" s="3" t="s">
        <v>72</v>
      </c>
      <c r="AR14" s="3" t="s">
        <v>55</v>
      </c>
      <c r="AS14" s="3" t="s">
        <v>53</v>
      </c>
    </row>
    <row r="15" spans="1:45" ht="13.2" x14ac:dyDescent="0.25">
      <c r="A15" s="2">
        <v>44324.376852337962</v>
      </c>
      <c r="B15" s="3" t="s">
        <v>139</v>
      </c>
      <c r="C15" s="3" t="s">
        <v>140</v>
      </c>
      <c r="D15" s="3" t="s">
        <v>139</v>
      </c>
      <c r="E15" s="4">
        <v>37504</v>
      </c>
      <c r="F15" s="3" t="s">
        <v>58</v>
      </c>
      <c r="G15" s="3" t="s">
        <v>40</v>
      </c>
      <c r="H15" s="3" t="s">
        <v>41</v>
      </c>
      <c r="I15" s="3" t="s">
        <v>42</v>
      </c>
      <c r="J15" s="3" t="s">
        <v>112</v>
      </c>
      <c r="K15" s="3" t="s">
        <v>60</v>
      </c>
      <c r="L15" s="3" t="s">
        <v>45</v>
      </c>
      <c r="M15" s="3" t="s">
        <v>141</v>
      </c>
      <c r="N15" s="3">
        <v>5</v>
      </c>
      <c r="O15" s="3">
        <v>5</v>
      </c>
      <c r="P15" s="3">
        <v>4</v>
      </c>
      <c r="Q15" s="3">
        <v>5</v>
      </c>
      <c r="R15" s="3">
        <v>5</v>
      </c>
      <c r="S15" s="3">
        <v>5</v>
      </c>
      <c r="T15" s="3">
        <v>5</v>
      </c>
      <c r="U15" s="3">
        <v>5</v>
      </c>
      <c r="V15" s="3" t="s">
        <v>142</v>
      </c>
      <c r="W15" s="3" t="s">
        <v>143</v>
      </c>
      <c r="X15" s="3">
        <v>2</v>
      </c>
      <c r="Y15" s="3">
        <v>3</v>
      </c>
      <c r="Z15" s="3">
        <v>4</v>
      </c>
      <c r="AA15" s="3">
        <v>4</v>
      </c>
      <c r="AB15" s="3">
        <v>3</v>
      </c>
      <c r="AC15" s="3">
        <v>3</v>
      </c>
      <c r="AD15" s="3">
        <v>3</v>
      </c>
      <c r="AE15" s="3">
        <v>3</v>
      </c>
      <c r="AF15" s="3" t="s">
        <v>49</v>
      </c>
      <c r="AG15" s="3" t="s">
        <v>49</v>
      </c>
      <c r="AH15" s="3" t="s">
        <v>49</v>
      </c>
      <c r="AI15" s="3" t="s">
        <v>144</v>
      </c>
      <c r="AJ15" s="3" t="s">
        <v>69</v>
      </c>
      <c r="AK15" s="3" t="s">
        <v>69</v>
      </c>
      <c r="AL15" s="3" t="s">
        <v>69</v>
      </c>
      <c r="AM15" s="3" t="s">
        <v>69</v>
      </c>
      <c r="AN15" s="3" t="s">
        <v>69</v>
      </c>
      <c r="AO15" s="3" t="s">
        <v>109</v>
      </c>
      <c r="AP15" s="3" t="s">
        <v>102</v>
      </c>
      <c r="AQ15" s="3" t="s">
        <v>72</v>
      </c>
      <c r="AR15" s="3" t="s">
        <v>72</v>
      </c>
      <c r="AS15" s="3" t="s">
        <v>72</v>
      </c>
    </row>
    <row r="16" spans="1:45" ht="13.2" x14ac:dyDescent="0.25">
      <c r="A16" s="2">
        <v>44324.687646030092</v>
      </c>
      <c r="B16" s="3" t="s">
        <v>145</v>
      </c>
      <c r="C16" s="3" t="s">
        <v>146</v>
      </c>
      <c r="D16" s="3" t="s">
        <v>145</v>
      </c>
      <c r="E16" s="4">
        <v>34245</v>
      </c>
      <c r="F16" s="3" t="s">
        <v>58</v>
      </c>
      <c r="G16" s="3" t="s">
        <v>40</v>
      </c>
      <c r="H16" s="3" t="s">
        <v>41</v>
      </c>
      <c r="I16" s="3" t="s">
        <v>42</v>
      </c>
      <c r="J16" s="3" t="s">
        <v>92</v>
      </c>
      <c r="K16" s="3" t="s">
        <v>60</v>
      </c>
      <c r="L16" s="3" t="s">
        <v>45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3</v>
      </c>
      <c r="U16" s="3">
        <v>2</v>
      </c>
      <c r="V16" s="3" t="s">
        <v>147</v>
      </c>
      <c r="W16" s="3" t="s">
        <v>99</v>
      </c>
      <c r="X16" s="3">
        <v>4</v>
      </c>
      <c r="Y16" s="3">
        <v>3</v>
      </c>
      <c r="Z16" s="3">
        <v>2</v>
      </c>
      <c r="AA16" s="3">
        <v>1</v>
      </c>
      <c r="AB16" s="3">
        <v>1</v>
      </c>
      <c r="AC16" s="3">
        <v>2</v>
      </c>
      <c r="AD16" s="3">
        <v>2</v>
      </c>
      <c r="AE16" s="3">
        <v>2</v>
      </c>
      <c r="AF16" s="3" t="s">
        <v>49</v>
      </c>
      <c r="AG16" s="3" t="s">
        <v>49</v>
      </c>
      <c r="AH16" s="3" t="s">
        <v>82</v>
      </c>
      <c r="AI16" s="3" t="s">
        <v>148</v>
      </c>
      <c r="AJ16" s="3" t="s">
        <v>67</v>
      </c>
      <c r="AK16" s="3" t="s">
        <v>68</v>
      </c>
      <c r="AL16" s="3" t="s">
        <v>68</v>
      </c>
      <c r="AM16" s="3" t="s">
        <v>68</v>
      </c>
      <c r="AN16" s="3" t="s">
        <v>68</v>
      </c>
      <c r="AO16" s="3" t="s">
        <v>109</v>
      </c>
      <c r="AP16" s="3" t="s">
        <v>102</v>
      </c>
      <c r="AQ16" s="3" t="s">
        <v>53</v>
      </c>
      <c r="AR16" s="3" t="s">
        <v>53</v>
      </c>
      <c r="AS16" s="3" t="s">
        <v>53</v>
      </c>
    </row>
    <row r="17" spans="1:45" ht="13.2" x14ac:dyDescent="0.25">
      <c r="A17" s="2">
        <v>44324.796401631946</v>
      </c>
      <c r="B17" s="3" t="s">
        <v>149</v>
      </c>
      <c r="C17" s="3" t="s">
        <v>150</v>
      </c>
      <c r="D17" s="3" t="s">
        <v>149</v>
      </c>
      <c r="E17" s="4">
        <v>33170</v>
      </c>
      <c r="F17" s="3" t="s">
        <v>58</v>
      </c>
      <c r="G17" s="3" t="s">
        <v>40</v>
      </c>
      <c r="H17" s="3" t="s">
        <v>41</v>
      </c>
      <c r="I17" s="3" t="s">
        <v>42</v>
      </c>
      <c r="J17" s="3" t="s">
        <v>43</v>
      </c>
      <c r="K17" s="3" t="s">
        <v>60</v>
      </c>
      <c r="L17" s="3" t="s">
        <v>45</v>
      </c>
      <c r="N17" s="3">
        <v>4</v>
      </c>
      <c r="O17" s="3">
        <v>4</v>
      </c>
      <c r="P17" s="3">
        <v>4</v>
      </c>
      <c r="Q17" s="3">
        <v>5</v>
      </c>
      <c r="R17" s="3">
        <v>5</v>
      </c>
      <c r="S17" s="3">
        <v>5</v>
      </c>
      <c r="T17" s="3">
        <v>4</v>
      </c>
      <c r="U17" s="3">
        <v>5</v>
      </c>
      <c r="V17" s="3" t="s">
        <v>47</v>
      </c>
      <c r="W17" s="3" t="s">
        <v>63</v>
      </c>
      <c r="X17" s="3">
        <v>3</v>
      </c>
      <c r="Y17" s="3">
        <v>2</v>
      </c>
      <c r="Z17" s="3">
        <v>3</v>
      </c>
      <c r="AA17" s="3">
        <v>4</v>
      </c>
      <c r="AB17" s="3">
        <v>3</v>
      </c>
      <c r="AC17" s="3">
        <v>3</v>
      </c>
      <c r="AD17" s="3">
        <v>3</v>
      </c>
      <c r="AE17" s="3">
        <v>3</v>
      </c>
      <c r="AF17" s="3" t="s">
        <v>49</v>
      </c>
      <c r="AG17" s="3" t="s">
        <v>49</v>
      </c>
      <c r="AH17" s="3" t="s">
        <v>49</v>
      </c>
      <c r="AI17" s="3" t="s">
        <v>50</v>
      </c>
      <c r="AJ17" s="3" t="s">
        <v>66</v>
      </c>
      <c r="AK17" s="3" t="s">
        <v>65</v>
      </c>
      <c r="AL17" s="3" t="s">
        <v>66</v>
      </c>
      <c r="AM17" s="3" t="s">
        <v>65</v>
      </c>
      <c r="AN17" s="3" t="s">
        <v>66</v>
      </c>
      <c r="AO17" s="3" t="s">
        <v>109</v>
      </c>
      <c r="AP17" s="3" t="s">
        <v>95</v>
      </c>
      <c r="AQ17" s="3" t="s">
        <v>53</v>
      </c>
      <c r="AR17" s="3" t="s">
        <v>53</v>
      </c>
      <c r="AS17" s="3" t="s">
        <v>53</v>
      </c>
    </row>
    <row r="18" spans="1:45" ht="13.2" x14ac:dyDescent="0.25">
      <c r="A18" s="2">
        <v>44324.823782569445</v>
      </c>
      <c r="B18" s="3" t="s">
        <v>85</v>
      </c>
      <c r="C18" s="3" t="s">
        <v>86</v>
      </c>
      <c r="D18" s="3" t="s">
        <v>85</v>
      </c>
      <c r="E18" s="4">
        <v>44352</v>
      </c>
      <c r="F18" s="3" t="s">
        <v>76</v>
      </c>
      <c r="G18" s="3" t="s">
        <v>40</v>
      </c>
      <c r="H18" s="3" t="s">
        <v>41</v>
      </c>
      <c r="I18" s="3" t="s">
        <v>42</v>
      </c>
      <c r="J18" s="3" t="s">
        <v>79</v>
      </c>
      <c r="K18" s="3" t="s">
        <v>60</v>
      </c>
      <c r="L18" s="3" t="s">
        <v>45</v>
      </c>
      <c r="N18" s="3">
        <v>3</v>
      </c>
      <c r="O18" s="3">
        <v>1</v>
      </c>
      <c r="P18" s="3">
        <v>2</v>
      </c>
      <c r="Q18" s="3">
        <v>1</v>
      </c>
      <c r="R18" s="3">
        <v>1</v>
      </c>
      <c r="S18" s="3">
        <v>3</v>
      </c>
      <c r="T18" s="3">
        <v>1</v>
      </c>
      <c r="U18" s="3">
        <v>2</v>
      </c>
      <c r="V18" s="3" t="s">
        <v>62</v>
      </c>
      <c r="W18" s="3" t="s">
        <v>115</v>
      </c>
      <c r="X18" s="3">
        <v>4</v>
      </c>
      <c r="Y18" s="3">
        <v>2</v>
      </c>
      <c r="Z18" s="3">
        <v>1</v>
      </c>
      <c r="AA18" s="3">
        <v>1</v>
      </c>
      <c r="AB18" s="3">
        <v>2</v>
      </c>
      <c r="AC18" s="3">
        <v>2</v>
      </c>
      <c r="AD18" s="3">
        <v>2</v>
      </c>
      <c r="AE18" s="3">
        <v>2</v>
      </c>
      <c r="AF18" s="3" t="s">
        <v>49</v>
      </c>
      <c r="AG18" s="3" t="s">
        <v>49</v>
      </c>
      <c r="AH18" s="3" t="s">
        <v>49</v>
      </c>
      <c r="AI18" s="3" t="s">
        <v>89</v>
      </c>
      <c r="AJ18" s="3" t="s">
        <v>67</v>
      </c>
      <c r="AK18" s="3" t="s">
        <v>67</v>
      </c>
      <c r="AL18" s="3" t="s">
        <v>67</v>
      </c>
      <c r="AM18" s="3" t="s">
        <v>67</v>
      </c>
      <c r="AN18" s="3" t="s">
        <v>67</v>
      </c>
      <c r="AO18" s="3" t="s">
        <v>151</v>
      </c>
      <c r="AP18" s="3" t="s">
        <v>71</v>
      </c>
      <c r="AQ18" s="3" t="s">
        <v>54</v>
      </c>
      <c r="AR18" s="3" t="s">
        <v>53</v>
      </c>
      <c r="AS18" s="3" t="s">
        <v>72</v>
      </c>
    </row>
    <row r="19" spans="1:45" ht="13.2" x14ac:dyDescent="0.25">
      <c r="A19" s="2">
        <v>44324.828335150465</v>
      </c>
      <c r="B19" s="3" t="s">
        <v>152</v>
      </c>
      <c r="C19" s="3" t="s">
        <v>153</v>
      </c>
      <c r="D19" s="3" t="s">
        <v>152</v>
      </c>
      <c r="E19" s="4">
        <v>36416</v>
      </c>
      <c r="F19" s="3" t="s">
        <v>58</v>
      </c>
      <c r="G19" s="3" t="s">
        <v>40</v>
      </c>
      <c r="H19" s="3" t="s">
        <v>154</v>
      </c>
      <c r="I19" s="3" t="s">
        <v>155</v>
      </c>
      <c r="J19" s="3" t="s">
        <v>79</v>
      </c>
      <c r="K19" s="3" t="s">
        <v>60</v>
      </c>
      <c r="L19" s="3" t="s">
        <v>99</v>
      </c>
      <c r="M19" s="3" t="s">
        <v>155</v>
      </c>
      <c r="N19" s="3">
        <v>1</v>
      </c>
      <c r="O19" s="3">
        <v>2</v>
      </c>
      <c r="P19" s="3">
        <v>1</v>
      </c>
      <c r="Q19" s="3">
        <v>2</v>
      </c>
      <c r="R19" s="3">
        <v>1</v>
      </c>
      <c r="S19" s="3">
        <v>1</v>
      </c>
      <c r="T19" s="3">
        <v>2</v>
      </c>
      <c r="U19" s="3">
        <v>1</v>
      </c>
      <c r="V19" s="3" t="s">
        <v>114</v>
      </c>
      <c r="W19" s="3" t="s">
        <v>99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 t="s">
        <v>107</v>
      </c>
      <c r="AG19" s="3" t="s">
        <v>107</v>
      </c>
      <c r="AH19" s="3" t="s">
        <v>107</v>
      </c>
      <c r="AI19" s="3" t="s">
        <v>156</v>
      </c>
      <c r="AJ19" s="3" t="s">
        <v>66</v>
      </c>
      <c r="AK19" s="3" t="s">
        <v>66</v>
      </c>
      <c r="AL19" s="3" t="s">
        <v>67</v>
      </c>
      <c r="AM19" s="3" t="s">
        <v>67</v>
      </c>
      <c r="AN19" s="3" t="s">
        <v>67</v>
      </c>
      <c r="AO19" s="3" t="s">
        <v>157</v>
      </c>
      <c r="AP19" s="3" t="s">
        <v>71</v>
      </c>
      <c r="AQ19" s="3" t="s">
        <v>53</v>
      </c>
      <c r="AR19" s="3" t="s">
        <v>53</v>
      </c>
      <c r="AS19" s="3" t="s">
        <v>53</v>
      </c>
    </row>
    <row r="20" spans="1:45" ht="13.2" x14ac:dyDescent="0.25">
      <c r="A20" s="2">
        <v>44326.58041516204</v>
      </c>
      <c r="B20" s="3" t="s">
        <v>158</v>
      </c>
      <c r="C20" s="3" t="s">
        <v>159</v>
      </c>
      <c r="D20" s="3" t="s">
        <v>158</v>
      </c>
      <c r="E20" s="4">
        <v>36181</v>
      </c>
      <c r="F20" s="3" t="s">
        <v>58</v>
      </c>
      <c r="G20" s="3" t="s">
        <v>40</v>
      </c>
      <c r="H20" s="3" t="s">
        <v>41</v>
      </c>
      <c r="I20" s="3" t="s">
        <v>42</v>
      </c>
      <c r="J20" s="3" t="s">
        <v>92</v>
      </c>
      <c r="K20" s="3" t="s">
        <v>60</v>
      </c>
      <c r="L20" s="3" t="s">
        <v>45</v>
      </c>
      <c r="N20" s="3">
        <v>2</v>
      </c>
      <c r="O20" s="3">
        <v>2</v>
      </c>
      <c r="P20" s="3">
        <v>1</v>
      </c>
      <c r="Q20" s="3">
        <v>1</v>
      </c>
      <c r="R20" s="3">
        <v>1</v>
      </c>
      <c r="S20" s="3">
        <v>1</v>
      </c>
      <c r="T20" s="3">
        <v>3</v>
      </c>
      <c r="U20" s="3">
        <v>2</v>
      </c>
      <c r="V20" s="3" t="s">
        <v>62</v>
      </c>
      <c r="W20" s="3" t="s">
        <v>45</v>
      </c>
      <c r="X20" s="3">
        <v>3</v>
      </c>
      <c r="Y20" s="3">
        <v>3</v>
      </c>
      <c r="Z20" s="3">
        <v>1</v>
      </c>
      <c r="AA20" s="3">
        <v>2</v>
      </c>
      <c r="AB20" s="3">
        <v>4</v>
      </c>
      <c r="AC20" s="3">
        <v>4</v>
      </c>
      <c r="AD20" s="3">
        <v>4</v>
      </c>
      <c r="AE20" s="3">
        <v>1</v>
      </c>
      <c r="AF20" s="3" t="s">
        <v>49</v>
      </c>
      <c r="AG20" s="3" t="s">
        <v>49</v>
      </c>
      <c r="AH20" s="3" t="s">
        <v>82</v>
      </c>
      <c r="AI20" s="3" t="s">
        <v>160</v>
      </c>
      <c r="AJ20" s="3" t="s">
        <v>67</v>
      </c>
      <c r="AK20" s="3" t="s">
        <v>67</v>
      </c>
      <c r="AL20" s="3" t="s">
        <v>67</v>
      </c>
      <c r="AM20" s="3" t="s">
        <v>66</v>
      </c>
      <c r="AN20" s="3" t="s">
        <v>68</v>
      </c>
      <c r="AO20" s="3" t="s">
        <v>161</v>
      </c>
      <c r="AP20" s="3" t="s">
        <v>102</v>
      </c>
      <c r="AQ20" s="3" t="s">
        <v>53</v>
      </c>
      <c r="AR20" s="3" t="s">
        <v>53</v>
      </c>
      <c r="AS20" s="3" t="s">
        <v>53</v>
      </c>
    </row>
    <row r="21" spans="1:45" ht="13.2" x14ac:dyDescent="0.25">
      <c r="A21" s="2">
        <v>44326.586665798612</v>
      </c>
      <c r="B21" s="3" t="s">
        <v>162</v>
      </c>
      <c r="C21" s="3" t="s">
        <v>163</v>
      </c>
      <c r="D21" s="3" t="s">
        <v>162</v>
      </c>
      <c r="E21" s="4">
        <v>36721</v>
      </c>
      <c r="F21" s="3" t="s">
        <v>76</v>
      </c>
      <c r="G21" s="3" t="s">
        <v>40</v>
      </c>
      <c r="H21" s="3" t="s">
        <v>41</v>
      </c>
      <c r="I21" s="3" t="s">
        <v>42</v>
      </c>
      <c r="J21" s="3" t="s">
        <v>43</v>
      </c>
      <c r="K21" s="3" t="s">
        <v>113</v>
      </c>
      <c r="L21" s="3" t="s">
        <v>93</v>
      </c>
      <c r="N21" s="3">
        <v>1</v>
      </c>
      <c r="O21" s="3">
        <v>1</v>
      </c>
      <c r="P21" s="3">
        <v>2</v>
      </c>
      <c r="Q21" s="3">
        <v>3</v>
      </c>
      <c r="R21" s="3">
        <v>1</v>
      </c>
      <c r="S21" s="3">
        <v>1</v>
      </c>
      <c r="T21" s="3">
        <v>1</v>
      </c>
      <c r="U21" s="3">
        <v>1</v>
      </c>
      <c r="V21" s="3" t="s">
        <v>114</v>
      </c>
      <c r="W21" s="3" t="s">
        <v>45</v>
      </c>
      <c r="X21" s="3">
        <v>1</v>
      </c>
      <c r="Y21" s="3">
        <v>4</v>
      </c>
      <c r="Z21" s="3">
        <v>3</v>
      </c>
      <c r="AA21" s="3">
        <v>2</v>
      </c>
      <c r="AB21" s="3">
        <v>1</v>
      </c>
      <c r="AC21" s="3">
        <v>2</v>
      </c>
      <c r="AD21" s="3">
        <v>3</v>
      </c>
      <c r="AE21" s="3">
        <v>2</v>
      </c>
      <c r="AF21" s="3" t="s">
        <v>49</v>
      </c>
      <c r="AG21" s="3" t="s">
        <v>49</v>
      </c>
      <c r="AH21" s="3" t="s">
        <v>107</v>
      </c>
      <c r="AI21" s="3" t="s">
        <v>116</v>
      </c>
      <c r="AJ21" s="3" t="s">
        <v>68</v>
      </c>
      <c r="AK21" s="3" t="s">
        <v>67</v>
      </c>
      <c r="AL21" s="3" t="s">
        <v>67</v>
      </c>
      <c r="AM21" s="3" t="s">
        <v>68</v>
      </c>
      <c r="AN21" s="3" t="s">
        <v>67</v>
      </c>
      <c r="AO21" s="3" t="s">
        <v>94</v>
      </c>
      <c r="AP21" s="3" t="s">
        <v>102</v>
      </c>
      <c r="AQ21" s="3" t="s">
        <v>53</v>
      </c>
      <c r="AR21" s="3" t="s">
        <v>53</v>
      </c>
      <c r="AS21" s="3" t="s">
        <v>53</v>
      </c>
    </row>
    <row r="22" spans="1:45" ht="13.2" x14ac:dyDescent="0.25">
      <c r="A22" s="2">
        <v>44326.592542847226</v>
      </c>
      <c r="B22" s="3" t="s">
        <v>164</v>
      </c>
      <c r="C22" s="3" t="s">
        <v>165</v>
      </c>
      <c r="D22" s="3" t="s">
        <v>164</v>
      </c>
      <c r="E22" s="4">
        <v>32647</v>
      </c>
      <c r="F22" s="3" t="s">
        <v>58</v>
      </c>
      <c r="G22" s="3" t="s">
        <v>40</v>
      </c>
      <c r="H22" s="3" t="s">
        <v>41</v>
      </c>
      <c r="I22" s="3" t="s">
        <v>42</v>
      </c>
      <c r="J22" s="3" t="s">
        <v>79</v>
      </c>
      <c r="K22" s="3" t="s">
        <v>60</v>
      </c>
      <c r="L22" s="3" t="s">
        <v>45</v>
      </c>
      <c r="M22" s="3" t="s">
        <v>166</v>
      </c>
      <c r="N22" s="3">
        <v>1</v>
      </c>
      <c r="O22" s="3">
        <v>2</v>
      </c>
      <c r="P22" s="3">
        <v>1</v>
      </c>
      <c r="Q22" s="3">
        <v>2</v>
      </c>
      <c r="R22" s="3">
        <v>3</v>
      </c>
      <c r="S22" s="3">
        <v>4</v>
      </c>
      <c r="T22" s="3">
        <v>3</v>
      </c>
      <c r="U22" s="3">
        <v>3</v>
      </c>
      <c r="V22" s="3" t="s">
        <v>47</v>
      </c>
      <c r="W22" s="3" t="s">
        <v>99</v>
      </c>
      <c r="X22" s="3">
        <v>3</v>
      </c>
      <c r="Y22" s="3">
        <v>3</v>
      </c>
      <c r="Z22" s="3">
        <v>1</v>
      </c>
      <c r="AA22" s="3">
        <v>1</v>
      </c>
      <c r="AB22" s="3">
        <v>1</v>
      </c>
      <c r="AC22" s="3">
        <v>2</v>
      </c>
      <c r="AD22" s="3">
        <v>1</v>
      </c>
      <c r="AE22" s="3">
        <v>1</v>
      </c>
      <c r="AF22" s="3" t="s">
        <v>49</v>
      </c>
      <c r="AG22" s="3" t="s">
        <v>49</v>
      </c>
      <c r="AH22" s="3" t="s">
        <v>82</v>
      </c>
      <c r="AI22" s="3" t="s">
        <v>100</v>
      </c>
      <c r="AJ22" s="3" t="s">
        <v>68</v>
      </c>
      <c r="AK22" s="3" t="s">
        <v>68</v>
      </c>
      <c r="AL22" s="3" t="s">
        <v>67</v>
      </c>
      <c r="AM22" s="3" t="s">
        <v>68</v>
      </c>
      <c r="AN22" s="3" t="s">
        <v>66</v>
      </c>
      <c r="AO22" s="3" t="s">
        <v>167</v>
      </c>
      <c r="AP22" s="3" t="s">
        <v>168</v>
      </c>
      <c r="AQ22" s="3" t="s">
        <v>55</v>
      </c>
      <c r="AR22" s="3" t="s">
        <v>55</v>
      </c>
      <c r="AS22" s="3" t="s">
        <v>53</v>
      </c>
    </row>
    <row r="23" spans="1:45" ht="13.2" x14ac:dyDescent="0.25">
      <c r="A23" s="2">
        <v>44326.602317395838</v>
      </c>
      <c r="B23" s="3" t="s">
        <v>169</v>
      </c>
      <c r="C23" s="3" t="s">
        <v>170</v>
      </c>
      <c r="D23" s="3" t="s">
        <v>169</v>
      </c>
      <c r="E23" s="4">
        <v>36266</v>
      </c>
      <c r="F23" s="3" t="s">
        <v>76</v>
      </c>
      <c r="G23" s="3" t="s">
        <v>40</v>
      </c>
      <c r="H23" s="3" t="s">
        <v>41</v>
      </c>
      <c r="I23" s="3" t="s">
        <v>42</v>
      </c>
      <c r="J23" s="3" t="s">
        <v>112</v>
      </c>
      <c r="K23" s="3" t="s">
        <v>60</v>
      </c>
      <c r="L23" s="3" t="s">
        <v>45</v>
      </c>
      <c r="N23" s="3">
        <v>2</v>
      </c>
      <c r="O23" s="3">
        <v>2</v>
      </c>
      <c r="P23" s="3">
        <v>2</v>
      </c>
      <c r="Q23" s="3">
        <v>1</v>
      </c>
      <c r="R23" s="3">
        <v>1</v>
      </c>
      <c r="S23" s="3">
        <v>1</v>
      </c>
      <c r="T23" s="3">
        <v>2</v>
      </c>
      <c r="U23" s="3">
        <v>2</v>
      </c>
      <c r="V23" s="3" t="s">
        <v>114</v>
      </c>
      <c r="W23" s="3" t="s">
        <v>171</v>
      </c>
      <c r="X23" s="3">
        <v>3</v>
      </c>
      <c r="Y23" s="3">
        <v>1</v>
      </c>
      <c r="Z23" s="3">
        <v>2</v>
      </c>
      <c r="AA23" s="3">
        <v>1</v>
      </c>
      <c r="AB23" s="3">
        <v>2</v>
      </c>
      <c r="AC23" s="3">
        <v>2</v>
      </c>
      <c r="AD23" s="3">
        <v>2</v>
      </c>
      <c r="AE23" s="3">
        <v>2</v>
      </c>
      <c r="AF23" s="3" t="s">
        <v>49</v>
      </c>
      <c r="AG23" s="3" t="s">
        <v>49</v>
      </c>
      <c r="AH23" s="3" t="s">
        <v>49</v>
      </c>
      <c r="AI23" s="3" t="s">
        <v>172</v>
      </c>
      <c r="AJ23" s="3" t="s">
        <v>67</v>
      </c>
      <c r="AK23" s="3" t="s">
        <v>68</v>
      </c>
      <c r="AL23" s="3" t="s">
        <v>68</v>
      </c>
      <c r="AM23" s="3" t="s">
        <v>68</v>
      </c>
      <c r="AN23" s="3" t="s">
        <v>68</v>
      </c>
      <c r="AO23" s="3" t="s">
        <v>109</v>
      </c>
      <c r="AP23" s="3" t="s">
        <v>52</v>
      </c>
      <c r="AQ23" s="3" t="s">
        <v>72</v>
      </c>
      <c r="AR23" s="3" t="s">
        <v>55</v>
      </c>
      <c r="AS23" s="3" t="s">
        <v>53</v>
      </c>
    </row>
    <row r="24" spans="1:45" ht="13.2" x14ac:dyDescent="0.25">
      <c r="A24" s="2">
        <v>44326.628866400468</v>
      </c>
      <c r="B24" s="3" t="s">
        <v>173</v>
      </c>
      <c r="C24" s="3" t="s">
        <v>174</v>
      </c>
      <c r="D24" s="3" t="s">
        <v>175</v>
      </c>
      <c r="E24" s="4">
        <v>37322</v>
      </c>
      <c r="F24" s="3" t="s">
        <v>76</v>
      </c>
      <c r="G24" s="3" t="s">
        <v>40</v>
      </c>
      <c r="H24" s="3" t="s">
        <v>41</v>
      </c>
      <c r="I24" s="3" t="s">
        <v>42</v>
      </c>
      <c r="J24" s="3" t="s">
        <v>79</v>
      </c>
      <c r="K24" s="3" t="s">
        <v>113</v>
      </c>
      <c r="L24" s="3" t="s">
        <v>99</v>
      </c>
      <c r="N24" s="3">
        <v>2</v>
      </c>
      <c r="O24" s="3">
        <v>2</v>
      </c>
      <c r="P24" s="3">
        <v>3</v>
      </c>
      <c r="Q24" s="3">
        <v>2</v>
      </c>
      <c r="R24" s="3">
        <v>2</v>
      </c>
      <c r="S24" s="3">
        <v>2</v>
      </c>
      <c r="T24" s="3">
        <v>2</v>
      </c>
      <c r="U24" s="3">
        <v>3</v>
      </c>
      <c r="V24" s="3" t="s">
        <v>176</v>
      </c>
      <c r="W24" s="3" t="s">
        <v>177</v>
      </c>
      <c r="X24" s="3">
        <v>3</v>
      </c>
      <c r="Y24" s="3">
        <v>3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 t="s">
        <v>49</v>
      </c>
      <c r="AG24" s="3" t="s">
        <v>49</v>
      </c>
      <c r="AH24" s="3" t="s">
        <v>49</v>
      </c>
      <c r="AI24" s="3" t="s">
        <v>178</v>
      </c>
      <c r="AJ24" s="3" t="s">
        <v>66</v>
      </c>
      <c r="AK24" s="3" t="s">
        <v>67</v>
      </c>
      <c r="AL24" s="3" t="s">
        <v>66</v>
      </c>
      <c r="AM24" s="3" t="s">
        <v>66</v>
      </c>
      <c r="AN24" s="3" t="s">
        <v>67</v>
      </c>
      <c r="AO24" s="3" t="s">
        <v>179</v>
      </c>
      <c r="AP24" s="3" t="s">
        <v>95</v>
      </c>
      <c r="AQ24" s="3" t="s">
        <v>55</v>
      </c>
      <c r="AR24" s="3" t="s">
        <v>55</v>
      </c>
      <c r="AS24" s="3" t="s">
        <v>53</v>
      </c>
    </row>
    <row r="25" spans="1:45" ht="13.2" x14ac:dyDescent="0.25">
      <c r="A25" s="2">
        <v>44326.64650023148</v>
      </c>
      <c r="B25" s="3" t="s">
        <v>180</v>
      </c>
      <c r="C25" s="3" t="s">
        <v>181</v>
      </c>
      <c r="D25" s="3" t="s">
        <v>180</v>
      </c>
      <c r="E25" s="4">
        <v>37153</v>
      </c>
      <c r="F25" s="3" t="s">
        <v>58</v>
      </c>
      <c r="G25" s="3" t="s">
        <v>40</v>
      </c>
      <c r="H25" s="3" t="s">
        <v>41</v>
      </c>
      <c r="I25" s="3" t="s">
        <v>155</v>
      </c>
      <c r="J25" s="3" t="s">
        <v>79</v>
      </c>
      <c r="K25" s="3" t="s">
        <v>113</v>
      </c>
      <c r="L25" s="3" t="s">
        <v>99</v>
      </c>
      <c r="N25" s="3">
        <v>2</v>
      </c>
      <c r="O25" s="3">
        <v>2</v>
      </c>
      <c r="P25" s="3">
        <v>1</v>
      </c>
      <c r="Q25" s="3">
        <v>2</v>
      </c>
      <c r="R25" s="3">
        <v>3</v>
      </c>
      <c r="S25" s="3">
        <v>2</v>
      </c>
      <c r="T25" s="3">
        <v>1</v>
      </c>
      <c r="U25" s="3">
        <v>1</v>
      </c>
      <c r="V25" s="3" t="s">
        <v>114</v>
      </c>
      <c r="W25" s="3" t="s">
        <v>45</v>
      </c>
      <c r="X25" s="3">
        <v>3</v>
      </c>
      <c r="Y25" s="3">
        <v>2</v>
      </c>
      <c r="Z25" s="3">
        <v>1</v>
      </c>
      <c r="AA25" s="3">
        <v>2</v>
      </c>
      <c r="AB25" s="3">
        <v>3</v>
      </c>
      <c r="AC25" s="3">
        <v>2</v>
      </c>
      <c r="AD25" s="3">
        <v>4</v>
      </c>
      <c r="AE25" s="3">
        <v>2</v>
      </c>
      <c r="AF25" s="3" t="s">
        <v>107</v>
      </c>
      <c r="AG25" s="3" t="s">
        <v>49</v>
      </c>
      <c r="AH25" s="3" t="s">
        <v>107</v>
      </c>
      <c r="AI25" s="3" t="s">
        <v>120</v>
      </c>
      <c r="AJ25" s="3" t="s">
        <v>66</v>
      </c>
      <c r="AK25" s="3" t="s">
        <v>67</v>
      </c>
      <c r="AL25" s="3" t="s">
        <v>68</v>
      </c>
      <c r="AM25" s="3" t="s">
        <v>67</v>
      </c>
      <c r="AN25" s="3" t="s">
        <v>67</v>
      </c>
      <c r="AO25" s="3" t="s">
        <v>151</v>
      </c>
      <c r="AP25" s="3" t="s">
        <v>71</v>
      </c>
      <c r="AQ25" s="3" t="s">
        <v>53</v>
      </c>
      <c r="AR25" s="3" t="s">
        <v>53</v>
      </c>
      <c r="AS25" s="3" t="s">
        <v>72</v>
      </c>
    </row>
    <row r="26" spans="1:45" ht="13.2" x14ac:dyDescent="0.25">
      <c r="A26" s="2">
        <v>44326.657332673611</v>
      </c>
      <c r="B26" s="3" t="s">
        <v>182</v>
      </c>
      <c r="C26" s="3" t="s">
        <v>183</v>
      </c>
      <c r="D26" s="3" t="s">
        <v>182</v>
      </c>
      <c r="E26" s="4">
        <v>36978</v>
      </c>
      <c r="F26" s="3" t="s">
        <v>58</v>
      </c>
      <c r="G26" s="3" t="s">
        <v>40</v>
      </c>
      <c r="H26" s="3" t="s">
        <v>41</v>
      </c>
      <c r="I26" s="3" t="s">
        <v>155</v>
      </c>
      <c r="J26" s="3" t="s">
        <v>79</v>
      </c>
      <c r="K26" s="3" t="s">
        <v>60</v>
      </c>
      <c r="L26" s="3" t="s">
        <v>184</v>
      </c>
      <c r="M26" s="3" t="s">
        <v>185</v>
      </c>
      <c r="N26" s="3">
        <v>4</v>
      </c>
      <c r="O26" s="3">
        <v>2</v>
      </c>
      <c r="P26" s="3">
        <v>2</v>
      </c>
      <c r="Q26" s="3">
        <v>3</v>
      </c>
      <c r="R26" s="3">
        <v>2</v>
      </c>
      <c r="S26" s="3">
        <v>2</v>
      </c>
      <c r="T26" s="3">
        <v>3</v>
      </c>
      <c r="U26" s="3">
        <v>5</v>
      </c>
      <c r="V26" s="3" t="s">
        <v>186</v>
      </c>
      <c r="W26" s="3" t="s">
        <v>45</v>
      </c>
      <c r="X26" s="3">
        <v>4</v>
      </c>
      <c r="Y26" s="3">
        <v>4</v>
      </c>
      <c r="Z26" s="3">
        <v>4</v>
      </c>
      <c r="AA26" s="3">
        <v>4</v>
      </c>
      <c r="AB26" s="3">
        <v>3</v>
      </c>
      <c r="AC26" s="3">
        <v>3</v>
      </c>
      <c r="AD26" s="3">
        <v>3</v>
      </c>
      <c r="AE26" s="3">
        <v>3</v>
      </c>
      <c r="AF26" s="3" t="s">
        <v>107</v>
      </c>
      <c r="AG26" s="3" t="s">
        <v>49</v>
      </c>
      <c r="AH26" s="3" t="s">
        <v>82</v>
      </c>
      <c r="AI26" s="3" t="s">
        <v>187</v>
      </c>
      <c r="AJ26" s="3" t="s">
        <v>66</v>
      </c>
      <c r="AK26" s="3" t="s">
        <v>66</v>
      </c>
      <c r="AL26" s="3" t="s">
        <v>66</v>
      </c>
      <c r="AM26" s="3" t="s">
        <v>66</v>
      </c>
      <c r="AN26" s="3" t="s">
        <v>66</v>
      </c>
      <c r="AO26" s="3" t="s">
        <v>70</v>
      </c>
      <c r="AP26" s="3" t="s">
        <v>52</v>
      </c>
      <c r="AQ26" s="3" t="s">
        <v>53</v>
      </c>
      <c r="AR26" s="3" t="s">
        <v>53</v>
      </c>
      <c r="AS26" s="3" t="s">
        <v>55</v>
      </c>
    </row>
    <row r="27" spans="1:45" ht="13.2" x14ac:dyDescent="0.25">
      <c r="A27" s="2">
        <v>44326.660339340277</v>
      </c>
      <c r="B27" s="3" t="s">
        <v>188</v>
      </c>
      <c r="C27" s="3" t="s">
        <v>189</v>
      </c>
      <c r="D27" s="3" t="s">
        <v>190</v>
      </c>
      <c r="E27" s="4">
        <v>34643</v>
      </c>
      <c r="F27" s="3" t="s">
        <v>58</v>
      </c>
      <c r="G27" s="3" t="s">
        <v>77</v>
      </c>
      <c r="H27" s="3" t="s">
        <v>191</v>
      </c>
      <c r="I27" s="3" t="s">
        <v>42</v>
      </c>
      <c r="J27" s="3" t="s">
        <v>92</v>
      </c>
      <c r="K27" s="3" t="s">
        <v>60</v>
      </c>
      <c r="L27" s="3" t="s">
        <v>45</v>
      </c>
      <c r="N27" s="3">
        <v>2</v>
      </c>
      <c r="O27" s="3">
        <v>2</v>
      </c>
      <c r="P27" s="3">
        <v>1</v>
      </c>
      <c r="Q27" s="3">
        <v>2</v>
      </c>
      <c r="R27" s="3">
        <v>2</v>
      </c>
      <c r="S27" s="3">
        <v>2</v>
      </c>
      <c r="T27" s="3">
        <v>3</v>
      </c>
      <c r="U27" s="3">
        <v>2</v>
      </c>
      <c r="V27" s="3" t="s">
        <v>80</v>
      </c>
      <c r="W27" s="3" t="s">
        <v>45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 t="s">
        <v>49</v>
      </c>
      <c r="AG27" s="3" t="s">
        <v>49</v>
      </c>
      <c r="AH27" s="3" t="s">
        <v>82</v>
      </c>
      <c r="AI27" s="3" t="s">
        <v>187</v>
      </c>
      <c r="AJ27" s="3" t="s">
        <v>66</v>
      </c>
      <c r="AK27" s="3" t="s">
        <v>66</v>
      </c>
      <c r="AL27" s="3" t="s">
        <v>66</v>
      </c>
      <c r="AM27" s="3" t="s">
        <v>66</v>
      </c>
      <c r="AN27" s="3" t="s">
        <v>66</v>
      </c>
      <c r="AO27" s="3" t="s">
        <v>117</v>
      </c>
      <c r="AP27" s="3" t="s">
        <v>52</v>
      </c>
      <c r="AQ27" s="3" t="s">
        <v>72</v>
      </c>
      <c r="AR27" s="3" t="s">
        <v>72</v>
      </c>
      <c r="AS27" s="3" t="s">
        <v>53</v>
      </c>
    </row>
    <row r="28" spans="1:45" ht="13.2" x14ac:dyDescent="0.25">
      <c r="A28" s="2">
        <v>44326.670283611107</v>
      </c>
      <c r="B28" s="3" t="s">
        <v>192</v>
      </c>
      <c r="C28" s="3" t="s">
        <v>193</v>
      </c>
      <c r="D28" s="3" t="s">
        <v>192</v>
      </c>
      <c r="E28" s="4">
        <v>35894</v>
      </c>
      <c r="F28" s="3" t="s">
        <v>76</v>
      </c>
      <c r="G28" s="3" t="s">
        <v>194</v>
      </c>
      <c r="H28" s="3" t="s">
        <v>41</v>
      </c>
      <c r="I28" s="3" t="s">
        <v>42</v>
      </c>
      <c r="J28" s="3" t="s">
        <v>112</v>
      </c>
      <c r="K28" s="3" t="s">
        <v>60</v>
      </c>
      <c r="L28" s="3" t="s">
        <v>93</v>
      </c>
      <c r="M28" s="3" t="s">
        <v>195</v>
      </c>
      <c r="N28" s="3">
        <v>2</v>
      </c>
      <c r="O28" s="3">
        <v>1</v>
      </c>
      <c r="P28" s="3">
        <v>1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 t="s">
        <v>114</v>
      </c>
      <c r="W28" s="3" t="s">
        <v>45</v>
      </c>
      <c r="X28" s="3">
        <v>1</v>
      </c>
      <c r="Y28" s="3">
        <v>3</v>
      </c>
      <c r="Z28" s="3">
        <v>2</v>
      </c>
      <c r="AA28" s="3">
        <v>2</v>
      </c>
      <c r="AB28" s="3">
        <v>1</v>
      </c>
      <c r="AC28" s="3">
        <v>3</v>
      </c>
      <c r="AD28" s="3">
        <v>2</v>
      </c>
      <c r="AE28" s="3">
        <v>2</v>
      </c>
      <c r="AF28" s="3" t="s">
        <v>49</v>
      </c>
      <c r="AG28" s="3" t="s">
        <v>49</v>
      </c>
      <c r="AH28" s="3" t="s">
        <v>82</v>
      </c>
      <c r="AI28" s="3" t="s">
        <v>196</v>
      </c>
      <c r="AJ28" s="3" t="s">
        <v>68</v>
      </c>
      <c r="AK28" s="3" t="s">
        <v>69</v>
      </c>
      <c r="AL28" s="3" t="s">
        <v>66</v>
      </c>
      <c r="AM28" s="3" t="s">
        <v>67</v>
      </c>
      <c r="AN28" s="3" t="s">
        <v>65</v>
      </c>
      <c r="AO28" s="3" t="s">
        <v>197</v>
      </c>
      <c r="AP28" s="3" t="s">
        <v>52</v>
      </c>
      <c r="AQ28" s="3" t="s">
        <v>53</v>
      </c>
      <c r="AR28" s="3" t="s">
        <v>53</v>
      </c>
      <c r="AS28" s="3" t="s">
        <v>55</v>
      </c>
    </row>
    <row r="29" spans="1:45" ht="13.2" x14ac:dyDescent="0.25">
      <c r="A29" s="2">
        <v>44326.677276712959</v>
      </c>
      <c r="B29" s="3" t="s">
        <v>198</v>
      </c>
      <c r="C29" s="3" t="s">
        <v>199</v>
      </c>
      <c r="D29" s="3" t="s">
        <v>200</v>
      </c>
      <c r="E29" s="4">
        <v>8166</v>
      </c>
      <c r="F29" s="3" t="s">
        <v>58</v>
      </c>
      <c r="G29" s="3" t="s">
        <v>201</v>
      </c>
      <c r="H29" s="3" t="s">
        <v>202</v>
      </c>
      <c r="I29" s="3" t="s">
        <v>42</v>
      </c>
      <c r="J29" s="3" t="s">
        <v>79</v>
      </c>
      <c r="K29" s="3" t="s">
        <v>60</v>
      </c>
      <c r="L29" s="3" t="s">
        <v>125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 t="s">
        <v>203</v>
      </c>
      <c r="W29" s="3" t="s">
        <v>125</v>
      </c>
      <c r="X29" s="3">
        <v>1</v>
      </c>
      <c r="Y29" s="3">
        <v>4</v>
      </c>
      <c r="Z29" s="3">
        <v>3</v>
      </c>
      <c r="AA29" s="3">
        <v>2</v>
      </c>
      <c r="AB29" s="3">
        <v>4</v>
      </c>
      <c r="AC29" s="3">
        <v>4</v>
      </c>
      <c r="AD29" s="3">
        <v>4</v>
      </c>
      <c r="AE29" s="3">
        <v>4</v>
      </c>
      <c r="AF29" s="3" t="s">
        <v>107</v>
      </c>
      <c r="AG29" s="3" t="s">
        <v>49</v>
      </c>
      <c r="AH29" s="3" t="s">
        <v>82</v>
      </c>
      <c r="AI29" s="3" t="s">
        <v>130</v>
      </c>
      <c r="AJ29" s="3" t="s">
        <v>65</v>
      </c>
      <c r="AK29" s="3" t="s">
        <v>65</v>
      </c>
      <c r="AL29" s="3" t="s">
        <v>65</v>
      </c>
      <c r="AM29" s="3" t="s">
        <v>65</v>
      </c>
      <c r="AN29" s="3" t="s">
        <v>65</v>
      </c>
      <c r="AO29" s="3" t="s">
        <v>204</v>
      </c>
      <c r="AP29" s="3" t="s">
        <v>168</v>
      </c>
      <c r="AQ29" s="3" t="s">
        <v>126</v>
      </c>
      <c r="AR29" s="3" t="s">
        <v>53</v>
      </c>
      <c r="AS29" s="3" t="s">
        <v>55</v>
      </c>
    </row>
    <row r="30" spans="1:45" ht="13.2" x14ac:dyDescent="0.25">
      <c r="A30" s="2">
        <v>44326.741207418978</v>
      </c>
      <c r="B30" s="3" t="s">
        <v>205</v>
      </c>
      <c r="C30" s="3" t="s">
        <v>206</v>
      </c>
      <c r="D30" s="3" t="s">
        <v>205</v>
      </c>
      <c r="E30" s="4">
        <v>31907</v>
      </c>
      <c r="F30" s="3" t="s">
        <v>76</v>
      </c>
      <c r="G30" s="3" t="s">
        <v>40</v>
      </c>
      <c r="H30" s="3" t="s">
        <v>41</v>
      </c>
      <c r="I30" s="3" t="s">
        <v>42</v>
      </c>
      <c r="J30" s="3" t="s">
        <v>112</v>
      </c>
      <c r="K30" s="3" t="s">
        <v>113</v>
      </c>
      <c r="L30" s="3" t="s">
        <v>45</v>
      </c>
      <c r="M30" s="3" t="s">
        <v>141</v>
      </c>
      <c r="N30" s="3">
        <v>5</v>
      </c>
      <c r="O30" s="3">
        <v>5</v>
      </c>
      <c r="P30" s="3">
        <v>5</v>
      </c>
      <c r="Q30" s="3">
        <v>5</v>
      </c>
      <c r="R30" s="3">
        <v>5</v>
      </c>
      <c r="S30" s="3">
        <v>5</v>
      </c>
      <c r="T30" s="3">
        <v>5</v>
      </c>
      <c r="U30" s="3">
        <v>5</v>
      </c>
      <c r="V30" s="3" t="s">
        <v>105</v>
      </c>
      <c r="W30" s="3" t="s">
        <v>45</v>
      </c>
      <c r="X30" s="3">
        <v>4</v>
      </c>
      <c r="Y30" s="3">
        <v>4</v>
      </c>
      <c r="Z30" s="3">
        <v>4</v>
      </c>
      <c r="AA30" s="3">
        <v>4</v>
      </c>
      <c r="AB30" s="3">
        <v>4</v>
      </c>
      <c r="AC30" s="3">
        <v>4</v>
      </c>
      <c r="AD30" s="3">
        <v>4</v>
      </c>
      <c r="AE30" s="3">
        <v>4</v>
      </c>
      <c r="AF30" s="3" t="s">
        <v>49</v>
      </c>
      <c r="AG30" s="3" t="s">
        <v>49</v>
      </c>
      <c r="AH30" s="3" t="s">
        <v>49</v>
      </c>
      <c r="AI30" s="3" t="s">
        <v>64</v>
      </c>
      <c r="AJ30" s="3" t="s">
        <v>69</v>
      </c>
      <c r="AK30" s="3" t="s">
        <v>69</v>
      </c>
      <c r="AL30" s="3" t="s">
        <v>69</v>
      </c>
      <c r="AM30" s="3" t="s">
        <v>69</v>
      </c>
      <c r="AN30" s="3" t="s">
        <v>69</v>
      </c>
      <c r="AO30" s="3" t="s">
        <v>109</v>
      </c>
      <c r="AP30" s="3" t="s">
        <v>71</v>
      </c>
      <c r="AQ30" s="3" t="s">
        <v>72</v>
      </c>
      <c r="AR30" s="3" t="s">
        <v>72</v>
      </c>
      <c r="AS30" s="3" t="s">
        <v>72</v>
      </c>
    </row>
    <row r="31" spans="1:45" ht="13.2" x14ac:dyDescent="0.25">
      <c r="A31" s="2">
        <v>44327.162920590279</v>
      </c>
      <c r="B31" s="3" t="s">
        <v>207</v>
      </c>
      <c r="C31" s="3" t="s">
        <v>208</v>
      </c>
      <c r="D31" s="3" t="s">
        <v>209</v>
      </c>
      <c r="E31" s="4">
        <v>34042</v>
      </c>
      <c r="F31" s="3" t="s">
        <v>58</v>
      </c>
      <c r="G31" s="3" t="s">
        <v>40</v>
      </c>
      <c r="H31" s="3" t="s">
        <v>210</v>
      </c>
      <c r="I31" s="3" t="s">
        <v>42</v>
      </c>
      <c r="J31" s="3" t="s">
        <v>59</v>
      </c>
      <c r="K31" s="3" t="s">
        <v>113</v>
      </c>
      <c r="L31" s="3" t="s">
        <v>45</v>
      </c>
      <c r="N31" s="3">
        <v>1</v>
      </c>
      <c r="O31" s="3">
        <v>1</v>
      </c>
      <c r="P31" s="3">
        <v>1</v>
      </c>
      <c r="Q31" s="3">
        <v>2</v>
      </c>
      <c r="R31" s="3">
        <v>1</v>
      </c>
      <c r="S31" s="3">
        <v>2</v>
      </c>
      <c r="T31" s="3">
        <v>2</v>
      </c>
      <c r="U31" s="3">
        <v>3</v>
      </c>
      <c r="V31" s="3" t="s">
        <v>62</v>
      </c>
      <c r="W31" s="3" t="s">
        <v>99</v>
      </c>
      <c r="X31" s="3">
        <v>3</v>
      </c>
      <c r="Y31" s="3">
        <v>3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E31" s="3">
        <v>2</v>
      </c>
      <c r="AF31" s="3" t="s">
        <v>49</v>
      </c>
      <c r="AG31" s="3" t="s">
        <v>49</v>
      </c>
      <c r="AH31" s="3" t="s">
        <v>49</v>
      </c>
      <c r="AI31" s="3" t="s">
        <v>108</v>
      </c>
      <c r="AJ31" s="3" t="s">
        <v>66</v>
      </c>
      <c r="AK31" s="3" t="s">
        <v>66</v>
      </c>
      <c r="AL31" s="3" t="s">
        <v>67</v>
      </c>
      <c r="AM31" s="3" t="s">
        <v>67</v>
      </c>
      <c r="AN31" s="3" t="s">
        <v>67</v>
      </c>
      <c r="AO31" s="3" t="s">
        <v>51</v>
      </c>
      <c r="AP31" s="3" t="s">
        <v>71</v>
      </c>
      <c r="AQ31" s="3" t="s">
        <v>53</v>
      </c>
      <c r="AR31" s="3" t="s">
        <v>53</v>
      </c>
      <c r="AS31" s="3" t="s">
        <v>126</v>
      </c>
    </row>
    <row r="32" spans="1:45" ht="13.2" x14ac:dyDescent="0.25">
      <c r="A32" s="2">
        <v>44327.506600613429</v>
      </c>
      <c r="B32" s="3" t="s">
        <v>211</v>
      </c>
      <c r="C32" s="3" t="s">
        <v>212</v>
      </c>
      <c r="D32" s="3" t="s">
        <v>211</v>
      </c>
      <c r="E32" s="4">
        <v>33636</v>
      </c>
      <c r="F32" s="3" t="s">
        <v>58</v>
      </c>
      <c r="G32" s="3" t="s">
        <v>40</v>
      </c>
      <c r="H32" s="3" t="s">
        <v>213</v>
      </c>
      <c r="I32" s="3" t="s">
        <v>42</v>
      </c>
      <c r="J32" s="3" t="s">
        <v>92</v>
      </c>
      <c r="K32" s="3" t="s">
        <v>60</v>
      </c>
      <c r="L32" s="3" t="s">
        <v>99</v>
      </c>
      <c r="N32" s="3">
        <v>2</v>
      </c>
      <c r="O32" s="3">
        <v>1</v>
      </c>
      <c r="P32" s="3">
        <v>2</v>
      </c>
      <c r="Q32" s="3">
        <v>3</v>
      </c>
      <c r="R32" s="3">
        <v>3</v>
      </c>
      <c r="S32" s="3">
        <v>3</v>
      </c>
      <c r="T32" s="3">
        <v>5</v>
      </c>
      <c r="U32" s="3">
        <v>2</v>
      </c>
      <c r="V32" s="3" t="s">
        <v>114</v>
      </c>
      <c r="W32" s="3" t="s">
        <v>99</v>
      </c>
      <c r="X32" s="3">
        <v>4</v>
      </c>
      <c r="Y32" s="3">
        <v>3</v>
      </c>
      <c r="Z32" s="3">
        <v>1</v>
      </c>
      <c r="AA32" s="3">
        <v>2</v>
      </c>
      <c r="AB32" s="3">
        <v>1</v>
      </c>
      <c r="AC32" s="3">
        <v>3</v>
      </c>
      <c r="AD32" s="3">
        <v>2</v>
      </c>
      <c r="AE32" s="3">
        <v>2</v>
      </c>
      <c r="AF32" s="3" t="s">
        <v>49</v>
      </c>
      <c r="AG32" s="3" t="s">
        <v>49</v>
      </c>
      <c r="AH32" s="3" t="s">
        <v>49</v>
      </c>
      <c r="AI32" s="3" t="s">
        <v>187</v>
      </c>
      <c r="AJ32" s="3" t="s">
        <v>66</v>
      </c>
      <c r="AK32" s="3" t="s">
        <v>66</v>
      </c>
      <c r="AL32" s="3" t="s">
        <v>67</v>
      </c>
      <c r="AM32" s="3" t="s">
        <v>67</v>
      </c>
      <c r="AN32" s="3" t="s">
        <v>68</v>
      </c>
      <c r="AO32" s="3" t="s">
        <v>121</v>
      </c>
      <c r="AP32" s="3" t="s">
        <v>102</v>
      </c>
      <c r="AQ32" s="3" t="s">
        <v>55</v>
      </c>
      <c r="AR32" s="3" t="s">
        <v>53</v>
      </c>
      <c r="AS32" s="3" t="s">
        <v>55</v>
      </c>
    </row>
    <row r="33" spans="1:45" ht="13.2" x14ac:dyDescent="0.25">
      <c r="A33" s="2">
        <v>44328.625202094903</v>
      </c>
      <c r="B33" s="3" t="s">
        <v>214</v>
      </c>
      <c r="C33" s="3" t="s">
        <v>215</v>
      </c>
      <c r="D33" s="3" t="s">
        <v>214</v>
      </c>
      <c r="E33" s="4">
        <v>37093</v>
      </c>
      <c r="F33" s="3" t="s">
        <v>58</v>
      </c>
      <c r="G33" s="3" t="s">
        <v>40</v>
      </c>
      <c r="H33" s="3" t="s">
        <v>41</v>
      </c>
      <c r="I33" s="3" t="s">
        <v>42</v>
      </c>
      <c r="J33" s="3" t="s">
        <v>92</v>
      </c>
      <c r="K33" s="3" t="s">
        <v>60</v>
      </c>
      <c r="L33" s="3" t="s">
        <v>45</v>
      </c>
      <c r="N33" s="3">
        <v>2</v>
      </c>
      <c r="O33" s="3">
        <v>2</v>
      </c>
      <c r="P33" s="3">
        <v>2</v>
      </c>
      <c r="Q33" s="3">
        <v>3</v>
      </c>
      <c r="R33" s="3">
        <v>1</v>
      </c>
      <c r="S33" s="3">
        <v>2</v>
      </c>
      <c r="T33" s="3">
        <v>1</v>
      </c>
      <c r="U33" s="3">
        <v>2</v>
      </c>
      <c r="V33" s="3" t="s">
        <v>216</v>
      </c>
      <c r="W33" s="3" t="s">
        <v>63</v>
      </c>
      <c r="X33" s="3">
        <v>2</v>
      </c>
      <c r="Y33" s="3">
        <v>3</v>
      </c>
      <c r="Z33" s="3">
        <v>1</v>
      </c>
      <c r="AA33" s="3">
        <v>1</v>
      </c>
      <c r="AB33" s="3">
        <v>2</v>
      </c>
      <c r="AC33" s="3">
        <v>2</v>
      </c>
      <c r="AD33" s="3">
        <v>2</v>
      </c>
      <c r="AE33" s="3">
        <v>2</v>
      </c>
      <c r="AF33" s="3" t="s">
        <v>49</v>
      </c>
      <c r="AG33" s="3" t="s">
        <v>49</v>
      </c>
      <c r="AH33" s="3" t="s">
        <v>82</v>
      </c>
      <c r="AI33" s="3" t="s">
        <v>89</v>
      </c>
      <c r="AJ33" s="3" t="s">
        <v>67</v>
      </c>
      <c r="AK33" s="3" t="s">
        <v>68</v>
      </c>
      <c r="AL33" s="3" t="s">
        <v>67</v>
      </c>
      <c r="AM33" s="3" t="s">
        <v>67</v>
      </c>
      <c r="AN33" s="3" t="s">
        <v>68</v>
      </c>
      <c r="AO33" s="3" t="s">
        <v>217</v>
      </c>
      <c r="AP33" s="3" t="s">
        <v>102</v>
      </c>
      <c r="AQ33" s="3" t="s">
        <v>53</v>
      </c>
      <c r="AR33" s="3" t="s">
        <v>53</v>
      </c>
      <c r="AS33" s="3" t="s">
        <v>72</v>
      </c>
    </row>
    <row r="34" spans="1:45" ht="13.2" x14ac:dyDescent="0.25">
      <c r="A34" s="2">
        <v>44328.629619803236</v>
      </c>
      <c r="B34" s="3" t="s">
        <v>218</v>
      </c>
      <c r="C34" s="3" t="s">
        <v>219</v>
      </c>
      <c r="D34" s="3" t="s">
        <v>220</v>
      </c>
      <c r="E34" s="4">
        <v>36392</v>
      </c>
      <c r="F34" s="3" t="s">
        <v>58</v>
      </c>
      <c r="G34" s="3" t="s">
        <v>40</v>
      </c>
      <c r="H34" s="3" t="s">
        <v>41</v>
      </c>
      <c r="I34" s="3" t="s">
        <v>42</v>
      </c>
      <c r="J34" s="3" t="s">
        <v>79</v>
      </c>
      <c r="K34" s="3" t="s">
        <v>60</v>
      </c>
      <c r="L34" s="3" t="s">
        <v>99</v>
      </c>
      <c r="N34" s="3">
        <v>2</v>
      </c>
      <c r="O34" s="3">
        <v>1</v>
      </c>
      <c r="P34" s="3">
        <v>3</v>
      </c>
      <c r="Q34" s="3">
        <v>2</v>
      </c>
      <c r="R34" s="3">
        <v>1</v>
      </c>
      <c r="S34" s="3">
        <v>2</v>
      </c>
      <c r="T34" s="3">
        <v>2</v>
      </c>
      <c r="U34" s="3">
        <v>2</v>
      </c>
      <c r="V34" s="3" t="s">
        <v>221</v>
      </c>
      <c r="W34" s="3" t="s">
        <v>177</v>
      </c>
      <c r="X34" s="3">
        <v>3</v>
      </c>
      <c r="Y34" s="3">
        <v>4</v>
      </c>
      <c r="Z34" s="3">
        <v>1</v>
      </c>
      <c r="AA34" s="3">
        <v>2</v>
      </c>
      <c r="AB34" s="3">
        <v>1</v>
      </c>
      <c r="AC34" s="3">
        <v>4</v>
      </c>
      <c r="AD34" s="3">
        <v>2</v>
      </c>
      <c r="AE34" s="3">
        <v>3</v>
      </c>
      <c r="AF34" s="3" t="s">
        <v>49</v>
      </c>
      <c r="AG34" s="3" t="s">
        <v>49</v>
      </c>
      <c r="AH34" s="3" t="s">
        <v>82</v>
      </c>
      <c r="AI34" s="3" t="s">
        <v>222</v>
      </c>
      <c r="AJ34" s="3" t="s">
        <v>69</v>
      </c>
      <c r="AK34" s="3" t="s">
        <v>68</v>
      </c>
      <c r="AL34" s="3" t="s">
        <v>66</v>
      </c>
      <c r="AM34" s="3" t="s">
        <v>67</v>
      </c>
      <c r="AN34" s="3" t="s">
        <v>65</v>
      </c>
      <c r="AO34" s="3" t="s">
        <v>223</v>
      </c>
      <c r="AP34" s="3" t="s">
        <v>71</v>
      </c>
      <c r="AQ34" s="3" t="s">
        <v>53</v>
      </c>
      <c r="AR34" s="3" t="s">
        <v>55</v>
      </c>
      <c r="AS34" s="3" t="s">
        <v>53</v>
      </c>
    </row>
    <row r="35" spans="1:45" ht="13.2" x14ac:dyDescent="0.25">
      <c r="A35" s="2">
        <v>44328.655984618061</v>
      </c>
      <c r="B35" s="3" t="s">
        <v>224</v>
      </c>
      <c r="C35" s="3" t="s">
        <v>225</v>
      </c>
      <c r="D35" s="3" t="s">
        <v>224</v>
      </c>
      <c r="E35" s="4">
        <v>36855</v>
      </c>
      <c r="F35" s="3" t="s">
        <v>76</v>
      </c>
      <c r="G35" s="3" t="s">
        <v>40</v>
      </c>
      <c r="H35" s="3" t="s">
        <v>124</v>
      </c>
      <c r="I35" s="3" t="s">
        <v>42</v>
      </c>
      <c r="J35" s="3" t="s">
        <v>59</v>
      </c>
      <c r="K35" s="3" t="s">
        <v>60</v>
      </c>
      <c r="L35" s="3" t="s">
        <v>93</v>
      </c>
      <c r="N35" s="3">
        <v>1</v>
      </c>
      <c r="O35" s="3">
        <v>1</v>
      </c>
      <c r="P35" s="3">
        <v>4</v>
      </c>
      <c r="Q35" s="3">
        <v>2</v>
      </c>
      <c r="R35" s="3">
        <v>1</v>
      </c>
      <c r="S35" s="3">
        <v>1</v>
      </c>
      <c r="T35" s="3">
        <v>4</v>
      </c>
      <c r="U35" s="3">
        <v>3</v>
      </c>
      <c r="V35" s="3" t="s">
        <v>47</v>
      </c>
      <c r="W35" s="3" t="s">
        <v>226</v>
      </c>
      <c r="X35" s="3">
        <v>1</v>
      </c>
      <c r="Y35" s="3">
        <v>4</v>
      </c>
      <c r="Z35" s="3">
        <v>3</v>
      </c>
      <c r="AA35" s="3">
        <v>2</v>
      </c>
      <c r="AB35" s="3">
        <v>1</v>
      </c>
      <c r="AC35" s="3">
        <v>2</v>
      </c>
      <c r="AD35" s="3">
        <v>3</v>
      </c>
      <c r="AE35" s="3">
        <v>4</v>
      </c>
      <c r="AF35" s="3" t="s">
        <v>49</v>
      </c>
      <c r="AG35" s="3" t="s">
        <v>49</v>
      </c>
      <c r="AH35" s="3" t="s">
        <v>49</v>
      </c>
      <c r="AI35" s="3" t="s">
        <v>144</v>
      </c>
      <c r="AJ35" s="3" t="s">
        <v>66</v>
      </c>
      <c r="AK35" s="3" t="s">
        <v>69</v>
      </c>
      <c r="AL35" s="3" t="s">
        <v>68</v>
      </c>
      <c r="AM35" s="3" t="s">
        <v>65</v>
      </c>
      <c r="AN35" s="3" t="s">
        <v>67</v>
      </c>
      <c r="AO35" s="3" t="s">
        <v>227</v>
      </c>
      <c r="AP35" s="3" t="s">
        <v>95</v>
      </c>
      <c r="AQ35" s="3" t="s">
        <v>53</v>
      </c>
      <c r="AR35" s="3" t="s">
        <v>55</v>
      </c>
      <c r="AS35" s="3" t="s">
        <v>72</v>
      </c>
    </row>
    <row r="36" spans="1:45" ht="13.2" x14ac:dyDescent="0.25">
      <c r="A36" s="2">
        <v>44328.670055173614</v>
      </c>
      <c r="B36" s="3" t="s">
        <v>228</v>
      </c>
      <c r="C36" s="3" t="s">
        <v>229</v>
      </c>
      <c r="D36" s="3" t="s">
        <v>228</v>
      </c>
      <c r="E36" s="4">
        <v>36809</v>
      </c>
      <c r="F36" s="3" t="s">
        <v>58</v>
      </c>
      <c r="G36" s="3" t="s">
        <v>40</v>
      </c>
      <c r="H36" s="3" t="s">
        <v>41</v>
      </c>
      <c r="I36" s="3" t="s">
        <v>42</v>
      </c>
      <c r="J36" s="3" t="s">
        <v>92</v>
      </c>
      <c r="K36" s="3" t="s">
        <v>113</v>
      </c>
      <c r="L36" s="3" t="s">
        <v>45</v>
      </c>
      <c r="N36" s="3">
        <v>3</v>
      </c>
      <c r="O36" s="3">
        <v>1</v>
      </c>
      <c r="P36" s="3">
        <v>1</v>
      </c>
      <c r="Q36" s="3">
        <v>2</v>
      </c>
      <c r="R36" s="3">
        <v>1</v>
      </c>
      <c r="S36" s="3">
        <v>2</v>
      </c>
      <c r="T36" s="3">
        <v>2</v>
      </c>
      <c r="U36" s="3">
        <v>3</v>
      </c>
      <c r="V36" s="3" t="s">
        <v>62</v>
      </c>
      <c r="W36" s="3" t="s">
        <v>230</v>
      </c>
      <c r="X36" s="3">
        <v>3</v>
      </c>
      <c r="Y36" s="3">
        <v>2</v>
      </c>
      <c r="Z36" s="3">
        <v>3</v>
      </c>
      <c r="AA36" s="3">
        <v>1</v>
      </c>
      <c r="AB36" s="3">
        <v>1</v>
      </c>
      <c r="AC36" s="3">
        <v>3</v>
      </c>
      <c r="AD36" s="3">
        <v>2</v>
      </c>
      <c r="AE36" s="3">
        <v>3</v>
      </c>
      <c r="AF36" s="3" t="s">
        <v>49</v>
      </c>
      <c r="AG36" s="3" t="s">
        <v>49</v>
      </c>
      <c r="AH36" s="3" t="s">
        <v>49</v>
      </c>
      <c r="AI36" s="3" t="s">
        <v>100</v>
      </c>
      <c r="AJ36" s="3" t="s">
        <v>67</v>
      </c>
      <c r="AK36" s="3" t="s">
        <v>67</v>
      </c>
      <c r="AL36" s="3" t="s">
        <v>68</v>
      </c>
      <c r="AM36" s="3" t="s">
        <v>67</v>
      </c>
      <c r="AN36" s="3" t="s">
        <v>68</v>
      </c>
      <c r="AO36" s="3" t="s">
        <v>51</v>
      </c>
      <c r="AP36" s="3" t="s">
        <v>52</v>
      </c>
      <c r="AQ36" s="3" t="s">
        <v>72</v>
      </c>
      <c r="AR36" s="3" t="s">
        <v>53</v>
      </c>
      <c r="AS36" s="3" t="s">
        <v>53</v>
      </c>
    </row>
    <row r="37" spans="1:45" ht="13.2" x14ac:dyDescent="0.25">
      <c r="A37" s="2">
        <v>44328.774418113426</v>
      </c>
      <c r="B37" s="3" t="s">
        <v>231</v>
      </c>
      <c r="C37" s="3" t="s">
        <v>232</v>
      </c>
      <c r="D37" s="3" t="s">
        <v>231</v>
      </c>
      <c r="E37" s="4">
        <v>36860</v>
      </c>
      <c r="F37" s="3" t="s">
        <v>58</v>
      </c>
      <c r="G37" s="3" t="s">
        <v>40</v>
      </c>
      <c r="H37" s="3" t="s">
        <v>41</v>
      </c>
      <c r="I37" s="3" t="s">
        <v>42</v>
      </c>
      <c r="J37" s="3" t="s">
        <v>43</v>
      </c>
      <c r="K37" s="3" t="s">
        <v>60</v>
      </c>
      <c r="L37" s="3" t="s">
        <v>93</v>
      </c>
      <c r="N37" s="3">
        <v>3</v>
      </c>
      <c r="O37" s="3">
        <v>3</v>
      </c>
      <c r="P37" s="3">
        <v>4</v>
      </c>
      <c r="Q37" s="3">
        <v>2</v>
      </c>
      <c r="R37" s="3">
        <v>1</v>
      </c>
      <c r="S37" s="3">
        <v>2</v>
      </c>
      <c r="T37" s="3">
        <v>5</v>
      </c>
      <c r="U37" s="3">
        <v>3</v>
      </c>
      <c r="V37" s="3" t="s">
        <v>47</v>
      </c>
      <c r="W37" s="3" t="s">
        <v>115</v>
      </c>
      <c r="X37" s="3">
        <v>3</v>
      </c>
      <c r="Y37" s="3">
        <v>2</v>
      </c>
      <c r="Z37" s="3">
        <v>1</v>
      </c>
      <c r="AA37" s="3">
        <v>1</v>
      </c>
      <c r="AB37" s="3">
        <v>1</v>
      </c>
      <c r="AC37" s="3">
        <v>1</v>
      </c>
      <c r="AD37" s="3">
        <v>3</v>
      </c>
      <c r="AE37" s="3">
        <v>1</v>
      </c>
      <c r="AF37" s="3" t="s">
        <v>49</v>
      </c>
      <c r="AG37" s="3" t="s">
        <v>49</v>
      </c>
      <c r="AH37" s="3" t="s">
        <v>107</v>
      </c>
      <c r="AI37" s="3" t="s">
        <v>178</v>
      </c>
      <c r="AJ37" s="3" t="s">
        <v>68</v>
      </c>
      <c r="AK37" s="3" t="s">
        <v>66</v>
      </c>
      <c r="AL37" s="3" t="s">
        <v>68</v>
      </c>
      <c r="AM37" s="3" t="s">
        <v>68</v>
      </c>
      <c r="AN37" s="3" t="s">
        <v>66</v>
      </c>
      <c r="AO37" s="3" t="s">
        <v>117</v>
      </c>
      <c r="AP37" s="3" t="s">
        <v>71</v>
      </c>
      <c r="AQ37" s="3" t="s">
        <v>53</v>
      </c>
      <c r="AR37" s="3" t="s">
        <v>55</v>
      </c>
      <c r="AS37" s="3" t="s">
        <v>53</v>
      </c>
    </row>
    <row r="38" spans="1:45" ht="13.2" x14ac:dyDescent="0.25">
      <c r="A38" s="2">
        <v>44329.901267476853</v>
      </c>
      <c r="B38" s="3" t="s">
        <v>233</v>
      </c>
      <c r="C38" s="3" t="s">
        <v>234</v>
      </c>
      <c r="D38" s="3" t="s">
        <v>235</v>
      </c>
      <c r="E38" s="4">
        <v>38418</v>
      </c>
      <c r="F38" s="3" t="s">
        <v>58</v>
      </c>
      <c r="G38" s="3" t="s">
        <v>236</v>
      </c>
      <c r="H38" s="3" t="s">
        <v>237</v>
      </c>
      <c r="I38" s="3" t="s">
        <v>42</v>
      </c>
      <c r="J38" s="3" t="s">
        <v>92</v>
      </c>
      <c r="K38" s="3" t="s">
        <v>60</v>
      </c>
      <c r="L38" s="3" t="s">
        <v>45</v>
      </c>
      <c r="N38" s="3">
        <v>1</v>
      </c>
      <c r="O38" s="3">
        <v>2</v>
      </c>
      <c r="P38" s="3">
        <v>4</v>
      </c>
      <c r="Q38" s="3">
        <v>3</v>
      </c>
      <c r="R38" s="3">
        <v>2</v>
      </c>
      <c r="S38" s="3">
        <v>3</v>
      </c>
      <c r="T38" s="3">
        <v>3</v>
      </c>
      <c r="U38" s="3">
        <v>5</v>
      </c>
      <c r="V38" s="3" t="s">
        <v>114</v>
      </c>
      <c r="W38" s="3" t="s">
        <v>45</v>
      </c>
      <c r="X38" s="3">
        <v>3</v>
      </c>
      <c r="Y38" s="3">
        <v>2</v>
      </c>
      <c r="Z38" s="3">
        <v>3</v>
      </c>
      <c r="AA38" s="3">
        <v>1</v>
      </c>
      <c r="AB38" s="3">
        <v>1</v>
      </c>
      <c r="AC38" s="3">
        <v>2</v>
      </c>
      <c r="AD38" s="3">
        <v>3</v>
      </c>
      <c r="AE38" s="3">
        <v>2</v>
      </c>
      <c r="AF38" s="3" t="s">
        <v>107</v>
      </c>
      <c r="AG38" s="3" t="s">
        <v>107</v>
      </c>
      <c r="AH38" s="3" t="s">
        <v>107</v>
      </c>
      <c r="AI38" s="3" t="s">
        <v>100</v>
      </c>
      <c r="AJ38" s="3" t="s">
        <v>66</v>
      </c>
      <c r="AK38" s="3" t="s">
        <v>67</v>
      </c>
      <c r="AL38" s="3" t="s">
        <v>68</v>
      </c>
      <c r="AM38" s="3" t="s">
        <v>68</v>
      </c>
      <c r="AN38" s="3" t="s">
        <v>67</v>
      </c>
      <c r="AO38" s="3" t="s">
        <v>70</v>
      </c>
      <c r="AP38" s="3" t="s">
        <v>71</v>
      </c>
      <c r="AQ38" s="3" t="s">
        <v>55</v>
      </c>
      <c r="AR38" s="3" t="s">
        <v>55</v>
      </c>
      <c r="AS38" s="3" t="s">
        <v>55</v>
      </c>
    </row>
    <row r="39" spans="1:45" ht="13.2" x14ac:dyDescent="0.25">
      <c r="A39" s="2">
        <v>44329.910961631947</v>
      </c>
      <c r="B39" s="3" t="s">
        <v>238</v>
      </c>
      <c r="C39" s="3" t="s">
        <v>239</v>
      </c>
      <c r="D39" s="3" t="s">
        <v>240</v>
      </c>
      <c r="E39" s="4">
        <v>35535</v>
      </c>
      <c r="F39" s="3" t="s">
        <v>58</v>
      </c>
      <c r="G39" s="3" t="s">
        <v>40</v>
      </c>
      <c r="H39" s="3" t="s">
        <v>241</v>
      </c>
      <c r="I39" s="3" t="s">
        <v>155</v>
      </c>
      <c r="J39" s="3" t="s">
        <v>92</v>
      </c>
      <c r="K39" s="3" t="s">
        <v>60</v>
      </c>
      <c r="L39" s="3" t="s">
        <v>184</v>
      </c>
      <c r="M39" s="3" t="s">
        <v>242</v>
      </c>
      <c r="N39" s="3">
        <v>1</v>
      </c>
      <c r="O39" s="3">
        <v>1</v>
      </c>
      <c r="P39" s="3">
        <v>1</v>
      </c>
      <c r="Q39" s="3">
        <v>2</v>
      </c>
      <c r="R39" s="3">
        <v>2</v>
      </c>
      <c r="S39" s="3">
        <v>2</v>
      </c>
      <c r="T39" s="3">
        <v>2</v>
      </c>
      <c r="U39" s="3">
        <v>3</v>
      </c>
      <c r="V39" s="3" t="s">
        <v>47</v>
      </c>
      <c r="W39" s="3" t="s">
        <v>243</v>
      </c>
      <c r="X39" s="3">
        <v>3</v>
      </c>
      <c r="Y39" s="3">
        <v>3</v>
      </c>
      <c r="Z39" s="3">
        <v>2</v>
      </c>
      <c r="AA39" s="3">
        <v>2</v>
      </c>
      <c r="AB39" s="3">
        <v>1</v>
      </c>
      <c r="AC39" s="3">
        <v>2</v>
      </c>
      <c r="AD39" s="3">
        <v>2</v>
      </c>
      <c r="AE39" s="3">
        <v>1</v>
      </c>
      <c r="AF39" s="3" t="s">
        <v>107</v>
      </c>
      <c r="AG39" s="3" t="s">
        <v>49</v>
      </c>
      <c r="AH39" s="3" t="s">
        <v>82</v>
      </c>
      <c r="AI39" s="3" t="s">
        <v>244</v>
      </c>
      <c r="AJ39" s="3" t="s">
        <v>67</v>
      </c>
      <c r="AK39" s="3" t="s">
        <v>67</v>
      </c>
      <c r="AL39" s="3" t="s">
        <v>67</v>
      </c>
      <c r="AM39" s="3" t="s">
        <v>67</v>
      </c>
      <c r="AN39" s="3" t="s">
        <v>67</v>
      </c>
      <c r="AO39" s="3" t="s">
        <v>117</v>
      </c>
      <c r="AP39" s="3" t="s">
        <v>71</v>
      </c>
      <c r="AQ39" s="3" t="s">
        <v>53</v>
      </c>
      <c r="AR39" s="3" t="s">
        <v>55</v>
      </c>
      <c r="AS39" s="3" t="s">
        <v>126</v>
      </c>
    </row>
    <row r="40" spans="1:45" ht="13.2" x14ac:dyDescent="0.25">
      <c r="A40" s="2">
        <v>44329.910969386576</v>
      </c>
      <c r="B40" s="3" t="s">
        <v>245</v>
      </c>
      <c r="C40" s="3" t="s">
        <v>246</v>
      </c>
      <c r="D40" s="3" t="s">
        <v>245</v>
      </c>
      <c r="E40" s="4">
        <v>34943</v>
      </c>
      <c r="F40" s="3" t="s">
        <v>76</v>
      </c>
      <c r="G40" s="3" t="s">
        <v>40</v>
      </c>
      <c r="H40" s="3" t="s">
        <v>41</v>
      </c>
      <c r="I40" s="3" t="s">
        <v>42</v>
      </c>
      <c r="J40" s="3" t="s">
        <v>92</v>
      </c>
      <c r="K40" s="3" t="s">
        <v>60</v>
      </c>
      <c r="L40" s="3" t="s">
        <v>99</v>
      </c>
      <c r="N40" s="3">
        <v>4</v>
      </c>
      <c r="O40" s="3">
        <v>4</v>
      </c>
      <c r="P40" s="3">
        <v>4</v>
      </c>
      <c r="Q40" s="3">
        <v>4</v>
      </c>
      <c r="R40" s="3">
        <v>4</v>
      </c>
      <c r="S40" s="3">
        <v>4</v>
      </c>
      <c r="T40" s="3">
        <v>5</v>
      </c>
      <c r="U40" s="3">
        <v>5</v>
      </c>
      <c r="V40" s="3" t="s">
        <v>114</v>
      </c>
      <c r="W40" s="3" t="s">
        <v>45</v>
      </c>
      <c r="X40" s="3">
        <v>2</v>
      </c>
      <c r="Y40" s="3">
        <v>1</v>
      </c>
      <c r="Z40" s="3">
        <v>4</v>
      </c>
      <c r="AA40" s="3">
        <v>3</v>
      </c>
      <c r="AB40" s="3">
        <v>4</v>
      </c>
      <c r="AC40" s="3">
        <v>3</v>
      </c>
      <c r="AD40" s="3">
        <v>1</v>
      </c>
      <c r="AE40" s="3">
        <v>2</v>
      </c>
      <c r="AF40" s="3" t="s">
        <v>49</v>
      </c>
      <c r="AG40" s="3" t="s">
        <v>49</v>
      </c>
      <c r="AH40" s="3" t="s">
        <v>82</v>
      </c>
      <c r="AI40" s="3" t="s">
        <v>130</v>
      </c>
      <c r="AJ40" s="3" t="s">
        <v>65</v>
      </c>
      <c r="AK40" s="3" t="s">
        <v>67</v>
      </c>
      <c r="AL40" s="3" t="s">
        <v>66</v>
      </c>
      <c r="AM40" s="3" t="s">
        <v>69</v>
      </c>
      <c r="AN40" s="3" t="s">
        <v>68</v>
      </c>
      <c r="AO40" s="3" t="s">
        <v>70</v>
      </c>
      <c r="AP40" s="3" t="s">
        <v>52</v>
      </c>
      <c r="AQ40" s="3" t="s">
        <v>53</v>
      </c>
      <c r="AR40" s="3" t="s">
        <v>55</v>
      </c>
      <c r="AS40" s="3" t="s">
        <v>53</v>
      </c>
    </row>
    <row r="41" spans="1:45" ht="13.2" x14ac:dyDescent="0.25">
      <c r="A41" s="2">
        <v>44329.912099340276</v>
      </c>
      <c r="B41" s="3" t="s">
        <v>247</v>
      </c>
      <c r="C41" s="3" t="s">
        <v>248</v>
      </c>
      <c r="D41" s="3" t="s">
        <v>249</v>
      </c>
      <c r="E41" s="4">
        <v>36936</v>
      </c>
      <c r="F41" s="3" t="s">
        <v>58</v>
      </c>
      <c r="G41" s="3" t="s">
        <v>40</v>
      </c>
      <c r="H41" s="3" t="s">
        <v>250</v>
      </c>
      <c r="I41" s="3" t="s">
        <v>42</v>
      </c>
      <c r="J41" s="3" t="s">
        <v>59</v>
      </c>
      <c r="K41" s="3" t="s">
        <v>60</v>
      </c>
      <c r="L41" s="3" t="s">
        <v>99</v>
      </c>
      <c r="N41" s="3">
        <v>1</v>
      </c>
      <c r="O41" s="3">
        <v>2</v>
      </c>
      <c r="P41" s="3">
        <v>2</v>
      </c>
      <c r="Q41" s="3">
        <v>2</v>
      </c>
      <c r="R41" s="3">
        <v>1</v>
      </c>
      <c r="S41" s="3">
        <v>2</v>
      </c>
      <c r="T41" s="3">
        <v>3</v>
      </c>
      <c r="U41" s="3">
        <v>2</v>
      </c>
      <c r="V41" s="3" t="s">
        <v>251</v>
      </c>
      <c r="W41" s="3" t="s">
        <v>93</v>
      </c>
      <c r="X41" s="3">
        <v>2</v>
      </c>
      <c r="Y41" s="3">
        <v>2</v>
      </c>
      <c r="Z41" s="3">
        <v>1</v>
      </c>
      <c r="AA41" s="3">
        <v>3</v>
      </c>
      <c r="AB41" s="3">
        <v>1</v>
      </c>
      <c r="AC41" s="3">
        <v>1</v>
      </c>
      <c r="AD41" s="3">
        <v>2</v>
      </c>
      <c r="AE41" s="3">
        <v>2</v>
      </c>
      <c r="AF41" s="3" t="s">
        <v>107</v>
      </c>
      <c r="AG41" s="3" t="s">
        <v>49</v>
      </c>
      <c r="AH41" s="3" t="s">
        <v>107</v>
      </c>
      <c r="AI41" s="3" t="s">
        <v>130</v>
      </c>
      <c r="AJ41" s="3" t="s">
        <v>68</v>
      </c>
      <c r="AK41" s="3" t="s">
        <v>66</v>
      </c>
      <c r="AL41" s="3" t="s">
        <v>68</v>
      </c>
      <c r="AM41" s="3" t="s">
        <v>67</v>
      </c>
      <c r="AN41" s="3" t="s">
        <v>68</v>
      </c>
      <c r="AO41" s="3" t="s">
        <v>94</v>
      </c>
      <c r="AP41" s="3" t="s">
        <v>95</v>
      </c>
      <c r="AQ41" s="3" t="s">
        <v>55</v>
      </c>
      <c r="AR41" s="3" t="s">
        <v>55</v>
      </c>
      <c r="AS41" s="3" t="s">
        <v>55</v>
      </c>
    </row>
    <row r="42" spans="1:45" ht="13.2" x14ac:dyDescent="0.25">
      <c r="A42" s="2">
        <v>44329.9142397338</v>
      </c>
      <c r="B42" s="3" t="s">
        <v>252</v>
      </c>
      <c r="C42" s="3" t="s">
        <v>253</v>
      </c>
      <c r="D42" s="3" t="s">
        <v>252</v>
      </c>
      <c r="E42" s="4">
        <v>37253</v>
      </c>
      <c r="F42" s="3" t="s">
        <v>76</v>
      </c>
      <c r="G42" s="3" t="s">
        <v>40</v>
      </c>
      <c r="H42" s="3" t="s">
        <v>41</v>
      </c>
      <c r="I42" s="3" t="s">
        <v>42</v>
      </c>
      <c r="J42" s="3" t="s">
        <v>92</v>
      </c>
      <c r="K42" s="3" t="s">
        <v>60</v>
      </c>
      <c r="L42" s="3" t="s">
        <v>93</v>
      </c>
      <c r="N42" s="3">
        <v>1</v>
      </c>
      <c r="O42" s="3">
        <v>1</v>
      </c>
      <c r="P42" s="3">
        <v>1</v>
      </c>
      <c r="Q42" s="3">
        <v>1</v>
      </c>
      <c r="R42" s="3">
        <v>2</v>
      </c>
      <c r="S42" s="3">
        <v>3</v>
      </c>
      <c r="T42" s="3">
        <v>2</v>
      </c>
      <c r="U42" s="3">
        <v>2</v>
      </c>
      <c r="V42" s="3" t="s">
        <v>62</v>
      </c>
      <c r="W42" s="3" t="s">
        <v>254</v>
      </c>
      <c r="X42" s="3">
        <v>1</v>
      </c>
      <c r="Y42" s="3">
        <v>4</v>
      </c>
      <c r="Z42" s="3">
        <v>2</v>
      </c>
      <c r="AA42" s="3">
        <v>2</v>
      </c>
      <c r="AB42" s="3">
        <v>1</v>
      </c>
      <c r="AC42" s="3">
        <v>4</v>
      </c>
      <c r="AD42" s="3">
        <v>2</v>
      </c>
      <c r="AE42" s="3">
        <v>3</v>
      </c>
      <c r="AF42" s="3" t="s">
        <v>49</v>
      </c>
      <c r="AG42" s="3" t="s">
        <v>49</v>
      </c>
      <c r="AH42" s="3" t="s">
        <v>82</v>
      </c>
      <c r="AI42" s="3" t="s">
        <v>120</v>
      </c>
      <c r="AJ42" s="3" t="s">
        <v>67</v>
      </c>
      <c r="AK42" s="3" t="s">
        <v>68</v>
      </c>
      <c r="AL42" s="3" t="s">
        <v>68</v>
      </c>
      <c r="AM42" s="3" t="s">
        <v>66</v>
      </c>
      <c r="AN42" s="3" t="s">
        <v>68</v>
      </c>
      <c r="AO42" s="3" t="s">
        <v>217</v>
      </c>
      <c r="AP42" s="3" t="s">
        <v>102</v>
      </c>
      <c r="AQ42" s="3" t="s">
        <v>55</v>
      </c>
      <c r="AR42" s="3" t="s">
        <v>53</v>
      </c>
      <c r="AS42" s="3" t="s">
        <v>72</v>
      </c>
    </row>
    <row r="43" spans="1:45" ht="13.2" x14ac:dyDescent="0.25">
      <c r="A43" s="2">
        <v>44329.919801493059</v>
      </c>
      <c r="B43" s="3" t="s">
        <v>255</v>
      </c>
      <c r="C43" s="3" t="s">
        <v>256</v>
      </c>
      <c r="D43" s="3" t="s">
        <v>257</v>
      </c>
      <c r="E43" s="4">
        <v>36535</v>
      </c>
      <c r="F43" s="3" t="s">
        <v>76</v>
      </c>
      <c r="G43" s="3" t="s">
        <v>258</v>
      </c>
      <c r="H43" s="3" t="s">
        <v>259</v>
      </c>
      <c r="I43" s="3" t="s">
        <v>42</v>
      </c>
      <c r="J43" s="3" t="s">
        <v>79</v>
      </c>
      <c r="K43" s="3" t="s">
        <v>60</v>
      </c>
      <c r="L43" s="3" t="s">
        <v>93</v>
      </c>
      <c r="N43" s="3">
        <v>3</v>
      </c>
      <c r="O43" s="3">
        <v>4</v>
      </c>
      <c r="P43" s="3">
        <v>4</v>
      </c>
      <c r="Q43" s="3">
        <v>2</v>
      </c>
      <c r="R43" s="3">
        <v>4</v>
      </c>
      <c r="S43" s="3">
        <v>5</v>
      </c>
      <c r="T43" s="3">
        <v>4</v>
      </c>
      <c r="U43" s="3">
        <v>3</v>
      </c>
      <c r="V43" s="3" t="s">
        <v>221</v>
      </c>
      <c r="W43" s="3" t="s">
        <v>93</v>
      </c>
      <c r="X43" s="3">
        <v>1</v>
      </c>
      <c r="Y43" s="3">
        <v>3</v>
      </c>
      <c r="Z43" s="3">
        <v>2</v>
      </c>
      <c r="AA43" s="3">
        <v>2</v>
      </c>
      <c r="AB43" s="3">
        <v>1</v>
      </c>
      <c r="AC43" s="3">
        <v>2</v>
      </c>
      <c r="AD43" s="3">
        <v>1</v>
      </c>
      <c r="AE43" s="3">
        <v>1</v>
      </c>
      <c r="AF43" s="3" t="s">
        <v>107</v>
      </c>
      <c r="AG43" s="3" t="s">
        <v>49</v>
      </c>
      <c r="AH43" s="3" t="s">
        <v>107</v>
      </c>
      <c r="AI43" s="3" t="s">
        <v>130</v>
      </c>
      <c r="AJ43" s="3" t="s">
        <v>68</v>
      </c>
      <c r="AK43" s="3" t="s">
        <v>68</v>
      </c>
      <c r="AL43" s="3" t="s">
        <v>67</v>
      </c>
      <c r="AM43" s="3" t="s">
        <v>68</v>
      </c>
      <c r="AN43" s="3" t="s">
        <v>68</v>
      </c>
      <c r="AO43" s="3" t="s">
        <v>260</v>
      </c>
      <c r="AP43" s="3" t="s">
        <v>102</v>
      </c>
      <c r="AQ43" s="3" t="s">
        <v>55</v>
      </c>
      <c r="AR43" s="3" t="s">
        <v>53</v>
      </c>
      <c r="AS43" s="3" t="s">
        <v>55</v>
      </c>
    </row>
    <row r="44" spans="1:45" ht="13.2" x14ac:dyDescent="0.25">
      <c r="A44" s="2">
        <v>44329.925860682866</v>
      </c>
      <c r="B44" s="3" t="s">
        <v>198</v>
      </c>
      <c r="C44" s="3" t="s">
        <v>261</v>
      </c>
      <c r="D44" s="3" t="s">
        <v>198</v>
      </c>
      <c r="E44" s="4">
        <v>44329</v>
      </c>
      <c r="F44" s="3" t="s">
        <v>58</v>
      </c>
      <c r="G44" s="3" t="s">
        <v>40</v>
      </c>
      <c r="H44" s="3" t="s">
        <v>262</v>
      </c>
      <c r="I44" s="3" t="s">
        <v>42</v>
      </c>
      <c r="J44" s="3" t="s">
        <v>92</v>
      </c>
      <c r="K44" s="3" t="s">
        <v>60</v>
      </c>
      <c r="L44" s="3" t="s">
        <v>125</v>
      </c>
      <c r="N44" s="3">
        <v>1</v>
      </c>
      <c r="O44" s="3">
        <v>1</v>
      </c>
      <c r="P44" s="3">
        <v>1</v>
      </c>
      <c r="Q44" s="3">
        <v>5</v>
      </c>
      <c r="R44" s="3">
        <v>1</v>
      </c>
      <c r="S44" s="3">
        <v>1</v>
      </c>
      <c r="T44" s="3">
        <v>1</v>
      </c>
      <c r="U44" s="3">
        <v>1</v>
      </c>
      <c r="V44" s="3" t="s">
        <v>263</v>
      </c>
      <c r="W44" s="3" t="s">
        <v>264</v>
      </c>
      <c r="X44" s="3">
        <v>2</v>
      </c>
      <c r="Y44" s="3">
        <v>1</v>
      </c>
      <c r="Z44" s="3">
        <v>2</v>
      </c>
      <c r="AA44" s="3">
        <v>2</v>
      </c>
      <c r="AB44" s="3">
        <v>1</v>
      </c>
      <c r="AC44" s="3">
        <v>3</v>
      </c>
      <c r="AD44" s="3">
        <v>1</v>
      </c>
      <c r="AE44" s="3">
        <v>1</v>
      </c>
      <c r="AF44" s="3" t="s">
        <v>107</v>
      </c>
      <c r="AG44" s="3" t="s">
        <v>49</v>
      </c>
      <c r="AH44" s="3" t="s">
        <v>82</v>
      </c>
      <c r="AI44" s="3" t="s">
        <v>244</v>
      </c>
      <c r="AJ44" s="3" t="s">
        <v>69</v>
      </c>
      <c r="AK44" s="3" t="s">
        <v>69</v>
      </c>
      <c r="AL44" s="3" t="s">
        <v>69</v>
      </c>
      <c r="AM44" s="3" t="s">
        <v>69</v>
      </c>
      <c r="AN44" s="3" t="s">
        <v>69</v>
      </c>
      <c r="AO44" s="3" t="s">
        <v>197</v>
      </c>
      <c r="AP44" s="3" t="s">
        <v>168</v>
      </c>
      <c r="AQ44" s="3" t="s">
        <v>55</v>
      </c>
      <c r="AR44" s="3" t="s">
        <v>55</v>
      </c>
      <c r="AS44" s="3" t="s">
        <v>55</v>
      </c>
    </row>
    <row r="45" spans="1:45" ht="13.2" x14ac:dyDescent="0.25">
      <c r="A45" s="2">
        <v>44329.936163680555</v>
      </c>
      <c r="B45" s="3" t="s">
        <v>265</v>
      </c>
      <c r="C45" s="3" t="s">
        <v>266</v>
      </c>
      <c r="D45" s="3" t="s">
        <v>265</v>
      </c>
      <c r="E45" s="4">
        <v>36848</v>
      </c>
      <c r="F45" s="3" t="s">
        <v>58</v>
      </c>
      <c r="G45" s="3" t="s">
        <v>40</v>
      </c>
      <c r="H45" s="3" t="s">
        <v>41</v>
      </c>
      <c r="I45" s="3" t="s">
        <v>155</v>
      </c>
      <c r="J45" s="3" t="s">
        <v>79</v>
      </c>
      <c r="K45" s="3" t="s">
        <v>60</v>
      </c>
      <c r="L45" s="3" t="s">
        <v>45</v>
      </c>
      <c r="N45" s="3">
        <v>1</v>
      </c>
      <c r="O45" s="3">
        <v>1</v>
      </c>
      <c r="P45" s="3">
        <v>1</v>
      </c>
      <c r="Q45" s="3">
        <v>2</v>
      </c>
      <c r="R45" s="3">
        <v>1</v>
      </c>
      <c r="S45" s="3">
        <v>2</v>
      </c>
      <c r="T45" s="3">
        <v>2</v>
      </c>
      <c r="U45" s="3">
        <v>1</v>
      </c>
      <c r="V45" s="3" t="s">
        <v>251</v>
      </c>
      <c r="W45" s="3" t="s">
        <v>99</v>
      </c>
      <c r="X45" s="3">
        <v>2</v>
      </c>
      <c r="Y45" s="3">
        <v>1</v>
      </c>
      <c r="Z45" s="3">
        <v>3</v>
      </c>
      <c r="AA45" s="3">
        <v>4</v>
      </c>
      <c r="AB45" s="3">
        <v>4</v>
      </c>
      <c r="AC45" s="3">
        <v>3</v>
      </c>
      <c r="AD45" s="3">
        <v>3</v>
      </c>
      <c r="AE45" s="3">
        <v>3</v>
      </c>
      <c r="AF45" s="3" t="s">
        <v>49</v>
      </c>
      <c r="AG45" s="3" t="s">
        <v>49</v>
      </c>
      <c r="AH45" s="3" t="s">
        <v>49</v>
      </c>
      <c r="AI45" s="3" t="s">
        <v>83</v>
      </c>
      <c r="AJ45" s="3" t="s">
        <v>65</v>
      </c>
      <c r="AK45" s="3" t="s">
        <v>65</v>
      </c>
      <c r="AL45" s="3" t="s">
        <v>69</v>
      </c>
      <c r="AM45" s="3" t="s">
        <v>69</v>
      </c>
      <c r="AN45" s="3" t="s">
        <v>69</v>
      </c>
      <c r="AO45" s="3" t="s">
        <v>223</v>
      </c>
      <c r="AP45" s="3" t="s">
        <v>52</v>
      </c>
      <c r="AQ45" s="3" t="s">
        <v>53</v>
      </c>
      <c r="AR45" s="3" t="s">
        <v>53</v>
      </c>
      <c r="AS45" s="3" t="s">
        <v>72</v>
      </c>
    </row>
    <row r="46" spans="1:45" ht="13.2" x14ac:dyDescent="0.25">
      <c r="A46" s="2">
        <v>44329.960237233798</v>
      </c>
      <c r="B46" s="3" t="s">
        <v>267</v>
      </c>
      <c r="C46" s="3" t="s">
        <v>268</v>
      </c>
      <c r="D46" s="3" t="s">
        <v>267</v>
      </c>
      <c r="E46" s="4">
        <v>37516</v>
      </c>
      <c r="F46" s="3" t="s">
        <v>76</v>
      </c>
      <c r="G46" s="3" t="s">
        <v>40</v>
      </c>
      <c r="H46" s="3" t="s">
        <v>41</v>
      </c>
      <c r="I46" s="3" t="s">
        <v>42</v>
      </c>
      <c r="J46" s="3" t="s">
        <v>92</v>
      </c>
      <c r="K46" s="3" t="s">
        <v>60</v>
      </c>
      <c r="L46" s="3" t="s">
        <v>45</v>
      </c>
      <c r="N46" s="3">
        <v>1</v>
      </c>
      <c r="O46" s="3">
        <v>1</v>
      </c>
      <c r="P46" s="3">
        <v>1</v>
      </c>
      <c r="Q46" s="3">
        <v>2</v>
      </c>
      <c r="R46" s="3">
        <v>2</v>
      </c>
      <c r="S46" s="3">
        <v>2</v>
      </c>
      <c r="T46" s="3">
        <v>2</v>
      </c>
      <c r="U46" s="3">
        <v>1</v>
      </c>
      <c r="V46" s="3" t="s">
        <v>47</v>
      </c>
      <c r="W46" s="3" t="s">
        <v>99</v>
      </c>
      <c r="X46" s="3">
        <v>3</v>
      </c>
      <c r="Y46" s="3">
        <v>3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 t="s">
        <v>49</v>
      </c>
      <c r="AG46" s="3" t="s">
        <v>49</v>
      </c>
      <c r="AH46" s="3" t="s">
        <v>82</v>
      </c>
      <c r="AI46" s="3" t="s">
        <v>269</v>
      </c>
      <c r="AJ46" s="3" t="s">
        <v>68</v>
      </c>
      <c r="AK46" s="3" t="s">
        <v>68</v>
      </c>
      <c r="AL46" s="3" t="s">
        <v>68</v>
      </c>
      <c r="AM46" s="3" t="s">
        <v>68</v>
      </c>
      <c r="AN46" s="3" t="s">
        <v>68</v>
      </c>
      <c r="AO46" s="3" t="s">
        <v>109</v>
      </c>
      <c r="AP46" s="3" t="s">
        <v>52</v>
      </c>
      <c r="AQ46" s="3" t="s">
        <v>72</v>
      </c>
      <c r="AR46" s="3" t="s">
        <v>126</v>
      </c>
      <c r="AS46" s="3" t="s">
        <v>72</v>
      </c>
    </row>
    <row r="47" spans="1:45" ht="13.2" x14ac:dyDescent="0.25">
      <c r="A47" s="2">
        <v>44329.962334224532</v>
      </c>
      <c r="B47" s="3" t="s">
        <v>218</v>
      </c>
      <c r="C47" s="3" t="s">
        <v>219</v>
      </c>
      <c r="D47" s="3" t="s">
        <v>218</v>
      </c>
      <c r="E47" s="4">
        <v>36392</v>
      </c>
      <c r="F47" s="3" t="s">
        <v>58</v>
      </c>
      <c r="G47" s="3" t="s">
        <v>40</v>
      </c>
      <c r="H47" s="3" t="s">
        <v>41</v>
      </c>
      <c r="I47" s="3" t="s">
        <v>42</v>
      </c>
      <c r="J47" s="3" t="s">
        <v>79</v>
      </c>
      <c r="K47" s="3" t="s">
        <v>60</v>
      </c>
      <c r="L47" s="3" t="s">
        <v>99</v>
      </c>
      <c r="N47" s="3">
        <v>1</v>
      </c>
      <c r="O47" s="3">
        <v>1</v>
      </c>
      <c r="P47" s="3">
        <v>3</v>
      </c>
      <c r="Q47" s="3">
        <v>2</v>
      </c>
      <c r="R47" s="3">
        <v>1</v>
      </c>
      <c r="S47" s="3">
        <v>2</v>
      </c>
      <c r="T47" s="3">
        <v>2</v>
      </c>
      <c r="U47" s="3">
        <v>1</v>
      </c>
      <c r="V47" s="3" t="s">
        <v>221</v>
      </c>
      <c r="W47" s="3" t="s">
        <v>270</v>
      </c>
      <c r="X47" s="3">
        <v>4</v>
      </c>
      <c r="Y47" s="3">
        <v>3</v>
      </c>
      <c r="Z47" s="3">
        <v>1</v>
      </c>
      <c r="AA47" s="3">
        <v>2</v>
      </c>
      <c r="AB47" s="3">
        <v>1</v>
      </c>
      <c r="AC47" s="3">
        <v>4</v>
      </c>
      <c r="AD47" s="3">
        <v>2</v>
      </c>
      <c r="AE47" s="3">
        <v>3</v>
      </c>
      <c r="AF47" s="3" t="s">
        <v>49</v>
      </c>
      <c r="AG47" s="3" t="s">
        <v>49</v>
      </c>
      <c r="AH47" s="3" t="s">
        <v>82</v>
      </c>
      <c r="AI47" s="3" t="s">
        <v>50</v>
      </c>
      <c r="AJ47" s="3" t="s">
        <v>69</v>
      </c>
      <c r="AK47" s="3" t="s">
        <v>67</v>
      </c>
      <c r="AL47" s="3" t="s">
        <v>66</v>
      </c>
      <c r="AM47" s="3" t="s">
        <v>68</v>
      </c>
      <c r="AN47" s="3" t="s">
        <v>65</v>
      </c>
      <c r="AO47" s="3" t="s">
        <v>271</v>
      </c>
      <c r="AP47" s="3" t="s">
        <v>71</v>
      </c>
      <c r="AQ47" s="3" t="s">
        <v>53</v>
      </c>
      <c r="AR47" s="3" t="s">
        <v>55</v>
      </c>
      <c r="AS47" s="3" t="s">
        <v>53</v>
      </c>
    </row>
    <row r="48" spans="1:45" ht="13.2" x14ac:dyDescent="0.25">
      <c r="A48" s="2">
        <v>44329.966704375001</v>
      </c>
      <c r="B48" s="3" t="s">
        <v>272</v>
      </c>
      <c r="C48" s="3" t="s">
        <v>273</v>
      </c>
      <c r="D48" s="3" t="s">
        <v>272</v>
      </c>
      <c r="E48" s="4">
        <v>36902</v>
      </c>
      <c r="F48" s="3" t="s">
        <v>58</v>
      </c>
      <c r="G48" s="3" t="s">
        <v>77</v>
      </c>
      <c r="H48" s="3" t="s">
        <v>41</v>
      </c>
      <c r="I48" s="3" t="s">
        <v>42</v>
      </c>
      <c r="J48" s="3" t="s">
        <v>112</v>
      </c>
      <c r="K48" s="3" t="s">
        <v>60</v>
      </c>
      <c r="L48" s="3" t="s">
        <v>45</v>
      </c>
      <c r="N48" s="3">
        <v>3</v>
      </c>
      <c r="O48" s="3">
        <v>2</v>
      </c>
      <c r="P48" s="3">
        <v>2</v>
      </c>
      <c r="Q48" s="3">
        <v>4</v>
      </c>
      <c r="R48" s="3">
        <v>2</v>
      </c>
      <c r="S48" s="3">
        <v>2</v>
      </c>
      <c r="T48" s="3">
        <v>3</v>
      </c>
      <c r="U48" s="3">
        <v>2</v>
      </c>
      <c r="V48" s="3" t="s">
        <v>274</v>
      </c>
      <c r="W48" s="3" t="s">
        <v>275</v>
      </c>
      <c r="X48" s="3">
        <v>2</v>
      </c>
      <c r="Y48" s="3">
        <v>2</v>
      </c>
      <c r="Z48" s="3">
        <v>2</v>
      </c>
      <c r="AA48" s="3">
        <v>1</v>
      </c>
      <c r="AB48" s="3">
        <v>1</v>
      </c>
      <c r="AC48" s="3">
        <v>2</v>
      </c>
      <c r="AD48" s="3">
        <v>2</v>
      </c>
      <c r="AE48" s="3">
        <v>2</v>
      </c>
      <c r="AF48" s="3" t="s">
        <v>49</v>
      </c>
      <c r="AG48" s="3" t="s">
        <v>49</v>
      </c>
      <c r="AH48" s="3" t="s">
        <v>82</v>
      </c>
      <c r="AI48" s="3" t="s">
        <v>83</v>
      </c>
      <c r="AJ48" s="3" t="s">
        <v>67</v>
      </c>
      <c r="AK48" s="3" t="s">
        <v>67</v>
      </c>
      <c r="AL48" s="3" t="s">
        <v>68</v>
      </c>
      <c r="AM48" s="3" t="s">
        <v>68</v>
      </c>
      <c r="AN48" s="3" t="s">
        <v>68</v>
      </c>
      <c r="AO48" s="3" t="s">
        <v>161</v>
      </c>
      <c r="AP48" s="3" t="s">
        <v>102</v>
      </c>
      <c r="AQ48" s="3" t="s">
        <v>72</v>
      </c>
      <c r="AR48" s="3" t="s">
        <v>55</v>
      </c>
      <c r="AS48" s="3" t="s">
        <v>53</v>
      </c>
    </row>
    <row r="49" spans="1:45" ht="13.2" x14ac:dyDescent="0.25">
      <c r="A49" s="2">
        <v>44329.970603969909</v>
      </c>
      <c r="B49" s="3" t="s">
        <v>276</v>
      </c>
      <c r="C49" s="3" t="s">
        <v>277</v>
      </c>
      <c r="D49" s="3" t="s">
        <v>276</v>
      </c>
      <c r="E49" s="4">
        <v>37079</v>
      </c>
      <c r="F49" s="3" t="s">
        <v>58</v>
      </c>
      <c r="G49" s="3" t="s">
        <v>40</v>
      </c>
      <c r="H49" s="3" t="s">
        <v>41</v>
      </c>
      <c r="I49" s="3" t="s">
        <v>42</v>
      </c>
      <c r="J49" s="3" t="s">
        <v>43</v>
      </c>
      <c r="K49" s="3" t="s">
        <v>113</v>
      </c>
      <c r="L49" s="3" t="s">
        <v>45</v>
      </c>
      <c r="N49" s="3">
        <v>2</v>
      </c>
      <c r="O49" s="3">
        <v>1</v>
      </c>
      <c r="P49" s="3">
        <v>1</v>
      </c>
      <c r="Q49" s="3">
        <v>1</v>
      </c>
      <c r="R49" s="3">
        <v>1</v>
      </c>
      <c r="S49" s="3">
        <v>3</v>
      </c>
      <c r="T49" s="3">
        <v>3</v>
      </c>
      <c r="U49" s="3">
        <v>2</v>
      </c>
      <c r="V49" s="3" t="s">
        <v>274</v>
      </c>
      <c r="W49" s="3" t="s">
        <v>99</v>
      </c>
      <c r="X49" s="3">
        <v>3</v>
      </c>
      <c r="Y49" s="3">
        <v>2</v>
      </c>
      <c r="Z49" s="3">
        <v>2</v>
      </c>
      <c r="AA49" s="3">
        <v>1</v>
      </c>
      <c r="AB49" s="3">
        <v>1</v>
      </c>
      <c r="AC49" s="3">
        <v>3</v>
      </c>
      <c r="AD49" s="3">
        <v>1</v>
      </c>
      <c r="AE49" s="3">
        <v>1</v>
      </c>
      <c r="AF49" s="3" t="s">
        <v>49</v>
      </c>
      <c r="AG49" s="3" t="s">
        <v>49</v>
      </c>
      <c r="AH49" s="3" t="s">
        <v>107</v>
      </c>
      <c r="AI49" s="3" t="s">
        <v>120</v>
      </c>
      <c r="AJ49" s="3" t="s">
        <v>67</v>
      </c>
      <c r="AK49" s="3" t="s">
        <v>68</v>
      </c>
      <c r="AL49" s="3" t="s">
        <v>68</v>
      </c>
      <c r="AM49" s="3" t="s">
        <v>68</v>
      </c>
      <c r="AN49" s="3" t="s">
        <v>68</v>
      </c>
      <c r="AO49" s="3" t="s">
        <v>101</v>
      </c>
      <c r="AP49" s="3" t="s">
        <v>102</v>
      </c>
      <c r="AQ49" s="3" t="s">
        <v>72</v>
      </c>
      <c r="AR49" s="3" t="s">
        <v>72</v>
      </c>
      <c r="AS49" s="3" t="s">
        <v>72</v>
      </c>
    </row>
    <row r="50" spans="1:45" ht="13.2" x14ac:dyDescent="0.25">
      <c r="A50" s="2">
        <v>44329.977248738425</v>
      </c>
      <c r="B50" s="3" t="s">
        <v>278</v>
      </c>
      <c r="C50" s="3" t="s">
        <v>279</v>
      </c>
      <c r="D50" s="3" t="s">
        <v>278</v>
      </c>
      <c r="E50" s="4">
        <v>37319</v>
      </c>
      <c r="F50" s="3" t="s">
        <v>58</v>
      </c>
      <c r="G50" s="3" t="s">
        <v>40</v>
      </c>
      <c r="H50" s="3" t="s">
        <v>41</v>
      </c>
      <c r="I50" s="3" t="s">
        <v>42</v>
      </c>
      <c r="J50" s="3" t="s">
        <v>92</v>
      </c>
      <c r="K50" s="3" t="s">
        <v>60</v>
      </c>
      <c r="L50" s="3" t="s">
        <v>99</v>
      </c>
      <c r="N50" s="3">
        <v>1</v>
      </c>
      <c r="O50" s="3">
        <v>2</v>
      </c>
      <c r="P50" s="3">
        <v>1</v>
      </c>
      <c r="Q50" s="3">
        <v>1</v>
      </c>
      <c r="R50" s="3">
        <v>1</v>
      </c>
      <c r="S50" s="3">
        <v>3</v>
      </c>
      <c r="T50" s="3">
        <v>3</v>
      </c>
      <c r="U50" s="3">
        <v>1</v>
      </c>
      <c r="V50" s="3" t="s">
        <v>114</v>
      </c>
      <c r="W50" s="3" t="s">
        <v>99</v>
      </c>
      <c r="X50" s="3">
        <v>3</v>
      </c>
      <c r="Y50" s="3">
        <v>2</v>
      </c>
      <c r="Z50" s="3">
        <v>4</v>
      </c>
      <c r="AA50" s="3">
        <v>3</v>
      </c>
      <c r="AB50" s="3">
        <v>3</v>
      </c>
      <c r="AC50" s="3">
        <v>2</v>
      </c>
      <c r="AD50" s="3">
        <v>2</v>
      </c>
      <c r="AE50" s="3">
        <v>1</v>
      </c>
      <c r="AF50" s="3" t="s">
        <v>107</v>
      </c>
      <c r="AG50" s="3" t="s">
        <v>49</v>
      </c>
      <c r="AH50" s="3" t="s">
        <v>49</v>
      </c>
      <c r="AI50" s="3" t="s">
        <v>280</v>
      </c>
      <c r="AJ50" s="3" t="s">
        <v>65</v>
      </c>
      <c r="AK50" s="3" t="s">
        <v>66</v>
      </c>
      <c r="AL50" s="3" t="s">
        <v>67</v>
      </c>
      <c r="AM50" s="3" t="s">
        <v>66</v>
      </c>
      <c r="AN50" s="3" t="s">
        <v>65</v>
      </c>
      <c r="AO50" s="3" t="s">
        <v>197</v>
      </c>
      <c r="AP50" s="3" t="s">
        <v>168</v>
      </c>
      <c r="AQ50" s="3" t="s">
        <v>53</v>
      </c>
      <c r="AR50" s="3" t="s">
        <v>53</v>
      </c>
      <c r="AS50" s="3" t="s">
        <v>72</v>
      </c>
    </row>
    <row r="51" spans="1:45" ht="13.2" x14ac:dyDescent="0.25">
      <c r="A51" s="2">
        <v>44329.993208946762</v>
      </c>
      <c r="B51" s="3" t="s">
        <v>281</v>
      </c>
      <c r="C51" s="3" t="s">
        <v>282</v>
      </c>
      <c r="D51" s="3" t="s">
        <v>281</v>
      </c>
      <c r="E51" s="4">
        <v>37128</v>
      </c>
      <c r="F51" s="3" t="s">
        <v>58</v>
      </c>
      <c r="G51" s="3" t="s">
        <v>283</v>
      </c>
      <c r="H51" s="3" t="s">
        <v>41</v>
      </c>
      <c r="I51" s="3" t="s">
        <v>42</v>
      </c>
      <c r="J51" s="3" t="s">
        <v>92</v>
      </c>
      <c r="K51" s="3" t="s">
        <v>60</v>
      </c>
      <c r="L51" s="3" t="s">
        <v>99</v>
      </c>
      <c r="N51" s="3">
        <v>5</v>
      </c>
      <c r="O51" s="3">
        <v>5</v>
      </c>
      <c r="P51" s="3">
        <v>5</v>
      </c>
      <c r="Q51" s="3">
        <v>5</v>
      </c>
      <c r="R51" s="3">
        <v>5</v>
      </c>
      <c r="S51" s="3">
        <v>5</v>
      </c>
      <c r="T51" s="3">
        <v>5</v>
      </c>
      <c r="U51" s="3">
        <v>5</v>
      </c>
      <c r="V51" s="3" t="s">
        <v>62</v>
      </c>
      <c r="W51" s="3" t="s">
        <v>45</v>
      </c>
      <c r="X51" s="3">
        <v>3</v>
      </c>
      <c r="Y51" s="3">
        <v>4</v>
      </c>
      <c r="Z51" s="3">
        <v>4</v>
      </c>
      <c r="AA51" s="3">
        <v>4</v>
      </c>
      <c r="AB51" s="3">
        <v>4</v>
      </c>
      <c r="AC51" s="3">
        <v>4</v>
      </c>
      <c r="AD51" s="3">
        <v>4</v>
      </c>
      <c r="AE51" s="3">
        <v>4</v>
      </c>
      <c r="AF51" s="3" t="s">
        <v>49</v>
      </c>
      <c r="AG51" s="3" t="s">
        <v>49</v>
      </c>
      <c r="AH51" s="3" t="s">
        <v>82</v>
      </c>
      <c r="AI51" s="3" t="s">
        <v>100</v>
      </c>
      <c r="AJ51" s="3" t="s">
        <v>65</v>
      </c>
      <c r="AK51" s="3" t="s">
        <v>65</v>
      </c>
      <c r="AL51" s="3" t="s">
        <v>67</v>
      </c>
      <c r="AM51" s="3" t="s">
        <v>66</v>
      </c>
      <c r="AN51" s="3" t="s">
        <v>65</v>
      </c>
      <c r="AO51" s="3" t="s">
        <v>94</v>
      </c>
      <c r="AP51" s="3" t="s">
        <v>52</v>
      </c>
      <c r="AQ51" s="3" t="s">
        <v>54</v>
      </c>
      <c r="AR51" s="3" t="s">
        <v>55</v>
      </c>
      <c r="AS51" s="3" t="s">
        <v>54</v>
      </c>
    </row>
    <row r="52" spans="1:45" ht="13.2" x14ac:dyDescent="0.25">
      <c r="A52" s="2">
        <v>44330.001449386575</v>
      </c>
      <c r="B52" s="3" t="s">
        <v>284</v>
      </c>
      <c r="C52" s="3" t="s">
        <v>285</v>
      </c>
      <c r="D52" s="3" t="s">
        <v>284</v>
      </c>
      <c r="E52" s="4">
        <v>37066</v>
      </c>
      <c r="F52" s="3" t="s">
        <v>58</v>
      </c>
      <c r="G52" s="3" t="s">
        <v>40</v>
      </c>
      <c r="H52" s="3" t="s">
        <v>41</v>
      </c>
      <c r="I52" s="3" t="s">
        <v>155</v>
      </c>
      <c r="J52" s="3" t="s">
        <v>79</v>
      </c>
      <c r="K52" s="3" t="s">
        <v>113</v>
      </c>
      <c r="L52" s="3" t="s">
        <v>93</v>
      </c>
      <c r="N52" s="3">
        <v>2</v>
      </c>
      <c r="O52" s="3">
        <v>4</v>
      </c>
      <c r="P52" s="3">
        <v>5</v>
      </c>
      <c r="Q52" s="3">
        <v>2</v>
      </c>
      <c r="R52" s="3">
        <v>4</v>
      </c>
      <c r="S52" s="3">
        <v>5</v>
      </c>
      <c r="T52" s="3">
        <v>1</v>
      </c>
      <c r="U52" s="3">
        <v>4</v>
      </c>
      <c r="V52" s="3" t="s">
        <v>286</v>
      </c>
      <c r="W52" s="3" t="s">
        <v>143</v>
      </c>
      <c r="X52" s="3">
        <v>3</v>
      </c>
      <c r="Y52" s="3">
        <v>4</v>
      </c>
      <c r="Z52" s="3">
        <v>2</v>
      </c>
      <c r="AA52" s="3">
        <v>1</v>
      </c>
      <c r="AB52" s="3">
        <v>4</v>
      </c>
      <c r="AC52" s="3">
        <v>3</v>
      </c>
      <c r="AD52" s="3">
        <v>1</v>
      </c>
      <c r="AE52" s="3">
        <v>2</v>
      </c>
      <c r="AF52" s="3" t="s">
        <v>49</v>
      </c>
      <c r="AG52" s="3" t="s">
        <v>107</v>
      </c>
      <c r="AH52" s="3" t="s">
        <v>82</v>
      </c>
      <c r="AI52" s="3" t="s">
        <v>100</v>
      </c>
      <c r="AJ52" s="3" t="s">
        <v>66</v>
      </c>
      <c r="AK52" s="3" t="s">
        <v>68</v>
      </c>
      <c r="AL52" s="3" t="s">
        <v>65</v>
      </c>
      <c r="AM52" s="3" t="s">
        <v>67</v>
      </c>
      <c r="AN52" s="3" t="s">
        <v>69</v>
      </c>
      <c r="AO52" s="3" t="s">
        <v>94</v>
      </c>
      <c r="AP52" s="3" t="s">
        <v>95</v>
      </c>
      <c r="AQ52" s="3" t="s">
        <v>55</v>
      </c>
      <c r="AR52" s="3" t="s">
        <v>53</v>
      </c>
      <c r="AS52" s="3" t="s">
        <v>72</v>
      </c>
    </row>
    <row r="53" spans="1:45" ht="13.2" x14ac:dyDescent="0.25">
      <c r="A53" s="2">
        <v>44330.044991354167</v>
      </c>
      <c r="B53" s="3" t="s">
        <v>287</v>
      </c>
      <c r="C53" s="3" t="s">
        <v>288</v>
      </c>
      <c r="D53" s="3" t="s">
        <v>287</v>
      </c>
      <c r="E53" s="4">
        <v>37443</v>
      </c>
      <c r="F53" s="3" t="s">
        <v>58</v>
      </c>
      <c r="G53" s="3" t="s">
        <v>40</v>
      </c>
      <c r="H53" s="3" t="s">
        <v>41</v>
      </c>
      <c r="I53" s="3" t="s">
        <v>42</v>
      </c>
      <c r="J53" s="3" t="s">
        <v>59</v>
      </c>
      <c r="K53" s="3" t="s">
        <v>60</v>
      </c>
      <c r="L53" s="3" t="s">
        <v>45</v>
      </c>
      <c r="M53" s="3" t="s">
        <v>237</v>
      </c>
      <c r="N53" s="3">
        <v>1</v>
      </c>
      <c r="O53" s="3">
        <v>1</v>
      </c>
      <c r="P53" s="3">
        <v>1</v>
      </c>
      <c r="Q53" s="3">
        <v>1</v>
      </c>
      <c r="R53" s="3">
        <v>3</v>
      </c>
      <c r="S53" s="3">
        <v>2</v>
      </c>
      <c r="T53" s="3">
        <v>4</v>
      </c>
      <c r="U53" s="3">
        <v>3</v>
      </c>
      <c r="V53" s="3" t="s">
        <v>62</v>
      </c>
      <c r="W53" s="3" t="s">
        <v>45</v>
      </c>
      <c r="X53" s="3">
        <v>2</v>
      </c>
      <c r="Y53" s="3">
        <v>3</v>
      </c>
      <c r="Z53" s="3">
        <v>3</v>
      </c>
      <c r="AA53" s="3">
        <v>1</v>
      </c>
      <c r="AB53" s="3">
        <v>2</v>
      </c>
      <c r="AC53" s="3">
        <v>2</v>
      </c>
      <c r="AD53" s="3">
        <v>2</v>
      </c>
      <c r="AE53" s="3">
        <v>2</v>
      </c>
      <c r="AF53" s="3" t="s">
        <v>49</v>
      </c>
      <c r="AG53" s="3" t="s">
        <v>49</v>
      </c>
      <c r="AH53" s="3" t="s">
        <v>49</v>
      </c>
      <c r="AI53" s="3" t="s">
        <v>187</v>
      </c>
      <c r="AJ53" s="3" t="s">
        <v>68</v>
      </c>
      <c r="AK53" s="3" t="s">
        <v>68</v>
      </c>
      <c r="AL53" s="3" t="s">
        <v>66</v>
      </c>
      <c r="AM53" s="3" t="s">
        <v>68</v>
      </c>
      <c r="AN53" s="3" t="s">
        <v>67</v>
      </c>
      <c r="AO53" s="3" t="s">
        <v>223</v>
      </c>
      <c r="AP53" s="3" t="s">
        <v>52</v>
      </c>
      <c r="AQ53" s="3" t="s">
        <v>55</v>
      </c>
      <c r="AR53" s="3" t="s">
        <v>72</v>
      </c>
      <c r="AS53" s="3" t="s">
        <v>55</v>
      </c>
    </row>
    <row r="54" spans="1:45" ht="13.2" x14ac:dyDescent="0.25">
      <c r="A54" s="2">
        <v>44330.095597465275</v>
      </c>
      <c r="B54" s="3" t="s">
        <v>289</v>
      </c>
      <c r="C54" s="3" t="s">
        <v>290</v>
      </c>
      <c r="D54" s="3" t="s">
        <v>291</v>
      </c>
      <c r="E54" s="4">
        <v>38644</v>
      </c>
      <c r="F54" s="3" t="s">
        <v>76</v>
      </c>
      <c r="G54" s="3" t="s">
        <v>292</v>
      </c>
      <c r="H54" s="3" t="s">
        <v>292</v>
      </c>
      <c r="I54" s="3" t="s">
        <v>42</v>
      </c>
      <c r="J54" s="3" t="s">
        <v>79</v>
      </c>
      <c r="K54" s="3" t="s">
        <v>60</v>
      </c>
      <c r="L54" s="3" t="s">
        <v>99</v>
      </c>
      <c r="M54" s="3" t="s">
        <v>293</v>
      </c>
      <c r="N54" s="3">
        <v>2</v>
      </c>
      <c r="O54" s="3">
        <v>2</v>
      </c>
      <c r="P54" s="3">
        <v>3</v>
      </c>
      <c r="Q54" s="3">
        <v>2</v>
      </c>
      <c r="R54" s="3">
        <v>1</v>
      </c>
      <c r="S54" s="3">
        <v>2</v>
      </c>
      <c r="T54" s="3">
        <v>3</v>
      </c>
      <c r="U54" s="3">
        <v>2</v>
      </c>
      <c r="V54" s="3" t="s">
        <v>221</v>
      </c>
      <c r="W54" s="3" t="s">
        <v>48</v>
      </c>
      <c r="X54" s="3">
        <v>2</v>
      </c>
      <c r="Y54" s="3">
        <v>2</v>
      </c>
      <c r="Z54" s="3">
        <v>2</v>
      </c>
      <c r="AA54" s="3">
        <v>2</v>
      </c>
      <c r="AB54" s="3">
        <v>1</v>
      </c>
      <c r="AC54" s="3">
        <v>3</v>
      </c>
      <c r="AD54" s="3">
        <v>4</v>
      </c>
      <c r="AE54" s="3">
        <v>3</v>
      </c>
      <c r="AF54" s="3" t="s">
        <v>107</v>
      </c>
      <c r="AG54" s="3" t="s">
        <v>49</v>
      </c>
      <c r="AH54" s="3" t="s">
        <v>82</v>
      </c>
      <c r="AI54" s="3" t="s">
        <v>130</v>
      </c>
      <c r="AJ54" s="3" t="s">
        <v>69</v>
      </c>
      <c r="AK54" s="3" t="s">
        <v>65</v>
      </c>
      <c r="AL54" s="3" t="s">
        <v>66</v>
      </c>
      <c r="AM54" s="3" t="s">
        <v>67</v>
      </c>
      <c r="AN54" s="3" t="s">
        <v>68</v>
      </c>
      <c r="AO54" s="3" t="s">
        <v>70</v>
      </c>
      <c r="AP54" s="3" t="s">
        <v>52</v>
      </c>
      <c r="AQ54" s="3" t="s">
        <v>55</v>
      </c>
      <c r="AR54" s="3" t="s">
        <v>55</v>
      </c>
      <c r="AS54" s="3" t="s">
        <v>55</v>
      </c>
    </row>
    <row r="55" spans="1:45" ht="13.2" x14ac:dyDescent="0.25">
      <c r="A55" s="2">
        <v>44330.099249606486</v>
      </c>
      <c r="B55" s="3" t="s">
        <v>294</v>
      </c>
      <c r="C55" s="3" t="s">
        <v>295</v>
      </c>
      <c r="D55" s="3" t="s">
        <v>296</v>
      </c>
      <c r="E55" s="4">
        <v>36921</v>
      </c>
      <c r="F55" s="3" t="s">
        <v>58</v>
      </c>
      <c r="G55" s="3" t="s">
        <v>40</v>
      </c>
      <c r="H55" s="3" t="s">
        <v>78</v>
      </c>
      <c r="I55" s="3" t="s">
        <v>42</v>
      </c>
      <c r="J55" s="3" t="s">
        <v>79</v>
      </c>
      <c r="K55" s="3" t="s">
        <v>60</v>
      </c>
      <c r="L55" s="3" t="s">
        <v>99</v>
      </c>
      <c r="N55" s="3">
        <v>1</v>
      </c>
      <c r="O55" s="3">
        <v>1</v>
      </c>
      <c r="P55" s="3">
        <v>1</v>
      </c>
      <c r="Q55" s="3">
        <v>2</v>
      </c>
      <c r="R55" s="3">
        <v>2</v>
      </c>
      <c r="S55" s="3">
        <v>3</v>
      </c>
      <c r="T55" s="3">
        <v>3</v>
      </c>
      <c r="U55" s="3">
        <v>3</v>
      </c>
      <c r="V55" s="3" t="s">
        <v>286</v>
      </c>
      <c r="W55" s="3" t="s">
        <v>115</v>
      </c>
      <c r="X55" s="3">
        <v>2</v>
      </c>
      <c r="Y55" s="3">
        <v>2</v>
      </c>
      <c r="Z55" s="3">
        <v>1</v>
      </c>
      <c r="AA55" s="3">
        <v>1</v>
      </c>
      <c r="AB55" s="3">
        <v>2</v>
      </c>
      <c r="AC55" s="3">
        <v>1</v>
      </c>
      <c r="AD55" s="3">
        <v>3</v>
      </c>
      <c r="AE55" s="3">
        <v>3</v>
      </c>
      <c r="AF55" s="3" t="s">
        <v>49</v>
      </c>
      <c r="AG55" s="3" t="s">
        <v>49</v>
      </c>
      <c r="AH55" s="3" t="s">
        <v>49</v>
      </c>
      <c r="AI55" s="3" t="s">
        <v>269</v>
      </c>
      <c r="AJ55" s="3" t="s">
        <v>68</v>
      </c>
      <c r="AK55" s="3" t="s">
        <v>67</v>
      </c>
      <c r="AL55" s="3" t="s">
        <v>67</v>
      </c>
      <c r="AM55" s="3" t="s">
        <v>68</v>
      </c>
      <c r="AN55" s="3" t="s">
        <v>68</v>
      </c>
      <c r="AO55" s="3" t="s">
        <v>297</v>
      </c>
      <c r="AP55" s="3" t="s">
        <v>102</v>
      </c>
      <c r="AQ55" s="3" t="s">
        <v>55</v>
      </c>
      <c r="AR55" s="3" t="s">
        <v>72</v>
      </c>
      <c r="AS55" s="3" t="s">
        <v>53</v>
      </c>
    </row>
    <row r="56" spans="1:45" ht="13.2" x14ac:dyDescent="0.25">
      <c r="A56" s="2">
        <v>44330.147398009256</v>
      </c>
      <c r="B56" s="3" t="s">
        <v>298</v>
      </c>
      <c r="C56" s="3" t="s">
        <v>299</v>
      </c>
      <c r="D56" s="3" t="s">
        <v>300</v>
      </c>
      <c r="E56" s="4">
        <v>34938</v>
      </c>
      <c r="F56" s="3" t="s">
        <v>58</v>
      </c>
      <c r="G56" s="3" t="s">
        <v>77</v>
      </c>
      <c r="H56" s="3" t="s">
        <v>301</v>
      </c>
      <c r="I56" s="3" t="s">
        <v>42</v>
      </c>
      <c r="J56" s="3" t="s">
        <v>43</v>
      </c>
      <c r="K56" s="3" t="s">
        <v>60</v>
      </c>
      <c r="L56" s="3" t="s">
        <v>45</v>
      </c>
      <c r="N56" s="3">
        <v>1</v>
      </c>
      <c r="O56" s="3">
        <v>1</v>
      </c>
      <c r="P56" s="3">
        <v>1</v>
      </c>
      <c r="Q56" s="3">
        <v>1</v>
      </c>
      <c r="R56" s="3">
        <v>2</v>
      </c>
      <c r="S56" s="3">
        <v>2</v>
      </c>
      <c r="T56" s="3">
        <v>3</v>
      </c>
      <c r="U56" s="3">
        <v>1</v>
      </c>
      <c r="V56" s="3" t="s">
        <v>114</v>
      </c>
      <c r="W56" s="3" t="s">
        <v>99</v>
      </c>
      <c r="X56" s="3">
        <v>2</v>
      </c>
      <c r="Y56" s="3">
        <v>3</v>
      </c>
      <c r="Z56" s="3">
        <v>4</v>
      </c>
      <c r="AA56" s="3">
        <v>3</v>
      </c>
      <c r="AB56" s="3">
        <v>4</v>
      </c>
      <c r="AC56" s="3">
        <v>2</v>
      </c>
      <c r="AD56" s="3">
        <v>3</v>
      </c>
      <c r="AE56" s="3">
        <v>4</v>
      </c>
      <c r="AF56" s="3" t="s">
        <v>49</v>
      </c>
      <c r="AG56" s="3" t="s">
        <v>49</v>
      </c>
      <c r="AH56" s="3" t="s">
        <v>49</v>
      </c>
      <c r="AI56" s="3" t="s">
        <v>100</v>
      </c>
      <c r="AJ56" s="3" t="s">
        <v>66</v>
      </c>
      <c r="AK56" s="3" t="s">
        <v>65</v>
      </c>
      <c r="AL56" s="3" t="s">
        <v>65</v>
      </c>
      <c r="AM56" s="3" t="s">
        <v>65</v>
      </c>
      <c r="AN56" s="3" t="s">
        <v>69</v>
      </c>
      <c r="AO56" s="3" t="s">
        <v>121</v>
      </c>
      <c r="AP56" s="3" t="s">
        <v>168</v>
      </c>
      <c r="AQ56" s="3" t="s">
        <v>55</v>
      </c>
      <c r="AR56" s="3" t="s">
        <v>72</v>
      </c>
      <c r="AS56" s="3" t="s">
        <v>72</v>
      </c>
    </row>
    <row r="57" spans="1:45" ht="13.2" x14ac:dyDescent="0.25">
      <c r="A57" s="2">
        <v>44330.528397407412</v>
      </c>
      <c r="B57" s="3" t="s">
        <v>302</v>
      </c>
      <c r="C57" s="3" t="s">
        <v>303</v>
      </c>
      <c r="D57" s="3" t="s">
        <v>304</v>
      </c>
      <c r="E57" s="4">
        <v>37127</v>
      </c>
      <c r="F57" s="3" t="s">
        <v>76</v>
      </c>
      <c r="G57" s="3" t="s">
        <v>77</v>
      </c>
      <c r="H57" s="3" t="s">
        <v>124</v>
      </c>
      <c r="I57" s="3" t="s">
        <v>42</v>
      </c>
      <c r="J57" s="3" t="s">
        <v>43</v>
      </c>
      <c r="K57" s="3" t="s">
        <v>305</v>
      </c>
      <c r="L57" s="3" t="s">
        <v>45</v>
      </c>
      <c r="M57" s="3" t="s">
        <v>155</v>
      </c>
      <c r="N57" s="3">
        <v>1</v>
      </c>
      <c r="O57" s="3">
        <v>2</v>
      </c>
      <c r="P57" s="3">
        <v>1</v>
      </c>
      <c r="Q57" s="3">
        <v>1</v>
      </c>
      <c r="R57" s="3">
        <v>2</v>
      </c>
      <c r="S57" s="3">
        <v>3</v>
      </c>
      <c r="T57" s="3">
        <v>3</v>
      </c>
      <c r="U57" s="3">
        <v>3</v>
      </c>
      <c r="V57" s="3" t="s">
        <v>80</v>
      </c>
      <c r="W57" s="3" t="s">
        <v>115</v>
      </c>
      <c r="X57" s="3">
        <v>3</v>
      </c>
      <c r="Y57" s="3">
        <v>3</v>
      </c>
      <c r="Z57" s="3">
        <v>1</v>
      </c>
      <c r="AA57" s="3">
        <v>1</v>
      </c>
      <c r="AB57" s="3">
        <v>2</v>
      </c>
      <c r="AC57" s="3">
        <v>1</v>
      </c>
      <c r="AD57" s="3">
        <v>3</v>
      </c>
      <c r="AE57" s="3">
        <v>2</v>
      </c>
      <c r="AF57" s="3" t="s">
        <v>49</v>
      </c>
      <c r="AG57" s="3" t="s">
        <v>49</v>
      </c>
      <c r="AH57" s="3" t="s">
        <v>82</v>
      </c>
      <c r="AI57" s="3" t="s">
        <v>306</v>
      </c>
      <c r="AJ57" s="3" t="s">
        <v>68</v>
      </c>
      <c r="AK57" s="3" t="s">
        <v>67</v>
      </c>
      <c r="AL57" s="3" t="s">
        <v>68</v>
      </c>
      <c r="AM57" s="3" t="s">
        <v>67</v>
      </c>
      <c r="AN57" s="3" t="s">
        <v>67</v>
      </c>
      <c r="AO57" s="3" t="s">
        <v>70</v>
      </c>
      <c r="AP57" s="3" t="s">
        <v>102</v>
      </c>
      <c r="AQ57" s="3" t="s">
        <v>53</v>
      </c>
      <c r="AR57" s="3" t="s">
        <v>72</v>
      </c>
      <c r="AS57" s="3" t="s">
        <v>53</v>
      </c>
    </row>
    <row r="58" spans="1:45" ht="13.2" x14ac:dyDescent="0.25">
      <c r="A58" s="2">
        <v>44330.676985011574</v>
      </c>
      <c r="B58" s="3" t="s">
        <v>307</v>
      </c>
      <c r="C58" s="3" t="s">
        <v>308</v>
      </c>
      <c r="D58" s="3" t="s">
        <v>307</v>
      </c>
      <c r="E58" s="4">
        <v>36717</v>
      </c>
      <c r="F58" s="3" t="s">
        <v>76</v>
      </c>
      <c r="G58" s="3" t="s">
        <v>40</v>
      </c>
      <c r="H58" s="3" t="s">
        <v>41</v>
      </c>
      <c r="I58" s="3" t="s">
        <v>42</v>
      </c>
      <c r="J58" s="3" t="s">
        <v>59</v>
      </c>
      <c r="K58" s="3" t="s">
        <v>60</v>
      </c>
      <c r="L58" s="3" t="s">
        <v>45</v>
      </c>
      <c r="M58" s="3" t="s">
        <v>309</v>
      </c>
      <c r="N58" s="3">
        <v>1</v>
      </c>
      <c r="O58" s="3">
        <v>1</v>
      </c>
      <c r="P58" s="3">
        <v>1</v>
      </c>
      <c r="Q58" s="3">
        <v>1</v>
      </c>
      <c r="R58" s="3">
        <v>3</v>
      </c>
      <c r="S58" s="3">
        <v>2</v>
      </c>
      <c r="T58" s="3">
        <v>1</v>
      </c>
      <c r="U58" s="3">
        <v>1</v>
      </c>
      <c r="V58" s="3" t="s">
        <v>221</v>
      </c>
      <c r="W58" s="3" t="s">
        <v>310</v>
      </c>
      <c r="X58" s="3">
        <v>2</v>
      </c>
      <c r="Y58" s="3">
        <v>2</v>
      </c>
      <c r="Z58" s="3">
        <v>4</v>
      </c>
      <c r="AA58" s="3">
        <v>4</v>
      </c>
      <c r="AB58" s="3">
        <v>3</v>
      </c>
      <c r="AC58" s="3">
        <v>3</v>
      </c>
      <c r="AD58" s="3">
        <v>3</v>
      </c>
      <c r="AE58" s="3">
        <v>3</v>
      </c>
      <c r="AF58" s="3" t="s">
        <v>49</v>
      </c>
      <c r="AG58" s="3" t="s">
        <v>49</v>
      </c>
      <c r="AH58" s="3" t="s">
        <v>49</v>
      </c>
      <c r="AI58" s="3" t="s">
        <v>311</v>
      </c>
      <c r="AJ58" s="3" t="s">
        <v>65</v>
      </c>
      <c r="AK58" s="3" t="s">
        <v>69</v>
      </c>
      <c r="AL58" s="3" t="s">
        <v>69</v>
      </c>
      <c r="AM58" s="3" t="s">
        <v>69</v>
      </c>
      <c r="AN58" s="3" t="s">
        <v>65</v>
      </c>
      <c r="AO58" s="3" t="s">
        <v>109</v>
      </c>
      <c r="AP58" s="3" t="s">
        <v>71</v>
      </c>
      <c r="AQ58" s="3" t="s">
        <v>72</v>
      </c>
      <c r="AR58" s="3" t="s">
        <v>53</v>
      </c>
      <c r="AS58" s="3" t="s">
        <v>72</v>
      </c>
    </row>
    <row r="59" spans="1:45" ht="13.2" x14ac:dyDescent="0.25">
      <c r="A59" s="2">
        <v>44330.964269594908</v>
      </c>
      <c r="B59" s="3" t="s">
        <v>312</v>
      </c>
      <c r="C59" s="3" t="s">
        <v>313</v>
      </c>
      <c r="D59" s="3" t="s">
        <v>312</v>
      </c>
      <c r="E59" s="4">
        <v>38159</v>
      </c>
      <c r="F59" s="3" t="s">
        <v>58</v>
      </c>
      <c r="G59" s="3" t="s">
        <v>314</v>
      </c>
      <c r="H59" s="3" t="s">
        <v>315</v>
      </c>
      <c r="I59" s="3" t="s">
        <v>42</v>
      </c>
      <c r="J59" s="3" t="s">
        <v>59</v>
      </c>
      <c r="K59" s="3" t="s">
        <v>60</v>
      </c>
      <c r="L59" s="3" t="s">
        <v>99</v>
      </c>
      <c r="N59" s="3">
        <v>2</v>
      </c>
      <c r="O59" s="3">
        <v>1</v>
      </c>
      <c r="P59" s="3">
        <v>1</v>
      </c>
      <c r="Q59" s="3">
        <v>2</v>
      </c>
      <c r="R59" s="3">
        <v>1</v>
      </c>
      <c r="S59" s="3">
        <v>1</v>
      </c>
      <c r="T59" s="3">
        <v>4</v>
      </c>
      <c r="U59" s="3">
        <v>4</v>
      </c>
      <c r="V59" s="3" t="s">
        <v>105</v>
      </c>
      <c r="W59" s="3" t="s">
        <v>45</v>
      </c>
      <c r="X59" s="3">
        <v>4</v>
      </c>
      <c r="Y59" s="3">
        <v>1</v>
      </c>
      <c r="Z59" s="3">
        <v>1</v>
      </c>
      <c r="AA59" s="3">
        <v>1</v>
      </c>
      <c r="AB59" s="3">
        <v>3</v>
      </c>
      <c r="AC59" s="3">
        <v>2</v>
      </c>
      <c r="AD59" s="3">
        <v>2</v>
      </c>
      <c r="AE59" s="3">
        <v>3</v>
      </c>
      <c r="AF59" s="3" t="s">
        <v>107</v>
      </c>
      <c r="AG59" s="3" t="s">
        <v>107</v>
      </c>
      <c r="AH59" s="3" t="s">
        <v>107</v>
      </c>
      <c r="AI59" s="3" t="s">
        <v>130</v>
      </c>
      <c r="AJ59" s="3" t="s">
        <v>65</v>
      </c>
      <c r="AK59" s="3" t="s">
        <v>67</v>
      </c>
      <c r="AL59" s="3" t="s">
        <v>68</v>
      </c>
      <c r="AM59" s="3" t="s">
        <v>66</v>
      </c>
      <c r="AN59" s="3" t="s">
        <v>67</v>
      </c>
      <c r="AO59" s="3" t="s">
        <v>197</v>
      </c>
      <c r="AP59" s="3" t="s">
        <v>95</v>
      </c>
      <c r="AQ59" s="3" t="s">
        <v>54</v>
      </c>
      <c r="AR59" s="3" t="s">
        <v>54</v>
      </c>
      <c r="AS59" s="3" t="s">
        <v>54</v>
      </c>
    </row>
    <row r="60" spans="1:45" ht="13.2" x14ac:dyDescent="0.25">
      <c r="A60" s="2">
        <v>44331.000894895835</v>
      </c>
      <c r="B60" s="3" t="s">
        <v>316</v>
      </c>
      <c r="C60" s="3" t="s">
        <v>317</v>
      </c>
      <c r="D60" s="3" t="s">
        <v>316</v>
      </c>
      <c r="E60" s="4">
        <v>36166</v>
      </c>
      <c r="F60" s="3" t="s">
        <v>76</v>
      </c>
      <c r="G60" s="3" t="s">
        <v>314</v>
      </c>
      <c r="H60" s="3" t="s">
        <v>318</v>
      </c>
      <c r="I60" s="3" t="s">
        <v>42</v>
      </c>
      <c r="J60" s="3" t="s">
        <v>92</v>
      </c>
      <c r="K60" s="3" t="s">
        <v>60</v>
      </c>
      <c r="L60" s="3" t="s">
        <v>93</v>
      </c>
      <c r="N60" s="3">
        <v>1</v>
      </c>
      <c r="O60" s="3">
        <v>1</v>
      </c>
      <c r="P60" s="3">
        <v>3</v>
      </c>
      <c r="Q60" s="3">
        <v>3</v>
      </c>
      <c r="R60" s="3">
        <v>1</v>
      </c>
      <c r="S60" s="3">
        <v>3</v>
      </c>
      <c r="T60" s="3">
        <v>3</v>
      </c>
      <c r="U60" s="3">
        <v>2</v>
      </c>
      <c r="V60" s="3" t="s">
        <v>80</v>
      </c>
      <c r="W60" s="3" t="s">
        <v>319</v>
      </c>
      <c r="X60" s="3">
        <v>1</v>
      </c>
      <c r="Y60" s="3">
        <v>1</v>
      </c>
      <c r="Z60" s="3">
        <v>3</v>
      </c>
      <c r="AA60" s="3">
        <v>3</v>
      </c>
      <c r="AB60" s="3">
        <v>1</v>
      </c>
      <c r="AC60" s="3">
        <v>1</v>
      </c>
      <c r="AD60" s="3">
        <v>3</v>
      </c>
      <c r="AE60" s="3">
        <v>2</v>
      </c>
      <c r="AF60" s="3" t="s">
        <v>107</v>
      </c>
      <c r="AG60" s="3" t="s">
        <v>49</v>
      </c>
      <c r="AH60" s="3" t="s">
        <v>82</v>
      </c>
      <c r="AI60" s="3" t="s">
        <v>130</v>
      </c>
      <c r="AJ60" s="3" t="s">
        <v>68</v>
      </c>
      <c r="AK60" s="3" t="s">
        <v>67</v>
      </c>
      <c r="AL60" s="3" t="s">
        <v>68</v>
      </c>
      <c r="AM60" s="3" t="s">
        <v>67</v>
      </c>
      <c r="AN60" s="3" t="s">
        <v>67</v>
      </c>
      <c r="AO60" s="3" t="s">
        <v>260</v>
      </c>
      <c r="AP60" s="3" t="s">
        <v>52</v>
      </c>
      <c r="AQ60" s="3" t="s">
        <v>55</v>
      </c>
      <c r="AR60" s="3" t="s">
        <v>53</v>
      </c>
      <c r="AS60" s="3" t="s">
        <v>55</v>
      </c>
    </row>
    <row r="61" spans="1:45" ht="13.2" x14ac:dyDescent="0.25">
      <c r="A61" s="2">
        <v>44331.043394525463</v>
      </c>
      <c r="B61" s="3" t="s">
        <v>320</v>
      </c>
      <c r="C61" s="3" t="s">
        <v>321</v>
      </c>
      <c r="D61" s="3" t="s">
        <v>320</v>
      </c>
      <c r="E61" s="4">
        <v>37925</v>
      </c>
      <c r="F61" s="3" t="s">
        <v>76</v>
      </c>
      <c r="G61" s="3" t="s">
        <v>322</v>
      </c>
      <c r="H61" s="3" t="s">
        <v>323</v>
      </c>
      <c r="I61" s="3" t="s">
        <v>42</v>
      </c>
      <c r="J61" s="3" t="s">
        <v>79</v>
      </c>
      <c r="K61" s="3" t="s">
        <v>60</v>
      </c>
      <c r="L61" s="3" t="s">
        <v>184</v>
      </c>
      <c r="M61" s="3" t="s">
        <v>324</v>
      </c>
      <c r="N61" s="3">
        <v>1</v>
      </c>
      <c r="O61" s="3">
        <v>1</v>
      </c>
      <c r="P61" s="3">
        <v>2</v>
      </c>
      <c r="Q61" s="3">
        <v>3</v>
      </c>
      <c r="R61" s="3">
        <v>1</v>
      </c>
      <c r="S61" s="3">
        <v>2</v>
      </c>
      <c r="T61" s="3">
        <v>3</v>
      </c>
      <c r="U61" s="3">
        <v>4</v>
      </c>
      <c r="V61" s="3" t="s">
        <v>216</v>
      </c>
      <c r="W61" s="3" t="s">
        <v>325</v>
      </c>
      <c r="X61" s="3">
        <v>4</v>
      </c>
      <c r="Y61" s="3">
        <v>4</v>
      </c>
      <c r="Z61" s="3">
        <v>4</v>
      </c>
      <c r="AA61" s="3">
        <v>4</v>
      </c>
      <c r="AB61" s="3">
        <v>1</v>
      </c>
      <c r="AC61" s="3">
        <v>2</v>
      </c>
      <c r="AD61" s="3">
        <v>4</v>
      </c>
      <c r="AE61" s="3">
        <v>4</v>
      </c>
      <c r="AF61" s="3" t="s">
        <v>107</v>
      </c>
      <c r="AG61" s="3" t="s">
        <v>107</v>
      </c>
      <c r="AH61" s="3" t="s">
        <v>107</v>
      </c>
      <c r="AI61" s="3" t="s">
        <v>130</v>
      </c>
      <c r="AJ61" s="3" t="s">
        <v>66</v>
      </c>
      <c r="AK61" s="3" t="s">
        <v>65</v>
      </c>
      <c r="AL61" s="3" t="s">
        <v>67</v>
      </c>
      <c r="AM61" s="3" t="s">
        <v>66</v>
      </c>
      <c r="AN61" s="3" t="s">
        <v>68</v>
      </c>
      <c r="AO61" s="3" t="s">
        <v>197</v>
      </c>
      <c r="AP61" s="3" t="s">
        <v>168</v>
      </c>
      <c r="AQ61" s="3" t="s">
        <v>55</v>
      </c>
      <c r="AR61" s="3" t="s">
        <v>55</v>
      </c>
      <c r="AS61" s="3" t="s">
        <v>55</v>
      </c>
    </row>
    <row r="62" spans="1:45" ht="13.2" x14ac:dyDescent="0.25">
      <c r="A62" s="2">
        <v>44331.663518796297</v>
      </c>
      <c r="B62" s="3" t="s">
        <v>38</v>
      </c>
      <c r="C62" s="3" t="s">
        <v>326</v>
      </c>
      <c r="D62" s="3" t="s">
        <v>38</v>
      </c>
      <c r="E62" s="4">
        <v>36422</v>
      </c>
      <c r="F62" s="3" t="s">
        <v>58</v>
      </c>
      <c r="G62" s="3" t="s">
        <v>40</v>
      </c>
      <c r="H62" s="3" t="s">
        <v>41</v>
      </c>
      <c r="I62" s="3" t="s">
        <v>42</v>
      </c>
      <c r="J62" s="3" t="s">
        <v>112</v>
      </c>
      <c r="K62" s="3" t="s">
        <v>60</v>
      </c>
      <c r="L62" s="3" t="s">
        <v>45</v>
      </c>
      <c r="N62" s="3">
        <v>2</v>
      </c>
      <c r="O62" s="3">
        <v>2</v>
      </c>
      <c r="P62" s="3">
        <v>3</v>
      </c>
      <c r="Q62" s="3">
        <v>5</v>
      </c>
      <c r="R62" s="3">
        <v>2</v>
      </c>
      <c r="S62" s="3">
        <v>1</v>
      </c>
      <c r="T62" s="3">
        <v>2</v>
      </c>
      <c r="U62" s="3">
        <v>3</v>
      </c>
      <c r="V62" s="3" t="s">
        <v>80</v>
      </c>
      <c r="W62" s="3" t="s">
        <v>327</v>
      </c>
      <c r="X62" s="3">
        <v>4</v>
      </c>
      <c r="Y62" s="3">
        <v>3</v>
      </c>
      <c r="Z62" s="3">
        <v>2</v>
      </c>
      <c r="AA62" s="3">
        <v>1</v>
      </c>
      <c r="AB62" s="3">
        <v>1</v>
      </c>
      <c r="AC62" s="3">
        <v>3</v>
      </c>
      <c r="AD62" s="3">
        <v>2</v>
      </c>
      <c r="AE62" s="3">
        <v>4</v>
      </c>
      <c r="AF62" s="3" t="s">
        <v>49</v>
      </c>
      <c r="AG62" s="3" t="s">
        <v>49</v>
      </c>
      <c r="AH62" s="3" t="s">
        <v>82</v>
      </c>
      <c r="AI62" s="3" t="s">
        <v>89</v>
      </c>
      <c r="AJ62" s="3" t="s">
        <v>69</v>
      </c>
      <c r="AK62" s="3" t="s">
        <v>65</v>
      </c>
      <c r="AL62" s="3" t="s">
        <v>67</v>
      </c>
      <c r="AM62" s="3" t="s">
        <v>68</v>
      </c>
      <c r="AN62" s="3" t="s">
        <v>66</v>
      </c>
      <c r="AO62" s="3" t="s">
        <v>51</v>
      </c>
      <c r="AP62" s="3" t="s">
        <v>52</v>
      </c>
      <c r="AQ62" s="3" t="s">
        <v>53</v>
      </c>
      <c r="AR62" s="3" t="s">
        <v>126</v>
      </c>
      <c r="AS62" s="3" t="s">
        <v>53</v>
      </c>
    </row>
    <row r="63" spans="1:45" ht="13.2" x14ac:dyDescent="0.25">
      <c r="A63" s="5">
        <v>44332.152392615739</v>
      </c>
      <c r="B63" s="3" t="s">
        <v>328</v>
      </c>
      <c r="C63" s="3" t="s">
        <v>329</v>
      </c>
      <c r="D63" s="3" t="s">
        <v>328</v>
      </c>
      <c r="E63" s="4">
        <v>44398</v>
      </c>
      <c r="F63" s="3" t="s">
        <v>76</v>
      </c>
      <c r="G63" s="3" t="s">
        <v>330</v>
      </c>
      <c r="H63" s="3" t="s">
        <v>331</v>
      </c>
      <c r="I63" s="3" t="s">
        <v>42</v>
      </c>
      <c r="J63" s="3" t="s">
        <v>43</v>
      </c>
      <c r="K63" s="3" t="s">
        <v>60</v>
      </c>
      <c r="L63" s="3" t="s">
        <v>99</v>
      </c>
      <c r="N63" s="3">
        <v>2</v>
      </c>
      <c r="O63" s="3">
        <v>3</v>
      </c>
      <c r="P63" s="3">
        <v>4</v>
      </c>
      <c r="Q63" s="3">
        <v>2</v>
      </c>
      <c r="R63" s="3">
        <v>2</v>
      </c>
      <c r="S63" s="3">
        <v>2</v>
      </c>
      <c r="T63" s="3">
        <v>2</v>
      </c>
      <c r="U63" s="3">
        <v>2</v>
      </c>
      <c r="V63" s="10" t="s">
        <v>221</v>
      </c>
      <c r="W63" s="3" t="s">
        <v>332</v>
      </c>
      <c r="X63" s="3">
        <v>2</v>
      </c>
      <c r="Y63" s="3">
        <v>4</v>
      </c>
      <c r="Z63" s="3">
        <v>3</v>
      </c>
      <c r="AA63" s="3">
        <v>1</v>
      </c>
      <c r="AB63" s="3">
        <v>3</v>
      </c>
      <c r="AC63" s="3">
        <v>4</v>
      </c>
      <c r="AD63" s="3">
        <v>3</v>
      </c>
      <c r="AE63" s="3">
        <v>2</v>
      </c>
      <c r="AF63" s="3" t="s">
        <v>107</v>
      </c>
      <c r="AG63" s="3" t="s">
        <v>107</v>
      </c>
      <c r="AH63" s="3" t="s">
        <v>107</v>
      </c>
      <c r="AI63" s="3" t="s">
        <v>130</v>
      </c>
      <c r="AJ63" s="3" t="s">
        <v>66</v>
      </c>
      <c r="AK63" s="3" t="s">
        <v>67</v>
      </c>
      <c r="AL63" s="3" t="s">
        <v>68</v>
      </c>
      <c r="AM63" s="3" t="s">
        <v>66</v>
      </c>
      <c r="AN63" s="3" t="s">
        <v>68</v>
      </c>
      <c r="AO63" s="3" t="s">
        <v>70</v>
      </c>
      <c r="AP63" s="3" t="s">
        <v>52</v>
      </c>
      <c r="AQ63" s="3" t="s">
        <v>126</v>
      </c>
      <c r="AR63" s="3" t="s">
        <v>53</v>
      </c>
      <c r="AS63" s="3" t="s">
        <v>72</v>
      </c>
    </row>
    <row r="66" spans="8:45" ht="21.6" customHeight="1" x14ac:dyDescent="0.25">
      <c r="AJ66" s="9">
        <f>COUNTIF(AJ2:AJ63,"*Rank 1*")</f>
        <v>15</v>
      </c>
      <c r="AK66" s="9">
        <f>COUNTIF(AK2:AK63,"*Rank 1*")</f>
        <v>15</v>
      </c>
      <c r="AL66" s="9">
        <f>COUNTIF(AL2:AL63,"*Rank 1*")</f>
        <v>18</v>
      </c>
      <c r="AM66" s="9">
        <f>COUNTIF(AM2:AM63,"*Rank 1*")</f>
        <v>19</v>
      </c>
      <c r="AN66" s="9">
        <f>COUNTIF(AN2:AN63,"*Rank 1*")</f>
        <v>21</v>
      </c>
      <c r="AO66" s="19" t="s">
        <v>481</v>
      </c>
      <c r="AP66" s="9">
        <f>COUNTIF(AP2:AP63,"*Price Factor*")</f>
        <v>6</v>
      </c>
      <c r="AQ66" s="9">
        <f>COUNTIF(AQ2:AQ63,"*Strongly Agree*")</f>
        <v>14</v>
      </c>
      <c r="AR66" s="9">
        <f>COUNTIF(AR2:AR63,"*Strongly Agree*")</f>
        <v>9</v>
      </c>
      <c r="AS66" s="9">
        <f>COUNTIF(AS2:AS63,"*Strongly Agree*")</f>
        <v>21</v>
      </c>
    </row>
    <row r="67" spans="8:45" ht="24.6" customHeight="1" x14ac:dyDescent="0.3">
      <c r="H67" s="9" t="s">
        <v>449</v>
      </c>
      <c r="I67" s="9">
        <f>COUNTIF(I2:I63,"*Yes*")</f>
        <v>56</v>
      </c>
      <c r="J67" s="8" t="s">
        <v>333</v>
      </c>
      <c r="K67" s="9" t="s">
        <v>338</v>
      </c>
      <c r="L67" s="16" t="s">
        <v>342</v>
      </c>
      <c r="N67">
        <f>COUNTIF(N2:N63,1)</f>
        <v>30</v>
      </c>
      <c r="O67">
        <f>COUNTIF(O2:O63,1)</f>
        <v>31</v>
      </c>
      <c r="P67">
        <f t="shared" ref="P67:S67" si="0">COUNTIF(P2:P63,1)</f>
        <v>27</v>
      </c>
      <c r="Q67">
        <f t="shared" si="0"/>
        <v>18</v>
      </c>
      <c r="R67">
        <f t="shared" si="0"/>
        <v>28</v>
      </c>
      <c r="S67">
        <f t="shared" si="0"/>
        <v>11</v>
      </c>
      <c r="T67">
        <f>COUNTIF(T2:T63,1)</f>
        <v>11</v>
      </c>
      <c r="U67">
        <f>COUNTIF(U2:U63,1)</f>
        <v>18</v>
      </c>
      <c r="V67" s="14" t="s">
        <v>381</v>
      </c>
      <c r="W67" s="14" t="s">
        <v>391</v>
      </c>
      <c r="X67" s="9">
        <f>COUNTIFS(X2:X63,1)</f>
        <v>8</v>
      </c>
      <c r="Y67" s="9">
        <f t="shared" ref="Y67:AE67" si="1">COUNTIF(Y2:Y63,1)</f>
        <v>6</v>
      </c>
      <c r="Z67" s="9">
        <f t="shared" si="1"/>
        <v>16</v>
      </c>
      <c r="AA67" s="9">
        <f t="shared" si="1"/>
        <v>28</v>
      </c>
      <c r="AB67" s="9">
        <f t="shared" si="1"/>
        <v>34</v>
      </c>
      <c r="AC67" s="9">
        <f t="shared" si="1"/>
        <v>9</v>
      </c>
      <c r="AD67" s="9">
        <f t="shared" si="1"/>
        <v>9</v>
      </c>
      <c r="AE67" s="9">
        <f t="shared" si="1"/>
        <v>10</v>
      </c>
      <c r="AF67" s="9">
        <f>COUNTIF(AF2:AF63,"*Yes*")</f>
        <v>46</v>
      </c>
      <c r="AG67" s="9">
        <f>COUNTIF(AG2:AG63,"*Yes*")</f>
        <v>56</v>
      </c>
      <c r="AH67" s="9">
        <f>COUNTIF(AH2:AH63,"*Yes*")</f>
        <v>23</v>
      </c>
      <c r="AI67" s="17" t="s">
        <v>432</v>
      </c>
      <c r="AJ67" s="9">
        <f>COUNTIF(AJ2:AJ63,"*Rank 2*")</f>
        <v>11</v>
      </c>
      <c r="AK67" s="9">
        <f>COUNTIF(AK2:AK63,"*Rank 2*")</f>
        <v>18</v>
      </c>
      <c r="AL67" s="9">
        <f>COUNTIF(AL2:AL63,"*Rank 2*")</f>
        <v>21</v>
      </c>
      <c r="AM67" s="9">
        <f>COUNTIF(AM2:AM63,"*Rank 2*")</f>
        <v>18</v>
      </c>
      <c r="AN67" s="9">
        <f>COUNTIF(AN2:AN63,"*Rank 2*")</f>
        <v>15</v>
      </c>
      <c r="AO67" s="19" t="s">
        <v>482</v>
      </c>
      <c r="AP67" s="9">
        <f>COUNTIF(AP2:AP63,"*Brand Name Factor*")</f>
        <v>13</v>
      </c>
      <c r="AQ67" s="9">
        <f>COUNTIF(AQ2:AQ63,"*Agree*")</f>
        <v>45</v>
      </c>
      <c r="AR67" s="9">
        <f>COUNTIF(AR2:AR63,"*Agree*")</f>
        <v>42</v>
      </c>
      <c r="AS67" s="9">
        <f>COUNTIF(AS2:AS63,"*Agree*")</f>
        <v>48</v>
      </c>
    </row>
    <row r="68" spans="8:45" ht="21.6" customHeight="1" x14ac:dyDescent="0.3">
      <c r="H68" s="9" t="s">
        <v>439</v>
      </c>
      <c r="I68" s="9">
        <f>COUNTIF(I2:I63,"*No*")</f>
        <v>6</v>
      </c>
      <c r="J68" s="8" t="s">
        <v>334</v>
      </c>
      <c r="K68" s="9" t="s">
        <v>339</v>
      </c>
      <c r="L68" s="16" t="s">
        <v>344</v>
      </c>
      <c r="N68">
        <v>20</v>
      </c>
      <c r="O68">
        <f>COUNTIF(O2:O63,2)</f>
        <v>21</v>
      </c>
      <c r="P68">
        <v>21</v>
      </c>
      <c r="Q68">
        <f t="shared" ref="Q68" si="2">COUNTIF(Q2:Q63,2)</f>
        <v>25</v>
      </c>
      <c r="R68">
        <v>22</v>
      </c>
      <c r="S68">
        <f t="shared" ref="S68" si="3">COUNTIF(S2:S63,2)</f>
        <v>32</v>
      </c>
      <c r="T68">
        <f>COUNTIF(T2:T63,2)</f>
        <v>20</v>
      </c>
      <c r="U68">
        <f>COUNTIF(U2:U63,2)</f>
        <v>18</v>
      </c>
      <c r="V68" s="14" t="s">
        <v>379</v>
      </c>
      <c r="W68" s="14" t="s">
        <v>387</v>
      </c>
      <c r="X68" s="9">
        <f t="shared" ref="X68:AE68" si="4">COUNTIF(X2:X63,2)</f>
        <v>19</v>
      </c>
      <c r="Y68" s="9">
        <f t="shared" si="4"/>
        <v>20</v>
      </c>
      <c r="Z68" s="9">
        <f t="shared" si="4"/>
        <v>18</v>
      </c>
      <c r="AA68" s="9">
        <f t="shared" si="4"/>
        <v>18</v>
      </c>
      <c r="AB68" s="9">
        <f t="shared" si="4"/>
        <v>8</v>
      </c>
      <c r="AC68" s="9">
        <f t="shared" si="4"/>
        <v>24</v>
      </c>
      <c r="AD68" s="9">
        <f t="shared" si="4"/>
        <v>24</v>
      </c>
      <c r="AE68" s="9">
        <f t="shared" si="4"/>
        <v>27</v>
      </c>
      <c r="AF68" s="9">
        <f>COUNTIF(AF2:AF63,"*No*")</f>
        <v>16</v>
      </c>
      <c r="AG68" s="9">
        <f>COUNTIF(AG2:AG63,"*No*")</f>
        <v>6</v>
      </c>
      <c r="AH68" s="9">
        <f>COUNTIF(AH2:AH63,"*No*")</f>
        <v>12</v>
      </c>
      <c r="AI68" s="17" t="s">
        <v>431</v>
      </c>
      <c r="AJ68" s="9">
        <f>COUNTIF(AJ2:AJ63,"*Rank 3*")</f>
        <v>17</v>
      </c>
      <c r="AK68" s="9">
        <f>COUNTIF(AK2:AK63,"*Rank 3*")</f>
        <v>9</v>
      </c>
      <c r="AL68" s="9">
        <f>COUNTIF(AL2:AL63,"*Rank 3*")</f>
        <v>10</v>
      </c>
      <c r="AM68" s="9">
        <f>COUNTIF(AM2:AM63,"*Rank 3*")</f>
        <v>11</v>
      </c>
      <c r="AN68" s="9">
        <f>COUNTIF(AN2:AN63,"*Rank 3*")</f>
        <v>8</v>
      </c>
      <c r="AO68" s="19" t="s">
        <v>483</v>
      </c>
      <c r="AP68" s="9">
        <f>COUNTIF(AP2:AP63,"*Nutritious Factor*")</f>
        <v>20</v>
      </c>
      <c r="AQ68" s="9">
        <f>COUNTIF(AQ2:AQ63,"*Neutral*")</f>
        <v>17</v>
      </c>
      <c r="AR68" s="9">
        <f>COUNTIF(AR2:AR63,"*Neutral*")</f>
        <v>20</v>
      </c>
      <c r="AS68" s="9">
        <f>COUNTIF(AS2:AS63,"*Neutral*")</f>
        <v>14</v>
      </c>
    </row>
    <row r="69" spans="8:45" ht="22.8" customHeight="1" x14ac:dyDescent="0.3">
      <c r="H69" s="9" t="s">
        <v>440</v>
      </c>
      <c r="J69" s="8" t="s">
        <v>335</v>
      </c>
      <c r="K69" s="9" t="s">
        <v>340</v>
      </c>
      <c r="L69" s="16" t="s">
        <v>346</v>
      </c>
      <c r="N69">
        <v>5</v>
      </c>
      <c r="O69">
        <f>COUNTIF(O2:O63,3)</f>
        <v>2</v>
      </c>
      <c r="P69">
        <v>6</v>
      </c>
      <c r="Q69">
        <f t="shared" ref="Q69" si="5">COUNTIF(Q2:Q63,3)</f>
        <v>7</v>
      </c>
      <c r="R69">
        <v>7</v>
      </c>
      <c r="S69">
        <f t="shared" ref="S69" si="6">COUNTIF(S2:S63,3)</f>
        <v>10</v>
      </c>
      <c r="T69">
        <f>COUNTIF(T2:T63,3)</f>
        <v>18</v>
      </c>
      <c r="U69">
        <f>COUNTIF(U2:U63,3)</f>
        <v>15</v>
      </c>
      <c r="V69" s="14" t="s">
        <v>380</v>
      </c>
      <c r="W69" s="14" t="s">
        <v>392</v>
      </c>
      <c r="X69" s="9">
        <f t="shared" ref="X69:AE69" si="7">COUNTIF(X2:X63,3)</f>
        <v>22</v>
      </c>
      <c r="Y69" s="9">
        <f t="shared" si="7"/>
        <v>22</v>
      </c>
      <c r="Z69" s="9">
        <f t="shared" si="7"/>
        <v>17</v>
      </c>
      <c r="AA69" s="9">
        <f t="shared" si="7"/>
        <v>7</v>
      </c>
      <c r="AB69" s="9">
        <f t="shared" si="7"/>
        <v>11</v>
      </c>
      <c r="AC69" s="9">
        <f t="shared" si="7"/>
        <v>20</v>
      </c>
      <c r="AD69" s="9">
        <f t="shared" si="7"/>
        <v>18</v>
      </c>
      <c r="AE69" s="9">
        <f t="shared" si="7"/>
        <v>18</v>
      </c>
      <c r="AH69" s="9">
        <f>COUNTIF(AH2:AH63,"*To some extent*")</f>
        <v>27</v>
      </c>
      <c r="AI69" s="17" t="s">
        <v>433</v>
      </c>
      <c r="AJ69" s="9">
        <f>COUNTIF(AJ2:AJ63,"*Rank 4*")</f>
        <v>10</v>
      </c>
      <c r="AK69" s="9">
        <f>COUNTIF(AK2:AK63,"*Rank 4*")</f>
        <v>9</v>
      </c>
      <c r="AL69" s="9">
        <f>COUNTIF(AL2:AL63,"*Rank 4*")</f>
        <v>6</v>
      </c>
      <c r="AM69" s="9">
        <f>COUNTIF(AM2:AM63,"*Rank 4*")</f>
        <v>6</v>
      </c>
      <c r="AN69" s="9">
        <f>COUNTIF(AN2:AN63,"*Rank 4*")</f>
        <v>8</v>
      </c>
      <c r="AO69" s="19" t="s">
        <v>484</v>
      </c>
      <c r="AP69" s="9">
        <f>COUNTIF(AP2:AP63,"*Influencing Factor*")</f>
        <v>7</v>
      </c>
      <c r="AQ69" s="9">
        <f>COUNTIF(AQ2:AQ63,"*Disagree*")</f>
        <v>6</v>
      </c>
      <c r="AR69" s="9">
        <f>COUNTIF(AR2:AR63,"*Disagree*")</f>
        <v>6</v>
      </c>
      <c r="AS69" s="9">
        <f>COUNTIF(AS2:AS63,"*Disagree*")</f>
        <v>5</v>
      </c>
    </row>
    <row r="70" spans="8:45" ht="20.399999999999999" customHeight="1" x14ac:dyDescent="0.3">
      <c r="H70" s="9" t="s">
        <v>441</v>
      </c>
      <c r="J70" s="8" t="s">
        <v>336</v>
      </c>
      <c r="K70" s="9" t="s">
        <v>341</v>
      </c>
      <c r="L70" s="16" t="s">
        <v>345</v>
      </c>
      <c r="N70">
        <v>3</v>
      </c>
      <c r="O70">
        <f>COUNTIF(O2:O63,4)</f>
        <v>4</v>
      </c>
      <c r="P70">
        <v>4</v>
      </c>
      <c r="Q70">
        <f t="shared" ref="Q70" si="8">COUNTIF(Q2:Q63,4)</f>
        <v>5</v>
      </c>
      <c r="R70">
        <v>5</v>
      </c>
      <c r="S70">
        <f t="shared" ref="S70" si="9">COUNTIF(S2:S63,4)</f>
        <v>2</v>
      </c>
      <c r="T70">
        <f>COUNTIF(T2:T63,4)</f>
        <v>6</v>
      </c>
      <c r="U70">
        <f>COUNTIF(U2:U63,4)</f>
        <v>4</v>
      </c>
      <c r="V70" s="14" t="s">
        <v>382</v>
      </c>
      <c r="W70" s="14" t="s">
        <v>388</v>
      </c>
      <c r="X70" s="9">
        <f>COUNTIF(X2:X63,4)</f>
        <v>13</v>
      </c>
      <c r="Y70" s="9">
        <f>COUNTIF(Y2:Y63,4)</f>
        <v>14</v>
      </c>
      <c r="Z70" s="9">
        <v>11</v>
      </c>
      <c r="AA70" s="9">
        <v>9</v>
      </c>
      <c r="AB70" s="9">
        <v>9</v>
      </c>
      <c r="AC70" s="9">
        <v>9</v>
      </c>
      <c r="AD70" s="9">
        <v>11</v>
      </c>
      <c r="AE70" s="9">
        <v>7</v>
      </c>
      <c r="AI70" s="17" t="s">
        <v>434</v>
      </c>
      <c r="AJ70" s="9">
        <f>COUNTIF(AJ2:AJ63,"*Rank 5*")</f>
        <v>8</v>
      </c>
      <c r="AK70" s="9">
        <f>COUNTIF(AK2:AK63,"*Rank 5*")</f>
        <v>10</v>
      </c>
      <c r="AL70" s="9">
        <f>COUNTIF(AL2:AL63,"*Rank 5*")</f>
        <v>6</v>
      </c>
      <c r="AM70" s="9">
        <f>COUNTIF(AM2:AM63,"*Rank 5*")</f>
        <v>7</v>
      </c>
      <c r="AN70" s="9">
        <f>COUNTIF(AN2:AN63,"*Rank 5*")</f>
        <v>9</v>
      </c>
      <c r="AO70" s="19" t="s">
        <v>485</v>
      </c>
      <c r="AP70" s="9">
        <f>COUNTIF(AP2:AP63,"*Availability Factor*")</f>
        <v>16</v>
      </c>
      <c r="AQ70" s="9">
        <f>COUNTIF(AQ2:AQ63,"*Strongly Disagree*")</f>
        <v>3</v>
      </c>
      <c r="AR70" s="9">
        <f>COUNTIF(AR2:AR63,"*Strongly disagree*")</f>
        <v>3</v>
      </c>
      <c r="AS70" s="9">
        <f>COUNTIF(AS2:AS63,"*Strongly Disagree*")</f>
        <v>2</v>
      </c>
    </row>
    <row r="71" spans="8:45" ht="22.8" customHeight="1" x14ac:dyDescent="0.3">
      <c r="H71" s="9" t="s">
        <v>442</v>
      </c>
      <c r="J71" s="8" t="s">
        <v>337</v>
      </c>
      <c r="N71">
        <v>4</v>
      </c>
      <c r="O71">
        <f>COUNTIF(O2:O63,5)</f>
        <v>4</v>
      </c>
      <c r="P71">
        <v>5</v>
      </c>
      <c r="Q71">
        <f t="shared" ref="Q71" si="10">COUNTIF(Q2:Q63,5)</f>
        <v>7</v>
      </c>
      <c r="R71">
        <v>6</v>
      </c>
      <c r="S71">
        <f t="shared" ref="S71" si="11">COUNTIF(S2:S63,5)</f>
        <v>7</v>
      </c>
      <c r="T71">
        <f>COUNTIF(T2:T63,5)</f>
        <v>7</v>
      </c>
      <c r="U71">
        <v>7</v>
      </c>
      <c r="V71" s="14" t="s">
        <v>386</v>
      </c>
      <c r="W71" s="14" t="s">
        <v>389</v>
      </c>
      <c r="X71" s="9" t="s">
        <v>400</v>
      </c>
      <c r="Y71" s="9" t="s">
        <v>404</v>
      </c>
      <c r="Z71" s="9" t="s">
        <v>407</v>
      </c>
      <c r="AA71" s="9" t="s">
        <v>411</v>
      </c>
      <c r="AB71" s="9" t="s">
        <v>414</v>
      </c>
      <c r="AC71" s="9" t="s">
        <v>417</v>
      </c>
      <c r="AD71" s="9" t="s">
        <v>417</v>
      </c>
      <c r="AE71" s="9" t="s">
        <v>421</v>
      </c>
      <c r="AF71" s="9" t="s">
        <v>424</v>
      </c>
      <c r="AG71" s="9" t="s">
        <v>426</v>
      </c>
      <c r="AH71" s="9" t="s">
        <v>428</v>
      </c>
      <c r="AI71" s="17" t="s">
        <v>435</v>
      </c>
      <c r="AJ71" s="9" t="s">
        <v>459</v>
      </c>
      <c r="AK71" s="9" t="s">
        <v>459</v>
      </c>
      <c r="AL71" s="9" t="s">
        <v>467</v>
      </c>
      <c r="AM71" s="9" t="s">
        <v>472</v>
      </c>
      <c r="AN71" s="9" t="s">
        <v>476</v>
      </c>
      <c r="AO71" s="19" t="s">
        <v>486</v>
      </c>
      <c r="AP71" s="17" t="s">
        <v>492</v>
      </c>
      <c r="AQ71" s="9" t="s">
        <v>495</v>
      </c>
      <c r="AR71" s="9" t="s">
        <v>500</v>
      </c>
      <c r="AS71" s="9" t="s">
        <v>503</v>
      </c>
    </row>
    <row r="72" spans="8:45" ht="21.6" customHeight="1" x14ac:dyDescent="0.25">
      <c r="H72" s="9" t="s">
        <v>443</v>
      </c>
      <c r="N72" s="7" t="s">
        <v>347</v>
      </c>
      <c r="O72" s="7" t="s">
        <v>352</v>
      </c>
      <c r="P72" s="7" t="s">
        <v>356</v>
      </c>
      <c r="Q72" s="7" t="s">
        <v>361</v>
      </c>
      <c r="R72" s="7" t="s">
        <v>367</v>
      </c>
      <c r="S72" s="7" t="s">
        <v>370</v>
      </c>
      <c r="T72" s="7" t="s">
        <v>370</v>
      </c>
      <c r="U72" s="7" t="s">
        <v>361</v>
      </c>
      <c r="V72" s="14" t="s">
        <v>383</v>
      </c>
      <c r="W72" s="14" t="s">
        <v>390</v>
      </c>
      <c r="X72" s="9" t="s">
        <v>401</v>
      </c>
      <c r="Y72" s="9" t="s">
        <v>405</v>
      </c>
      <c r="Z72" s="9" t="s">
        <v>408</v>
      </c>
      <c r="AA72" s="9" t="s">
        <v>408</v>
      </c>
      <c r="AB72" s="9" t="s">
        <v>415</v>
      </c>
      <c r="AC72" s="9" t="s">
        <v>418</v>
      </c>
      <c r="AD72" s="9" t="s">
        <v>418</v>
      </c>
      <c r="AE72" s="9" t="s">
        <v>422</v>
      </c>
      <c r="AF72" s="9" t="s">
        <v>425</v>
      </c>
      <c r="AG72" s="9" t="s">
        <v>427</v>
      </c>
      <c r="AH72" s="9" t="s">
        <v>429</v>
      </c>
      <c r="AI72" s="17" t="s">
        <v>436</v>
      </c>
      <c r="AJ72" s="9" t="s">
        <v>460</v>
      </c>
      <c r="AK72" s="9" t="s">
        <v>408</v>
      </c>
      <c r="AL72" s="9" t="s">
        <v>468</v>
      </c>
      <c r="AM72" s="9" t="s">
        <v>408</v>
      </c>
      <c r="AN72" s="9" t="s">
        <v>477</v>
      </c>
      <c r="AO72" s="19" t="s">
        <v>487</v>
      </c>
      <c r="AP72" s="17" t="s">
        <v>490</v>
      </c>
      <c r="AQ72" s="9" t="s">
        <v>496</v>
      </c>
      <c r="AR72" s="9" t="s">
        <v>501</v>
      </c>
      <c r="AS72" s="9" t="s">
        <v>504</v>
      </c>
    </row>
    <row r="73" spans="8:45" ht="25.8" customHeight="1" x14ac:dyDescent="0.3">
      <c r="H73" s="9" t="s">
        <v>453</v>
      </c>
      <c r="L73" s="16" t="s">
        <v>508</v>
      </c>
      <c r="N73" s="7" t="s">
        <v>348</v>
      </c>
      <c r="O73" s="7" t="s">
        <v>353</v>
      </c>
      <c r="P73" s="7" t="s">
        <v>357</v>
      </c>
      <c r="Q73" s="7" t="s">
        <v>363</v>
      </c>
      <c r="R73" s="7" t="s">
        <v>368</v>
      </c>
      <c r="S73" s="7" t="s">
        <v>371</v>
      </c>
      <c r="T73" s="7" t="s">
        <v>375</v>
      </c>
      <c r="U73" s="7" t="s">
        <v>376</v>
      </c>
      <c r="V73" s="14" t="s">
        <v>384</v>
      </c>
      <c r="W73" s="14" t="s">
        <v>393</v>
      </c>
      <c r="X73" s="9" t="s">
        <v>402</v>
      </c>
      <c r="Y73" s="9" t="s">
        <v>402</v>
      </c>
      <c r="Z73" s="9" t="s">
        <v>409</v>
      </c>
      <c r="AA73" s="9" t="s">
        <v>412</v>
      </c>
      <c r="AB73" s="9" t="s">
        <v>416</v>
      </c>
      <c r="AC73" s="9" t="s">
        <v>419</v>
      </c>
      <c r="AD73" s="9" t="s">
        <v>420</v>
      </c>
      <c r="AE73" s="9" t="s">
        <v>420</v>
      </c>
      <c r="AH73" s="9" t="s">
        <v>430</v>
      </c>
      <c r="AI73" s="17" t="s">
        <v>437</v>
      </c>
      <c r="AJ73" s="9" t="s">
        <v>461</v>
      </c>
      <c r="AK73" s="9" t="s">
        <v>464</v>
      </c>
      <c r="AL73" s="9" t="s">
        <v>469</v>
      </c>
      <c r="AM73" s="9" t="s">
        <v>473</v>
      </c>
      <c r="AN73" s="9" t="s">
        <v>478</v>
      </c>
      <c r="AO73" s="19" t="s">
        <v>488</v>
      </c>
      <c r="AP73" s="17" t="s">
        <v>493</v>
      </c>
      <c r="AQ73" s="9" t="s">
        <v>497</v>
      </c>
      <c r="AR73" s="9" t="s">
        <v>502</v>
      </c>
      <c r="AS73" s="9" t="s">
        <v>505</v>
      </c>
    </row>
    <row r="74" spans="8:45" ht="22.2" customHeight="1" x14ac:dyDescent="0.25">
      <c r="H74" s="9" t="s">
        <v>444</v>
      </c>
      <c r="L74" s="14" t="s">
        <v>512</v>
      </c>
      <c r="N74" s="7" t="s">
        <v>349</v>
      </c>
      <c r="O74" s="7" t="s">
        <v>354</v>
      </c>
      <c r="P74" s="7" t="s">
        <v>358</v>
      </c>
      <c r="Q74" s="7" t="s">
        <v>364</v>
      </c>
      <c r="R74" s="7" t="s">
        <v>364</v>
      </c>
      <c r="S74" s="7" t="s">
        <v>372</v>
      </c>
      <c r="T74" s="7" t="s">
        <v>362</v>
      </c>
      <c r="U74" s="7" t="s">
        <v>377</v>
      </c>
      <c r="V74" s="14" t="s">
        <v>385</v>
      </c>
      <c r="W74" s="14" t="s">
        <v>395</v>
      </c>
      <c r="X74" s="9" t="s">
        <v>403</v>
      </c>
      <c r="Y74" s="9" t="s">
        <v>406</v>
      </c>
      <c r="Z74" s="9" t="s">
        <v>410</v>
      </c>
      <c r="AA74" s="9" t="s">
        <v>413</v>
      </c>
      <c r="AB74" s="9" t="s">
        <v>413</v>
      </c>
      <c r="AC74" s="9" t="s">
        <v>413</v>
      </c>
      <c r="AD74" s="9" t="s">
        <v>410</v>
      </c>
      <c r="AE74" s="9" t="s">
        <v>423</v>
      </c>
      <c r="AI74" s="17" t="s">
        <v>438</v>
      </c>
      <c r="AJ74" s="9" t="s">
        <v>462</v>
      </c>
      <c r="AK74" s="9" t="s">
        <v>465</v>
      </c>
      <c r="AL74" s="9" t="s">
        <v>470</v>
      </c>
      <c r="AM74" s="9" t="s">
        <v>474</v>
      </c>
      <c r="AN74" s="9" t="s">
        <v>479</v>
      </c>
      <c r="AO74" s="19" t="s">
        <v>489</v>
      </c>
      <c r="AP74" s="17" t="s">
        <v>491</v>
      </c>
      <c r="AQ74" s="9" t="s">
        <v>498</v>
      </c>
      <c r="AR74" s="9" t="s">
        <v>498</v>
      </c>
      <c r="AS74" s="9" t="s">
        <v>506</v>
      </c>
    </row>
    <row r="75" spans="8:45" ht="23.4" customHeight="1" x14ac:dyDescent="0.25">
      <c r="H75" s="9" t="s">
        <v>445</v>
      </c>
      <c r="L75" s="14" t="s">
        <v>513</v>
      </c>
      <c r="N75" s="7" t="s">
        <v>350</v>
      </c>
      <c r="O75" s="7" t="s">
        <v>355</v>
      </c>
      <c r="P75" s="7" t="s">
        <v>359</v>
      </c>
      <c r="Q75" s="7" t="s">
        <v>365</v>
      </c>
      <c r="R75" s="7" t="s">
        <v>365</v>
      </c>
      <c r="S75" s="7" t="s">
        <v>373</v>
      </c>
      <c r="T75" s="11" t="s">
        <v>374</v>
      </c>
      <c r="U75" s="7" t="s">
        <v>378</v>
      </c>
      <c r="W75" s="14" t="s">
        <v>394</v>
      </c>
      <c r="AJ75" s="9" t="s">
        <v>463</v>
      </c>
      <c r="AK75" s="9" t="s">
        <v>466</v>
      </c>
      <c r="AL75" s="9" t="s">
        <v>471</v>
      </c>
      <c r="AM75" s="9" t="s">
        <v>475</v>
      </c>
      <c r="AN75" s="9" t="s">
        <v>480</v>
      </c>
      <c r="AP75" s="17" t="s">
        <v>494</v>
      </c>
      <c r="AQ75" s="9" t="s">
        <v>499</v>
      </c>
      <c r="AR75" s="9" t="s">
        <v>499</v>
      </c>
      <c r="AS75" s="9" t="s">
        <v>507</v>
      </c>
    </row>
    <row r="76" spans="8:45" ht="15.75" customHeight="1" x14ac:dyDescent="0.3">
      <c r="H76" s="9" t="s">
        <v>448</v>
      </c>
      <c r="L76" s="15" t="s">
        <v>523</v>
      </c>
      <c r="N76" s="7" t="s">
        <v>351</v>
      </c>
      <c r="O76" s="7" t="s">
        <v>351</v>
      </c>
      <c r="P76" s="7" t="s">
        <v>360</v>
      </c>
      <c r="Q76" s="7" t="s">
        <v>366</v>
      </c>
      <c r="R76" s="7" t="s">
        <v>369</v>
      </c>
      <c r="S76" s="7" t="s">
        <v>366</v>
      </c>
      <c r="T76" s="7" t="s">
        <v>366</v>
      </c>
      <c r="U76" s="7" t="s">
        <v>366</v>
      </c>
      <c r="W76" s="14" t="s">
        <v>525</v>
      </c>
      <c r="AI76" s="18" t="s">
        <v>508</v>
      </c>
    </row>
    <row r="77" spans="8:45" ht="15.75" customHeight="1" x14ac:dyDescent="0.25">
      <c r="H77" s="9" t="s">
        <v>446</v>
      </c>
      <c r="AI77" s="17" t="s">
        <v>517</v>
      </c>
    </row>
    <row r="78" spans="8:45" ht="15.75" customHeight="1" x14ac:dyDescent="0.3">
      <c r="H78" s="9" t="s">
        <v>447</v>
      </c>
      <c r="V78" s="13" t="s">
        <v>508</v>
      </c>
      <c r="W78" s="13" t="s">
        <v>508</v>
      </c>
      <c r="AI78" s="17" t="s">
        <v>531</v>
      </c>
    </row>
    <row r="79" spans="8:45" ht="15.75" customHeight="1" x14ac:dyDescent="0.3">
      <c r="H79" s="9" t="s">
        <v>450</v>
      </c>
      <c r="V79" s="15" t="s">
        <v>509</v>
      </c>
      <c r="W79" s="14" t="s">
        <v>514</v>
      </c>
      <c r="AO79" s="20" t="s">
        <v>508</v>
      </c>
      <c r="AP79" s="21" t="s">
        <v>508</v>
      </c>
    </row>
    <row r="80" spans="8:45" ht="15.75" customHeight="1" x14ac:dyDescent="0.3">
      <c r="H80" s="9" t="s">
        <v>451</v>
      </c>
      <c r="V80" s="15" t="s">
        <v>510</v>
      </c>
      <c r="W80" s="14" t="s">
        <v>515</v>
      </c>
      <c r="AO80" s="21" t="s">
        <v>518</v>
      </c>
      <c r="AP80" s="21" t="s">
        <v>521</v>
      </c>
    </row>
    <row r="81" spans="8:42" ht="15.75" customHeight="1" x14ac:dyDescent="0.3">
      <c r="H81" s="7" t="s">
        <v>452</v>
      </c>
      <c r="V81" s="15" t="s">
        <v>511</v>
      </c>
      <c r="W81" s="14" t="s">
        <v>516</v>
      </c>
      <c r="AO81" s="21" t="s">
        <v>519</v>
      </c>
      <c r="AP81" s="21" t="s">
        <v>522</v>
      </c>
    </row>
    <row r="82" spans="8:42" ht="15.75" customHeight="1" x14ac:dyDescent="0.3">
      <c r="V82" s="15" t="s">
        <v>527</v>
      </c>
      <c r="W82" s="14" t="s">
        <v>512</v>
      </c>
      <c r="AO82" s="21" t="s">
        <v>520</v>
      </c>
    </row>
    <row r="83" spans="8:42" ht="15.75" customHeight="1" x14ac:dyDescent="0.3">
      <c r="V83" s="15" t="s">
        <v>528</v>
      </c>
      <c r="W83" s="14" t="s">
        <v>524</v>
      </c>
      <c r="AO83" s="21" t="s">
        <v>532</v>
      </c>
    </row>
    <row r="84" spans="8:42" ht="15.75" customHeight="1" x14ac:dyDescent="0.3">
      <c r="V84" s="15" t="s">
        <v>529</v>
      </c>
      <c r="W84" s="14" t="s">
        <v>526</v>
      </c>
      <c r="AO84" s="21" t="s">
        <v>533</v>
      </c>
    </row>
    <row r="85" spans="8:42" ht="15.75" customHeight="1" x14ac:dyDescent="0.25">
      <c r="V85" s="15" t="s">
        <v>530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Swatick M</cp:lastModifiedBy>
  <dcterms:modified xsi:type="dcterms:W3CDTF">2021-05-22T17:39:20Z</dcterms:modified>
</cp:coreProperties>
</file>