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9200" windowHeight="7050" activeTab="1"/>
  </bookViews>
  <sheets>
    <sheet name="DemographicData" sheetId="1" r:id="rId1"/>
    <sheet name="Sheet1" sheetId="2" r:id="rId2"/>
  </sheets>
  <definedNames>
    <definedName name="_xlnm._FilterDatabase" localSheetId="0" hidden="1">DemographicData!$A$1:$E$196</definedName>
    <definedName name="Birth_rate">DemographicData!$C$1:$C$196</definedName>
    <definedName name="Income_Group">DemographicData!$E$1:$E$196</definedName>
  </definedNames>
  <calcPr calcId="162913"/>
  <pivotCaches>
    <pivotCache cacheId="5" r:id="rId3"/>
    <pivotCache cacheId="9" r:id="rId4"/>
  </pivotCaches>
</workbook>
</file>

<file path=xl/calcChain.xml><?xml version="1.0" encoding="utf-8"?>
<calcChain xmlns="http://schemas.openxmlformats.org/spreadsheetml/2006/main">
  <c r="C38" i="2" l="1"/>
  <c r="C37" i="2"/>
  <c r="B38" i="2"/>
  <c r="B37" i="2"/>
  <c r="B39" i="2" s="1"/>
  <c r="D30" i="2"/>
  <c r="D29" i="2"/>
  <c r="C22" i="2"/>
  <c r="C21" i="2"/>
  <c r="C30" i="2"/>
  <c r="C29" i="2"/>
  <c r="B22" i="2"/>
  <c r="B21" i="2"/>
  <c r="C14" i="2"/>
  <c r="B14" i="2"/>
  <c r="C7" i="2"/>
  <c r="B7" i="2"/>
  <c r="C39" i="2" l="1"/>
</calcChain>
</file>

<file path=xl/sharedStrings.xml><?xml version="1.0" encoding="utf-8"?>
<sst xmlns="http://schemas.openxmlformats.org/spreadsheetml/2006/main" count="639" uniqueCount="429">
  <si>
    <t>Country Name</t>
  </si>
  <si>
    <t>Country Code</t>
  </si>
  <si>
    <t>Birth rate</t>
  </si>
  <si>
    <t>Internet users</t>
  </si>
  <si>
    <t>Income Group</t>
  </si>
  <si>
    <t>Aruba</t>
  </si>
  <si>
    <t>ABW</t>
  </si>
  <si>
    <t>High income</t>
  </si>
  <si>
    <t>Afghanistan</t>
  </si>
  <si>
    <t>AFG</t>
  </si>
  <si>
    <t>Low income</t>
  </si>
  <si>
    <t>Angola</t>
  </si>
  <si>
    <t>AGO</t>
  </si>
  <si>
    <t>Upper middle income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</si>
  <si>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</si>
  <si>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</si>
  <si>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</si>
  <si>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</si>
  <si>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</si>
  <si>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</si>
  <si>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</si>
  <si>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</si>
  <si>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Lower middle income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</si>
  <si>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</si>
  <si>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</si>
  <si>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</si>
  <si>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</si>
  <si>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</si>
  <si>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</si>
  <si>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</si>
  <si>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</si>
  <si>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</si>
  <si>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</si>
  <si>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</si>
  <si>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</si>
  <si>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</si>
  <si>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</si>
  <si>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</si>
  <si>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</si>
  <si>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</si>
  <si>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</si>
  <si>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</si>
  <si>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</si>
  <si>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</si>
  <si>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</si>
  <si>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</si>
  <si>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</si>
  <si>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</si>
  <si>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</si>
  <si>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</si>
  <si>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</si>
  <si>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</si>
  <si>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</si>
  <si>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</si>
  <si>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</si>
  <si>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</si>
  <si>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</si>
  <si>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</si>
  <si>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</si>
  <si>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</si>
  <si>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</si>
  <si>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</si>
  <si>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</si>
  <si>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</si>
  <si>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</si>
  <si>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</si>
  <si>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</si>
  <si>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</si>
  <si>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</si>
  <si>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</si>
  <si>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</si>
  <si>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</si>
  <si>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</si>
  <si>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</si>
  <si>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</si>
  <si>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</si>
  <si>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</si>
  <si>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</si>
  <si>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</si>
  <si>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</si>
  <si>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</si>
  <si>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</si>
  <si>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</si>
  <si>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</si>
  <si>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</si>
  <si>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</si>
  <si>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</si>
  <si>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</si>
  <si>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</si>
  <si>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</si>
  <si>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</si>
  <si>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</si>
  <si>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</si>
  <si>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</si>
  <si>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</si>
  <si>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</si>
  <si>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</si>
  <si>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</si>
  <si>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</si>
  <si>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</si>
  <si>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</si>
  <si>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</si>
  <si>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</si>
  <si>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</si>
  <si>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</si>
  <si>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</si>
  <si>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</si>
  <si>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</si>
  <si>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</si>
  <si>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</si>
  <si>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</si>
  <si>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</si>
  <si>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</si>
  <si>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</si>
  <si>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</si>
  <si>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</si>
  <si>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</si>
  <si>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</si>
  <si>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</si>
  <si>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</si>
  <si>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</si>
  <si>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</si>
  <si>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</si>
  <si>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</si>
  <si>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</si>
  <si>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</si>
  <si>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</si>
  <si>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</si>
  <si>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</si>
  <si>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</si>
  <si>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</si>
  <si>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</si>
  <si>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</si>
  <si>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</si>
  <si>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</si>
  <si>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</si>
  <si>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</si>
  <si>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</si>
  <si>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</si>
  <si>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</si>
  <si>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</si>
  <si>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</si>
  <si>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</si>
  <si>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</si>
  <si>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</si>
  <si>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</si>
  <si>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</si>
  <si>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</si>
  <si>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</si>
  <si>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</si>
  <si>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</si>
  <si>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</si>
  <si>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</si>
  <si>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</si>
  <si>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</si>
  <si>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</si>
  <si>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</si>
  <si>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</si>
  <si>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</si>
  <si>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</si>
  <si>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</si>
  <si>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</si>
  <si>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</si>
  <si>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</si>
  <si>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</si>
  <si>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</si>
  <si>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</si>
  <si>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</si>
  <si>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</si>
  <si>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</si>
  <si>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</si>
  <si>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</si>
  <si>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</si>
  <si>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</si>
  <si>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</si>
  <si>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</si>
  <si>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</si>
  <si>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</si>
  <si>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</si>
  <si>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</si>
  <si>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</si>
  <si>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</si>
  <si>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</si>
  <si>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</si>
  <si>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</si>
  <si>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</si>
  <si>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</si>
  <si>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</si>
  <si>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</si>
  <si>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</si>
  <si>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</si>
  <si>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</si>
  <si>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</si>
  <si>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</si>
  <si>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</si>
  <si>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</si>
  <si>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</si>
  <si>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</si>
  <si>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</si>
  <si>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</si>
  <si>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</si>
  <si>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</si>
  <si>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</si>
  <si>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</si>
  <si>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</si>
  <si>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</si>
  <si>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</si>
  <si>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</si>
  <si>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</si>
  <si>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</si>
  <si>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</si>
  <si>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</si>
  <si>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</si>
  <si>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</si>
  <si>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</si>
  <si>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</si>
  <si>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</si>
  <si>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</si>
  <si>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</si>
  <si>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</si>
  <si>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</si>
  <si>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</si>
  <si>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</si>
  <si>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</si>
  <si>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</si>
  <si>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</si>
  <si>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</si>
  <si>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</si>
  <si>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</si>
  <si>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</si>
  <si>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</si>
  <si>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</si>
  <si>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</si>
  <si>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</si>
  <si>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</si>
  <si>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</si>
  <si>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</si>
  <si>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</si>
  <si>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</si>
  <si>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</si>
  <si>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</si>
  <si>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</si>
  <si>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</si>
  <si>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</si>
  <si>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</si>
  <si>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</si>
  <si>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</si>
  <si>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</si>
  <si>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</si>
  <si>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</si>
  <si>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</si>
  <si>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</si>
  <si>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</si>
  <si>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</si>
  <si>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</si>
  <si>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</si>
  <si>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</si>
  <si>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</si>
  <si>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</si>
  <si>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</si>
  <si>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</si>
  <si>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</si>
  <si>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</si>
  <si>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</si>
  <si>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</si>
  <si>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</si>
  <si>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</si>
  <si>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</si>
  <si>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</si>
  <si>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</si>
  <si>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</si>
  <si>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</si>
  <si>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</si>
  <si>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</si>
  <si>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</si>
  <si>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</si>
  <si>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</si>
  <si>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</si>
  <si>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</si>
  <si>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</si>
  <si>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</si>
  <si>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</si>
  <si>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</si>
  <si>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</si>
  <si>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</si>
  <si>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</si>
  <si>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</si>
  <si>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</si>
  <si>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</si>
  <si>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</si>
  <si>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</si>
  <si>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Puerto Rico</t>
  </si>
  <si>
    <t>PRI</t>
  </si>
  <si>
    <t>Portugal</t>
  </si>
  <si>
    <t>PRT</t>
  </si>
  <si>
    <t>Paraguay</t>
  </si>
  <si>
    <t>PRY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</si>
  <si>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</si>
  <si>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</si>
  <si>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</si>
  <si>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</si>
  <si>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</si>
  <si>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</si>
  <si>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</si>
  <si>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</si>
  <si>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</si>
  <si>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</si>
  <si>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</si>
  <si>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</si>
  <si>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</si>
  <si>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</si>
  <si>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</si>
  <si>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</si>
  <si>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</si>
  <si>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</si>
  <si>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</si>
  <si>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</si>
  <si>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</si>
  <si>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</si>
  <si>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</si>
  <si>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</si>
  <si>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</si>
  <si>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</si>
  <si>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</si>
  <si>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</si>
  <si>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</si>
  <si>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</si>
  <si>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</si>
  <si>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</si>
  <si>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</si>
  <si>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</si>
  <si>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</si>
  <si>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</si>
  <si>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</si>
  <si>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</si>
  <si>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</si>
  <si>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</si>
  <si>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</si>
  <si>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</si>
  <si>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Seychelles</t>
  </si>
  <si>
    <t>SYC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</si>
  <si>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</si>
  <si>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</si>
  <si>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</si>
  <si>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</si>
  <si>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</si>
  <si>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</si>
  <si>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</si>
  <si>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</si>
  <si>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</si>
  <si>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</si>
  <si>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</si>
  <si>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</si>
  <si>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</si>
  <si>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</si>
  <si>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</si>
  <si>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</si>
  <si>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</si>
  <si>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</si>
  <si>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</si>
  <si>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</si>
  <si>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</si>
  <si>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</si>
  <si>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</si>
  <si>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</si>
  <si>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</si>
  <si>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</si>
  <si>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</si>
  <si>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</si>
  <si>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</si>
  <si>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</si>
  <si>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</si>
  <si>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</si>
  <si>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</si>
  <si>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</si>
  <si>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</si>
  <si>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</si>
  <si>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</si>
  <si>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</si>
  <si>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</si>
  <si>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</si>
  <si>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</si>
  <si>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</si>
  <si>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</si>
  <si>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</si>
  <si>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West Bank and Gaza</t>
  </si>
  <si>
    <t>PSE</t>
  </si>
  <si>
    <t>Samoa</t>
  </si>
  <si>
    <t>WSM</t>
  </si>
  <si>
    <t>Yemen, Rep.</t>
  </si>
  <si>
    <t>YEM</t>
  </si>
  <si>
    <t>South Africa</t>
  </si>
  <si>
    <t>ZAF</t>
  </si>
  <si>
    <t>Congo, Dem. Rep.</t>
  </si>
  <si>
    <t>COD</t>
  </si>
  <si>
    <t>Zambia</t>
  </si>
  <si>
    <t>ZMB</t>
  </si>
  <si>
    <t>Zimbabwe</t>
  </si>
  <si>
    <t>ZWE</t>
  </si>
  <si>
    <t xml:space="preserve">Q2. Calculate various statistical details: </t>
  </si>
  <si>
    <t xml:space="preserve">a. Mean of birth rate and internet users. </t>
  </si>
  <si>
    <t>MEAN</t>
  </si>
  <si>
    <t>Birth_rate</t>
  </si>
  <si>
    <t>Internet_users</t>
  </si>
  <si>
    <t xml:space="preserve">b. Median of birth rate and internet users. </t>
  </si>
  <si>
    <t>MEDIAN</t>
  </si>
  <si>
    <t xml:space="preserve">c. Variance of birth rate and internet users (consider both the population and sample variances). </t>
  </si>
  <si>
    <t>VARIANCE</t>
  </si>
  <si>
    <t>POPULATION VAR</t>
  </si>
  <si>
    <t>SAMPLE VAR</t>
  </si>
  <si>
    <t xml:space="preserve">d. Standard deviation of birth rate and internet users (consider both the population and sample standard deviations). </t>
  </si>
  <si>
    <t>STANDARD DEVIATION</t>
  </si>
  <si>
    <t xml:space="preserve">e. IQR of birth rate and internet users. </t>
  </si>
  <si>
    <t>IQR</t>
  </si>
  <si>
    <t>75th Quartile</t>
  </si>
  <si>
    <t>25th Quartile</t>
  </si>
  <si>
    <t>Inter quartile range = 75th Quartile - 25th Quartile</t>
  </si>
  <si>
    <t>Q3. Create filters on country and income groups:</t>
  </si>
  <si>
    <t xml:space="preserve">a. Use the country filter and check which income group India falls under. </t>
  </si>
  <si>
    <t>Country_Name</t>
  </si>
  <si>
    <t>Income_Group</t>
  </si>
  <si>
    <t>&lt;= India falls in Lower middle income group</t>
  </si>
  <si>
    <t>b. Filter all the countries of the same income group as India and take the count of countries.</t>
  </si>
  <si>
    <t>Count of countris belong to same income group as India are -</t>
  </si>
  <si>
    <t>Row Labels</t>
  </si>
  <si>
    <t>Grand Total</t>
  </si>
  <si>
    <t>Count of Income Group</t>
  </si>
  <si>
    <t>Q4. Create the pivot table and add country, income group, and internet users in the same Excel sheet.</t>
  </si>
  <si>
    <t>Sum of Internet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</si>
</sst>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0" borderId="0" xfId="0" applyFont="1"/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/>
    <xf numFmtId="0" fontId="0" fillId="0" borderId="10" xfId="0" applyBorder="1"/>
    <xf numFmtId="0" fontId="16" fillId="35" borderId="10" xfId="0" applyFont="1" applyFill="1" applyBorder="1" applyAlignment="1">
      <alignment horizontal="center"/>
    </xf>
    <xf numFmtId="0" fontId="16" fillId="36" borderId="11" xfId="0" applyFont="1" applyFill="1" applyBorder="1" applyAlignment="1">
      <alignment horizontal="center"/>
    </xf>
    <xf numFmtId="0" fontId="16" fillId="37" borderId="10" xfId="0" applyFont="1" applyFill="1" applyBorder="1" applyAlignment="1">
      <alignment horizontal="center"/>
    </xf>
    <xf numFmtId="0" fontId="0" fillId="35" borderId="10" xfId="0" applyFill="1" applyBorder="1"/>
    <xf numFmtId="0" fontId="0" fillId="38" borderId="10" xfId="0" applyFill="1" applyBorder="1"/>
    <xf numFmtId="0" fontId="0" fillId="37" borderId="0" xfId="0" applyFill="1"/>
    <xf numFmtId="0" fontId="16" fillId="39" borderId="1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6" fillId="39" borderId="13" xfId="0" applyFont="1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/>
    <xf numFmtId="0" fontId="0" fillId="33" borderId="18" xfId="0" applyFill="1" applyBorder="1"/>
    <xf numFmtId="0" fontId="0" fillId="33" borderId="18" xfId="0" applyFill="1" applyBorder="1" applyAlignment="1">
      <alignment horizontal="center"/>
    </xf>
    <xf numFmtId="0" fontId="0" fillId="33" borderId="19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5358.599194328701" createdVersion="6" refreshedVersion="6" minRefreshableVersion="3" recordCount="194">
  <cacheSource type="worksheet">
    <worksheetSource ref="A1:E195" sheet="DemographicData"/>
  </cacheSource>
  <cacheFields count="5">
    <cacheField name="Country Name" numFmtId="0">
      <sharedItems count="194">
        <s v="Aruba"/>
        <s v="Afghanistan"/>
        <s v="Angola"/>
        <s v="Albani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ote d'Ivoire"/>
        <s v="Cameroon"/>
        <s v="Congo, Rep."/>
        <s v="Colombia"/>
        <s v="Comoros"/>
        <s v="Cabo Verde"/>
        <s v="Costa Rica"/>
        <s v="Cuba"/>
        <s v="Cayman Islands"/>
        <s v="Cyprus"/>
        <s v="Czech Republic"/>
        <s v="Germany"/>
        <s v="Djibouti"/>
        <s v="Denmark"/>
        <s v="Dominican Republic"/>
        <s v="Algeria"/>
        <s v="Ecuador"/>
        <s v="Egypt, Arab Rep."/>
        <s v="Eritrea"/>
        <s v="Spain"/>
        <s v="Estonia"/>
        <s v="Ethiopia"/>
        <s v="Finland"/>
        <s v="Fiji"/>
        <s v="France"/>
        <s v="Micronesia, Fed. Sts."/>
        <s v="Gabon"/>
        <s v="United Kingdom"/>
        <s v="Georgia"/>
        <s v="Ghana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Honduras"/>
        <s v="Croatia"/>
        <s v="Haiti"/>
        <s v="Hungary"/>
        <s v="Indonesia"/>
        <s v="India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Korea, Rep."/>
        <s v="Kuwait"/>
        <s v="Lao PDR"/>
        <s v="Lebanon"/>
        <s v="Liberia"/>
        <s v="Libya"/>
        <s v="St. Lucia"/>
        <s v="Liechtenstein"/>
        <s v="Sri Lanka"/>
        <s v="Lesotho"/>
        <s v="Lithuania"/>
        <s v="Luxembourg"/>
        <s v="Latvia"/>
        <s v="Macao SAR, China"/>
        <s v="Morocco"/>
        <s v="Moldova"/>
        <s v="Madagascar"/>
        <s v="Maldives"/>
        <s v="Mexico"/>
        <s v="Macedonia, FYR"/>
        <s v="Mali"/>
        <s v="Malta"/>
        <s v="Myanmar"/>
        <s v="Montenegro"/>
        <s v="Mongolia"/>
        <s v="Mozambique"/>
        <s v="Mauritania"/>
        <s v="Mauritius"/>
        <s v="Malawi"/>
        <s v="Malaysia"/>
        <s v="Namibia"/>
        <s v="New Caledonia"/>
        <s v="Niger"/>
        <s v="Nigeria"/>
        <s v="Nicaragua"/>
        <s v="Netherlands"/>
        <s v="Norway"/>
        <s v="Nepal"/>
        <s v="New Zealand"/>
        <s v="Oman"/>
        <s v="Pakistan"/>
        <s v="Panama"/>
        <s v="Peru"/>
        <s v="Philippines"/>
        <s v="Papua New Guinea"/>
        <s v="Poland"/>
        <s v="Puerto Rico"/>
        <s v="Portugal"/>
        <s v="Paraguay"/>
        <s v="French Polynesia"/>
        <s v="Qatar"/>
        <s v="Romania"/>
        <s v="Russian Federation"/>
        <s v="Rwanda"/>
        <s v="Saudi Arabia"/>
        <s v="Sudan"/>
        <s v="Senegal"/>
        <s v="Singapore"/>
        <s v="Solomon Islands"/>
        <s v="Sierra Leone"/>
        <s v="El Salvador"/>
        <s v="Somalia"/>
        <s v="Serbia"/>
        <s v="South Sudan"/>
        <s v="Sao Tome and Principe"/>
        <s v="Suriname"/>
        <s v="Slovak Republic"/>
        <s v="Slovenia"/>
        <s v="Sweden"/>
        <s v="Swaziland"/>
        <s v="Seychelles"/>
        <s v="Syrian Arab Republic"/>
        <s v="Chad"/>
        <s v="Togo"/>
        <s v="Thailand"/>
        <s v="Tajikistan"/>
        <s v="Turkmenistan"/>
        <s v="Timor-Leste"/>
        <s v="Tonga"/>
        <s v="Trinidad and Tobago"/>
        <s v="Tunisia"/>
        <s v="Turkey"/>
        <s v="Tanzania"/>
        <s v="Uganda"/>
        <s v="Ukraine"/>
        <s v="Uruguay"/>
        <s v="United States"/>
        <s v="Uzbekistan"/>
        <s v="St. Vincent and the Grenadines"/>
        <s v="Venezuela, RB"/>
        <s v="Virgin Islands (U.S.)"/>
        <s v="Vietnam"/>
        <s v="Vanuatu"/>
        <s v="West Bank and Gaza"/>
        <s v="Samoa"/>
        <s v="Yemen, Rep."/>
        <s v="South Africa"/>
        <s v="Congo, Dem. Rep."/>
        <s v="Zambia"/>
      </sharedItems>
    </cacheField>
    <cacheField name="Country Code" numFmtId="0">
      <sharedItems/>
    </cacheField>
    <cacheField name="Birth rate" numFmtId="0">
      <sharedItems containsSemiMixedTypes="0" containsString="0" containsNumber="1" minValue="7.9" maxValue="49.661000000000001"/>
    </cacheField>
    <cacheField name="Internet users" numFmtId="0">
      <sharedItems containsSemiMixedTypes="0" containsString="0" containsNumber="1" minValue="0.9" maxValue="96.546800000000005"/>
    </cacheField>
    <cacheField name="Income Group" numFmtId="0">
      <sharedItems count="4">
        <s v="High income"/>
        <s v="Low income"/>
        <s v="Upper middle income"/>
        <s v="Lower middle inco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cer" refreshedDate="45358.606864236113" createdVersion="6" refreshedVersion="6" minRefreshableVersion="3" recordCount="195">
  <cacheSource type="worksheet">
    <worksheetSource ref="A1:E196" sheet="DemographicData"/>
  </cacheSource>
  <cacheFields count="5">
    <cacheField name="Country Name" numFmtId="0">
      <sharedItems count="195">
        <s v="Aruba"/>
        <s v="Afghanistan"/>
        <s v="Angola"/>
        <s v="Albani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ote d'Ivoire"/>
        <s v="Cameroon"/>
        <s v="Congo, Rep."/>
        <s v="Colombia"/>
        <s v="Comoros"/>
        <s v="Cabo Verde"/>
        <s v="Costa Rica"/>
        <s v="Cuba"/>
        <s v="Cayman Islands"/>
        <s v="Cyprus"/>
        <s v="Czech Republic"/>
        <s v="Germany"/>
        <s v="Djibouti"/>
        <s v="Denmark"/>
        <s v="Dominican Republic"/>
        <s v="Algeria"/>
        <s v="Ecuador"/>
        <s v="Egypt, Arab Rep."/>
        <s v="Eritrea"/>
        <s v="Spain"/>
        <s v="Estonia"/>
        <s v="Ethiopia"/>
        <s v="Finland"/>
        <s v="Fiji"/>
        <s v="France"/>
        <s v="Micronesia, Fed. Sts."/>
        <s v="Gabon"/>
        <s v="United Kingdom"/>
        <s v="Georgia"/>
        <s v="Ghana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Honduras"/>
        <s v="Croatia"/>
        <s v="Haiti"/>
        <s v="Hungary"/>
        <s v="Indonesia"/>
        <s v="India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Korea, Rep."/>
        <s v="Kuwait"/>
        <s v="Lao PDR"/>
        <s v="Lebanon"/>
        <s v="Liberia"/>
        <s v="Libya"/>
        <s v="St. Lucia"/>
        <s v="Liechtenstein"/>
        <s v="Sri Lanka"/>
        <s v="Lesotho"/>
        <s v="Lithuania"/>
        <s v="Luxembourg"/>
        <s v="Latvia"/>
        <s v="Macao SAR, China"/>
        <s v="Morocco"/>
        <s v="Moldova"/>
        <s v="Madagascar"/>
        <s v="Maldives"/>
        <s v="Mexico"/>
        <s v="Macedonia, FYR"/>
        <s v="Mali"/>
        <s v="Malta"/>
        <s v="Myanmar"/>
        <s v="Montenegro"/>
        <s v="Mongolia"/>
        <s v="Mozambique"/>
        <s v="Mauritania"/>
        <s v="Mauritius"/>
        <s v="Malawi"/>
        <s v="Malaysia"/>
        <s v="Namibia"/>
        <s v="New Caledonia"/>
        <s v="Niger"/>
        <s v="Nigeria"/>
        <s v="Nicaragua"/>
        <s v="Netherlands"/>
        <s v="Norway"/>
        <s v="Nepal"/>
        <s v="New Zealand"/>
        <s v="Oman"/>
        <s v="Pakistan"/>
        <s v="Panama"/>
        <s v="Peru"/>
        <s v="Philippines"/>
        <s v="Papua New Guinea"/>
        <s v="Poland"/>
        <s v="Puerto Rico"/>
        <s v="Portugal"/>
        <s v="Paraguay"/>
        <s v="French Polynesia"/>
        <s v="Qatar"/>
        <s v="Romania"/>
        <s v="Russian Federation"/>
        <s v="Rwanda"/>
        <s v="Saudi Arabia"/>
        <s v="Sudan"/>
        <s v="Senegal"/>
        <s v="Singapore"/>
        <s v="Solomon Islands"/>
        <s v="Sierra Leone"/>
        <s v="El Salvador"/>
        <s v="Somalia"/>
        <s v="Serbia"/>
        <s v="South Sudan"/>
        <s v="Sao Tome and Principe"/>
        <s v="Suriname"/>
        <s v="Slovak Republic"/>
        <s v="Slovenia"/>
        <s v="Sweden"/>
        <s v="Swaziland"/>
        <s v="Seychelles"/>
        <s v="Syrian Arab Republic"/>
        <s v="Chad"/>
        <s v="Togo"/>
        <s v="Thailand"/>
        <s v="Tajikistan"/>
        <s v="Turkmenistan"/>
        <s v="Timor-Leste"/>
        <s v="Tonga"/>
        <s v="Trinidad and Tobago"/>
        <s v="Tunisia"/>
        <s v="Turkey"/>
        <s v="Tanzania"/>
        <s v="Uganda"/>
        <s v="Ukraine"/>
        <s v="Uruguay"/>
        <s v="United States"/>
        <s v="Uzbekistan"/>
        <s v="St. Vincent and the Grenadines"/>
        <s v="Venezuela, RB"/>
        <s v="Virgin Islands (U.S.)"/>
        <s v="Vietnam"/>
        <s v="Vanuatu"/>
        <s v="West Bank and Gaza"/>
        <s v="Samoa"/>
        <s v="Yemen, Rep."/>
        <s v="South Africa"/>
        <s v="Congo, Dem. Rep."/>
        <s v="Zambia"/>
        <s v="Zimbabwe"/>
      </sharedItems>
    </cacheField>
    <cacheField name="Country Code" numFmtId="0">
      <sharedItems/>
    </cacheField>
    <cacheField name="Birth rate" numFmtId="0">
      <sharedItems containsSemiMixedTypes="0" containsString="0" containsNumber="1" minValue="7.9" maxValue="49.661000000000001"/>
    </cacheField>
    <cacheField name="Internet users" numFmtId="0">
      <sharedItems containsSemiMixedTypes="0" containsString="0" containsNumber="1" minValue="0.9" maxValue="96.546800000000005"/>
    </cacheField>
    <cacheField name="Income Group" numFmtId="0">
      <sharedItems count="4">
        <s v="High income"/>
        <s v="Low income"/>
        <s v="Upper middle income"/>
        <s v="Lower middle inco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">
  <r>
    <x v="0"/>
    <s v="ABW"/>
    <n v="10.244"/>
    <n v="78.900000000000006"/>
    <x v="0"/>
  </r>
  <r>
    <x v="1"/>
    <s v="AFG"/>
    <n v="35.253"/>
    <n v="5.9"/>
    <x v="1"/>
  </r>
  <r>
    <x v="2"/>
    <s v="AGO"/>
    <n v="45.984999999999999"/>
    <n v="19.100000000000001"/>
    <x v="2"/>
  </r>
  <r>
    <x v="3"/>
    <s v="ALB"/>
    <n v="12.877000000000001"/>
    <n v="57.2"/>
    <x v="2"/>
  </r>
  <r>
    <x v="4"/>
    <s v="ARE"/>
    <n v="11.044"/>
    <n v="88"/>
    <x v="0"/>
  </r>
  <r>
    <x v="5"/>
    <s v="ARG"/>
    <n v="17.716000000000001"/>
    <n v="59.9"/>
    <x v="0"/>
  </r>
  <r>
    <x v="6"/>
    <s v="ARM"/>
    <n v="13.308"/>
    <n v="41.9"/>
    <x v="3"/>
  </r>
  <r>
    <x v="7"/>
    <s v="ATG"/>
    <n v="16.446999999999999"/>
    <n v="63.4"/>
    <x v="0"/>
  </r>
  <r>
    <x v="8"/>
    <s v="AUS"/>
    <n v="13.2"/>
    <n v="83"/>
    <x v="0"/>
  </r>
  <r>
    <x v="9"/>
    <s v="AUT"/>
    <n v="9.4"/>
    <n v="80.618799999999993"/>
    <x v="0"/>
  </r>
  <r>
    <x v="10"/>
    <s v="AZE"/>
    <n v="18.3"/>
    <n v="58.7"/>
    <x v="2"/>
  </r>
  <r>
    <x v="11"/>
    <s v="BDI"/>
    <n v="44.151000000000003"/>
    <n v="1.3"/>
    <x v="1"/>
  </r>
  <r>
    <x v="12"/>
    <s v="BEL"/>
    <n v="11.2"/>
    <n v="82.170199999999994"/>
    <x v="0"/>
  </r>
  <r>
    <x v="13"/>
    <s v="BEN"/>
    <n v="36.44"/>
    <n v="4.9000000000000004"/>
    <x v="1"/>
  </r>
  <r>
    <x v="14"/>
    <s v="BFA"/>
    <n v="40.551000000000002"/>
    <n v="9.1"/>
    <x v="1"/>
  </r>
  <r>
    <x v="15"/>
    <s v="BGD"/>
    <n v="20.141999999999999"/>
    <n v="6.63"/>
    <x v="3"/>
  </r>
  <r>
    <x v="16"/>
    <s v="BGR"/>
    <n v="9.1999999999999993"/>
    <n v="53.061500000000002"/>
    <x v="2"/>
  </r>
  <r>
    <x v="17"/>
    <s v="BHR"/>
    <n v="15.04"/>
    <n v="90.000039700000002"/>
    <x v="0"/>
  </r>
  <r>
    <x v="18"/>
    <s v="BHS"/>
    <n v="15.339"/>
    <n v="72"/>
    <x v="0"/>
  </r>
  <r>
    <x v="19"/>
    <s v="BIH"/>
    <n v="9.0619999999999994"/>
    <n v="57.79"/>
    <x v="2"/>
  </r>
  <r>
    <x v="20"/>
    <s v="BLR"/>
    <n v="12.5"/>
    <n v="54.17"/>
    <x v="2"/>
  </r>
  <r>
    <x v="21"/>
    <s v="BLZ"/>
    <n v="23.091999999999999"/>
    <n v="33.6"/>
    <x v="2"/>
  </r>
  <r>
    <x v="22"/>
    <s v="BMU"/>
    <n v="10.4"/>
    <n v="95.3"/>
    <x v="0"/>
  </r>
  <r>
    <x v="23"/>
    <s v="BOL"/>
    <n v="24.236000000000001"/>
    <n v="36.94"/>
    <x v="3"/>
  </r>
  <r>
    <x v="24"/>
    <s v="BRA"/>
    <n v="14.930999999999999"/>
    <n v="51.04"/>
    <x v="2"/>
  </r>
  <r>
    <x v="25"/>
    <s v="BRB"/>
    <n v="12.188000000000001"/>
    <n v="73"/>
    <x v="0"/>
  </r>
  <r>
    <x v="26"/>
    <s v="BRN"/>
    <n v="16.405000000000001"/>
    <n v="64.5"/>
    <x v="0"/>
  </r>
  <r>
    <x v="27"/>
    <s v="BTN"/>
    <n v="18.134"/>
    <n v="29.9"/>
    <x v="3"/>
  </r>
  <r>
    <x v="28"/>
    <s v="BWA"/>
    <n v="25.266999999999999"/>
    <n v="15"/>
    <x v="2"/>
  </r>
  <r>
    <x v="29"/>
    <s v="CAF"/>
    <n v="34.076000000000001"/>
    <n v="3.5"/>
    <x v="1"/>
  </r>
  <r>
    <x v="30"/>
    <s v="CAN"/>
    <n v="10.9"/>
    <n v="85.8"/>
    <x v="0"/>
  </r>
  <r>
    <x v="31"/>
    <s v="CHE"/>
    <n v="10.199999999999999"/>
    <n v="86.34"/>
    <x v="0"/>
  </r>
  <r>
    <x v="32"/>
    <s v="CHL"/>
    <n v="13.385"/>
    <n v="66.5"/>
    <x v="0"/>
  </r>
  <r>
    <x v="33"/>
    <s v="CHN"/>
    <n v="12.1"/>
    <n v="45.8"/>
    <x v="2"/>
  </r>
  <r>
    <x v="34"/>
    <s v="CIV"/>
    <n v="37.32"/>
    <n v="8.4"/>
    <x v="3"/>
  </r>
  <r>
    <x v="35"/>
    <s v="CMR"/>
    <n v="37.235999999999997"/>
    <n v="6.4"/>
    <x v="3"/>
  </r>
  <r>
    <x v="36"/>
    <s v="COG"/>
    <n v="37.011000000000003"/>
    <n v="6.6"/>
    <x v="3"/>
  </r>
  <r>
    <x v="37"/>
    <s v="COL"/>
    <n v="16.076000000000001"/>
    <n v="51.7"/>
    <x v="2"/>
  </r>
  <r>
    <x v="38"/>
    <s v="COM"/>
    <n v="34.326000000000001"/>
    <n v="6.5"/>
    <x v="1"/>
  </r>
  <r>
    <x v="39"/>
    <s v="CPV"/>
    <n v="21.625"/>
    <n v="37.5"/>
    <x v="3"/>
  </r>
  <r>
    <x v="40"/>
    <s v="CRI"/>
    <n v="15.022"/>
    <n v="45.96"/>
    <x v="2"/>
  </r>
  <r>
    <x v="41"/>
    <s v="CUB"/>
    <n v="10.4"/>
    <n v="27.93"/>
    <x v="2"/>
  </r>
  <r>
    <x v="42"/>
    <s v="CYM"/>
    <n v="12.5"/>
    <n v="74.099999999999994"/>
    <x v="0"/>
  </r>
  <r>
    <x v="43"/>
    <s v="CYP"/>
    <n v="11.436"/>
    <n v="65.454800000000006"/>
    <x v="0"/>
  </r>
  <r>
    <x v="44"/>
    <s v="CZE"/>
    <n v="10.199999999999999"/>
    <n v="74.110399999999998"/>
    <x v="0"/>
  </r>
  <r>
    <x v="45"/>
    <s v="DEU"/>
    <n v="8.5"/>
    <n v="84.17"/>
    <x v="0"/>
  </r>
  <r>
    <x v="46"/>
    <s v="DJI"/>
    <n v="25.486000000000001"/>
    <n v="9.5"/>
    <x v="3"/>
  </r>
  <r>
    <x v="47"/>
    <s v="DNK"/>
    <n v="10"/>
    <n v="94.6297"/>
    <x v="0"/>
  </r>
  <r>
    <x v="48"/>
    <s v="DOM"/>
    <n v="21.198"/>
    <n v="45.9"/>
    <x v="2"/>
  </r>
  <r>
    <x v="49"/>
    <s v="DZA"/>
    <n v="24.738"/>
    <n v="16.5"/>
    <x v="2"/>
  </r>
  <r>
    <x v="50"/>
    <s v="ECU"/>
    <n v="21.07"/>
    <n v="40.353684229999999"/>
    <x v="2"/>
  </r>
  <r>
    <x v="51"/>
    <s v="EGY"/>
    <n v="28.032"/>
    <n v="29.4"/>
    <x v="3"/>
  </r>
  <r>
    <x v="52"/>
    <s v="ERI"/>
    <n v="34.799999999999997"/>
    <n v="0.9"/>
    <x v="1"/>
  </r>
  <r>
    <x v="53"/>
    <s v="ESP"/>
    <n v="9.1"/>
    <n v="71.635000000000005"/>
    <x v="0"/>
  </r>
  <r>
    <x v="54"/>
    <s v="EST"/>
    <n v="10.3"/>
    <n v="79.400000000000006"/>
    <x v="0"/>
  </r>
  <r>
    <x v="55"/>
    <s v="ETH"/>
    <n v="32.924999999999997"/>
    <n v="1.9"/>
    <x v="1"/>
  </r>
  <r>
    <x v="56"/>
    <s v="FIN"/>
    <n v="10.7"/>
    <n v="91.514399999999995"/>
    <x v="0"/>
  </r>
  <r>
    <x v="57"/>
    <s v="FJI"/>
    <n v="20.463000000000001"/>
    <n v="37.1"/>
    <x v="2"/>
  </r>
  <r>
    <x v="58"/>
    <s v="FRA"/>
    <n v="12.3"/>
    <n v="81.919799999999995"/>
    <x v="0"/>
  </r>
  <r>
    <x v="59"/>
    <s v="FSM"/>
    <n v="23.510999999999999"/>
    <n v="27.8"/>
    <x v="3"/>
  </r>
  <r>
    <x v="60"/>
    <s v="GAB"/>
    <n v="30.555"/>
    <n v="9.1999999999999993"/>
    <x v="2"/>
  </r>
  <r>
    <x v="61"/>
    <s v="GBR"/>
    <n v="12.2"/>
    <n v="89.844099999999997"/>
    <x v="0"/>
  </r>
  <r>
    <x v="62"/>
    <s v="GEO"/>
    <n v="13.332000000000001"/>
    <n v="43.3"/>
    <x v="3"/>
  </r>
  <r>
    <x v="63"/>
    <s v="GHA"/>
    <n v="33.131"/>
    <n v="12.3"/>
    <x v="3"/>
  </r>
  <r>
    <x v="64"/>
    <s v="GIN"/>
    <n v="37.337000000000003"/>
    <n v="1.6"/>
    <x v="1"/>
  </r>
  <r>
    <x v="65"/>
    <s v="GMB"/>
    <n v="42.524999999999999"/>
    <n v="14"/>
    <x v="1"/>
  </r>
  <r>
    <x v="66"/>
    <s v="GNB"/>
    <n v="37.503"/>
    <n v="3.1"/>
    <x v="1"/>
  </r>
  <r>
    <x v="67"/>
    <s v="GNQ"/>
    <n v="35.362000000000002"/>
    <n v="16.399999999999999"/>
    <x v="0"/>
  </r>
  <r>
    <x v="68"/>
    <s v="GRC"/>
    <n v="8.5"/>
    <n v="59.866300000000003"/>
    <x v="0"/>
  </r>
  <r>
    <x v="69"/>
    <s v="GRD"/>
    <n v="19.334"/>
    <n v="35"/>
    <x v="2"/>
  </r>
  <r>
    <x v="70"/>
    <s v="GRL"/>
    <n v="14.5"/>
    <n v="65.8"/>
    <x v="0"/>
  </r>
  <r>
    <x v="71"/>
    <s v="GTM"/>
    <n v="27.465"/>
    <n v="19.7"/>
    <x v="3"/>
  </r>
  <r>
    <x v="72"/>
    <s v="GUM"/>
    <n v="17.388999999999999"/>
    <n v="65.400000000000006"/>
    <x v="0"/>
  </r>
  <r>
    <x v="73"/>
    <s v="GUY"/>
    <n v="18.885000000000002"/>
    <n v="35"/>
    <x v="3"/>
  </r>
  <r>
    <x v="74"/>
    <s v="HKG"/>
    <n v="7.9"/>
    <n v="74.2"/>
    <x v="0"/>
  </r>
  <r>
    <x v="75"/>
    <s v="HND"/>
    <n v="21.593"/>
    <n v="17.8"/>
    <x v="3"/>
  </r>
  <r>
    <x v="76"/>
    <s v="HRV"/>
    <n v="9.4"/>
    <n v="66.747600000000006"/>
    <x v="0"/>
  </r>
  <r>
    <x v="77"/>
    <s v="HTI"/>
    <n v="25.344999999999999"/>
    <n v="10.6"/>
    <x v="1"/>
  </r>
  <r>
    <x v="78"/>
    <s v="HUN"/>
    <n v="9.1999999999999993"/>
    <n v="72.643900000000002"/>
    <x v="0"/>
  </r>
  <r>
    <x v="79"/>
    <s v="IDN"/>
    <n v="20.297000000000001"/>
    <n v="14.94"/>
    <x v="3"/>
  </r>
  <r>
    <x v="80"/>
    <s v="IND"/>
    <n v="20.291"/>
    <n v="15.1"/>
    <x v="3"/>
  </r>
  <r>
    <x v="81"/>
    <s v="IRL"/>
    <n v="15"/>
    <n v="78.247699999999995"/>
    <x v="0"/>
  </r>
  <r>
    <x v="82"/>
    <s v="IRN"/>
    <n v="17.899999999999999"/>
    <n v="29.95"/>
    <x v="2"/>
  </r>
  <r>
    <x v="83"/>
    <s v="IRQ"/>
    <n v="31.093"/>
    <n v="9.1999999999999993"/>
    <x v="2"/>
  </r>
  <r>
    <x v="84"/>
    <s v="ISL"/>
    <n v="13.4"/>
    <n v="96.546800000000005"/>
    <x v="0"/>
  </r>
  <r>
    <x v="85"/>
    <s v="ISR"/>
    <n v="21.3"/>
    <n v="70.8"/>
    <x v="0"/>
  </r>
  <r>
    <x v="86"/>
    <s v="ITA"/>
    <n v="8.5"/>
    <n v="58.459299999999999"/>
    <x v="0"/>
  </r>
  <r>
    <x v="87"/>
    <s v="JAM"/>
    <n v="13.54"/>
    <n v="37.1"/>
    <x v="2"/>
  </r>
  <r>
    <x v="88"/>
    <s v="JOR"/>
    <n v="27.045999999999999"/>
    <n v="41"/>
    <x v="2"/>
  </r>
  <r>
    <x v="89"/>
    <s v="JPN"/>
    <n v="8.1999999999999993"/>
    <n v="89.71"/>
    <x v="0"/>
  </r>
  <r>
    <x v="90"/>
    <s v="KAZ"/>
    <n v="22.73"/>
    <n v="54"/>
    <x v="2"/>
  </r>
  <r>
    <x v="91"/>
    <s v="KEN"/>
    <n v="35.194000000000003"/>
    <n v="39"/>
    <x v="3"/>
  </r>
  <r>
    <x v="92"/>
    <s v="KGZ"/>
    <n v="27.2"/>
    <n v="23"/>
    <x v="3"/>
  </r>
  <r>
    <x v="93"/>
    <s v="KHM"/>
    <n v="24.462"/>
    <n v="6.8"/>
    <x v="1"/>
  </r>
  <r>
    <x v="94"/>
    <s v="KIR"/>
    <n v="29.044"/>
    <n v="11.5"/>
    <x v="3"/>
  </r>
  <r>
    <x v="95"/>
    <s v="KOR"/>
    <n v="8.6"/>
    <n v="84.77"/>
    <x v="0"/>
  </r>
  <r>
    <x v="96"/>
    <s v="KWT"/>
    <n v="20.574999999999999"/>
    <n v="75.459999999999994"/>
    <x v="0"/>
  </r>
  <r>
    <x v="97"/>
    <s v="LAO"/>
    <n v="27.050999999999998"/>
    <n v="12.5"/>
    <x v="3"/>
  </r>
  <r>
    <x v="98"/>
    <s v="LBN"/>
    <n v="13.426"/>
    <n v="70.5"/>
    <x v="2"/>
  </r>
  <r>
    <x v="99"/>
    <s v="LBR"/>
    <n v="35.521000000000001"/>
    <n v="3.2"/>
    <x v="1"/>
  </r>
  <r>
    <x v="100"/>
    <s v="LBY"/>
    <n v="21.425000000000001"/>
    <n v="16.5"/>
    <x v="2"/>
  </r>
  <r>
    <x v="101"/>
    <s v="LCA"/>
    <n v="15.43"/>
    <n v="46.2"/>
    <x v="2"/>
  </r>
  <r>
    <x v="102"/>
    <s v="LIE"/>
    <n v="9.1999999999999993"/>
    <n v="93.8"/>
    <x v="0"/>
  </r>
  <r>
    <x v="103"/>
    <s v="LKA"/>
    <n v="17.863"/>
    <n v="21.9"/>
    <x v="3"/>
  </r>
  <r>
    <x v="104"/>
    <s v="LSO"/>
    <n v="28.738"/>
    <n v="5"/>
    <x v="3"/>
  </r>
  <r>
    <x v="105"/>
    <s v="LTU"/>
    <n v="10.1"/>
    <n v="68.4529"/>
    <x v="0"/>
  </r>
  <r>
    <x v="106"/>
    <s v="LUX"/>
    <n v="11.3"/>
    <n v="93.776499999999999"/>
    <x v="0"/>
  </r>
  <r>
    <x v="107"/>
    <s v="LVA"/>
    <n v="10.199999999999999"/>
    <n v="75.234399999999994"/>
    <x v="0"/>
  </r>
  <r>
    <x v="108"/>
    <s v="MAC"/>
    <n v="11.256"/>
    <n v="65.8"/>
    <x v="0"/>
  </r>
  <r>
    <x v="109"/>
    <s v="MAR"/>
    <n v="21.023"/>
    <n v="56"/>
    <x v="3"/>
  </r>
  <r>
    <x v="110"/>
    <s v="MDA"/>
    <n v="12.141"/>
    <n v="45"/>
    <x v="3"/>
  </r>
  <r>
    <x v="111"/>
    <s v="MDG"/>
    <n v="34.686"/>
    <n v="3"/>
    <x v="1"/>
  </r>
  <r>
    <x v="112"/>
    <s v="MDV"/>
    <n v="21.446999999999999"/>
    <n v="44.1"/>
    <x v="2"/>
  </r>
  <r>
    <x v="113"/>
    <s v="MEX"/>
    <n v="19.103999999999999"/>
    <n v="43.46"/>
    <x v="2"/>
  </r>
  <r>
    <x v="114"/>
    <s v="MKD"/>
    <n v="11.222"/>
    <n v="65.239999999999995"/>
    <x v="2"/>
  </r>
  <r>
    <x v="115"/>
    <s v="MLI"/>
    <n v="44.137999999999998"/>
    <n v="3.5"/>
    <x v="1"/>
  </r>
  <r>
    <x v="116"/>
    <s v="MLT"/>
    <n v="9.5"/>
    <n v="68.913799999999995"/>
    <x v="0"/>
  </r>
  <r>
    <x v="117"/>
    <s v="MMR"/>
    <n v="18.119"/>
    <n v="1.6"/>
    <x v="3"/>
  </r>
  <r>
    <x v="118"/>
    <s v="MNE"/>
    <n v="11.616"/>
    <n v="60.31"/>
    <x v="2"/>
  </r>
  <r>
    <x v="119"/>
    <s v="MNG"/>
    <n v="24.274999999999999"/>
    <n v="20"/>
    <x v="2"/>
  </r>
  <r>
    <x v="120"/>
    <s v="MOZ"/>
    <n v="39.704999999999998"/>
    <n v="5.4"/>
    <x v="1"/>
  </r>
  <r>
    <x v="121"/>
    <s v="MRT"/>
    <n v="33.801000000000002"/>
    <n v="6.2"/>
    <x v="3"/>
  </r>
  <r>
    <x v="122"/>
    <s v="MUS"/>
    <n v="10.9"/>
    <n v="39"/>
    <x v="2"/>
  </r>
  <r>
    <x v="123"/>
    <s v="MWI"/>
    <n v="39.459000000000003"/>
    <n v="5.05"/>
    <x v="1"/>
  </r>
  <r>
    <x v="124"/>
    <s v="MYS"/>
    <n v="16.805"/>
    <n v="66.97"/>
    <x v="2"/>
  </r>
  <r>
    <x v="125"/>
    <s v="NAM"/>
    <n v="29.937000000000001"/>
    <n v="13.9"/>
    <x v="2"/>
  </r>
  <r>
    <x v="126"/>
    <s v="NCL"/>
    <n v="17"/>
    <n v="66"/>
    <x v="0"/>
  </r>
  <r>
    <x v="127"/>
    <s v="NER"/>
    <n v="49.661000000000001"/>
    <n v="1.7"/>
    <x v="1"/>
  </r>
  <r>
    <x v="128"/>
    <s v="NGA"/>
    <n v="40.045000000000002"/>
    <n v="38"/>
    <x v="3"/>
  </r>
  <r>
    <x v="129"/>
    <s v="NIC"/>
    <n v="20.788"/>
    <n v="15.5"/>
    <x v="3"/>
  </r>
  <r>
    <x v="130"/>
    <s v="NLD"/>
    <n v="10.199999999999999"/>
    <n v="93.956400000000002"/>
    <x v="0"/>
  </r>
  <r>
    <x v="131"/>
    <s v="NOR"/>
    <n v="11.6"/>
    <n v="95.053399999999996"/>
    <x v="0"/>
  </r>
  <r>
    <x v="132"/>
    <s v="NPL"/>
    <n v="20.922999999999998"/>
    <n v="13.3"/>
    <x v="1"/>
  </r>
  <r>
    <x v="133"/>
    <s v="NZL"/>
    <n v="13.12"/>
    <n v="82.78"/>
    <x v="0"/>
  </r>
  <r>
    <x v="134"/>
    <s v="OMN"/>
    <n v="20.419"/>
    <n v="66.45"/>
    <x v="0"/>
  </r>
  <r>
    <x v="135"/>
    <s v="PAK"/>
    <n v="29.582000000000001"/>
    <n v="10.9"/>
    <x v="3"/>
  </r>
  <r>
    <x v="136"/>
    <s v="PAN"/>
    <n v="19.68"/>
    <n v="44.03"/>
    <x v="2"/>
  </r>
  <r>
    <x v="137"/>
    <s v="PER"/>
    <n v="20.198"/>
    <n v="39.200000000000003"/>
    <x v="2"/>
  </r>
  <r>
    <x v="138"/>
    <s v="PHL"/>
    <n v="23.79"/>
    <n v="37"/>
    <x v="3"/>
  </r>
  <r>
    <x v="139"/>
    <s v="PNG"/>
    <n v="28.899000000000001"/>
    <n v="6.5"/>
    <x v="3"/>
  </r>
  <r>
    <x v="140"/>
    <s v="POL"/>
    <n v="9.6"/>
    <n v="62.849200000000003"/>
    <x v="0"/>
  </r>
  <r>
    <x v="141"/>
    <s v="PRI"/>
    <n v="10.8"/>
    <n v="73.900000000000006"/>
    <x v="0"/>
  </r>
  <r>
    <x v="142"/>
    <s v="PRT"/>
    <n v="7.9"/>
    <n v="62.095599999999997"/>
    <x v="0"/>
  </r>
  <r>
    <x v="143"/>
    <s v="PRY"/>
    <n v="21.588000000000001"/>
    <n v="36.9"/>
    <x v="2"/>
  </r>
  <r>
    <x v="144"/>
    <s v="PYF"/>
    <n v="16.393000000000001"/>
    <n v="56.8"/>
    <x v="0"/>
  </r>
  <r>
    <x v="145"/>
    <s v="QAT"/>
    <n v="11.94"/>
    <n v="85.3"/>
    <x v="0"/>
  </r>
  <r>
    <x v="146"/>
    <s v="ROU"/>
    <n v="8.8000000000000007"/>
    <n v="49.764499999999998"/>
    <x v="2"/>
  </r>
  <r>
    <x v="147"/>
    <s v="RUS"/>
    <n v="13.2"/>
    <n v="67.97"/>
    <x v="0"/>
  </r>
  <r>
    <x v="148"/>
    <s v="RWA"/>
    <n v="32.689"/>
    <n v="9"/>
    <x v="1"/>
  </r>
  <r>
    <x v="149"/>
    <s v="SAU"/>
    <n v="20.576000000000001"/>
    <n v="60.5"/>
    <x v="0"/>
  </r>
  <r>
    <x v="150"/>
    <s v="SDN"/>
    <n v="33.476999999999997"/>
    <n v="22.7"/>
    <x v="3"/>
  </r>
  <r>
    <x v="151"/>
    <s v="SEN"/>
    <n v="38.533000000000001"/>
    <n v="13.1"/>
    <x v="3"/>
  </r>
  <r>
    <x v="152"/>
    <s v="SGP"/>
    <n v="9.3000000000000007"/>
    <n v="81"/>
    <x v="0"/>
  </r>
  <r>
    <x v="153"/>
    <s v="SLB"/>
    <n v="30.577999999999999"/>
    <n v="8"/>
    <x v="3"/>
  </r>
  <r>
    <x v="154"/>
    <s v="SLE"/>
    <n v="36.728999999999999"/>
    <n v="1.7"/>
    <x v="1"/>
  </r>
  <r>
    <x v="155"/>
    <s v="SLV"/>
    <n v="17.475999999999999"/>
    <n v="23.109300000000001"/>
    <x v="3"/>
  </r>
  <r>
    <x v="156"/>
    <s v="SOM"/>
    <n v="43.890999999999998"/>
    <n v="1.5"/>
    <x v="1"/>
  </r>
  <r>
    <x v="157"/>
    <s v="SRB"/>
    <n v="9.1999999999999993"/>
    <n v="51.5"/>
    <x v="2"/>
  </r>
  <r>
    <x v="158"/>
    <s v="SSD"/>
    <n v="37.125999999999998"/>
    <n v="14.1"/>
    <x v="1"/>
  </r>
  <r>
    <x v="159"/>
    <s v="STP"/>
    <n v="34.536999999999999"/>
    <n v="23"/>
    <x v="3"/>
  </r>
  <r>
    <x v="160"/>
    <s v="SUR"/>
    <n v="18.454999999999998"/>
    <n v="37.4"/>
    <x v="2"/>
  </r>
  <r>
    <x v="161"/>
    <s v="SVK"/>
    <n v="10.1"/>
    <n v="77.882599999999996"/>
    <x v="0"/>
  </r>
  <r>
    <x v="162"/>
    <s v="SVN"/>
    <n v="10.199999999999999"/>
    <n v="72.675600000000003"/>
    <x v="0"/>
  </r>
  <r>
    <x v="163"/>
    <s v="SWE"/>
    <n v="11.8"/>
    <n v="94.783600000000007"/>
    <x v="0"/>
  </r>
  <r>
    <x v="164"/>
    <s v="SWZ"/>
    <n v="30.093"/>
    <n v="24.7"/>
    <x v="3"/>
  </r>
  <r>
    <x v="165"/>
    <s v="SYC"/>
    <n v="18.600000000000001"/>
    <n v="50.4"/>
    <x v="0"/>
  </r>
  <r>
    <x v="166"/>
    <s v="SYR"/>
    <n v="24.042999999999999"/>
    <n v="26.2"/>
    <x v="3"/>
  </r>
  <r>
    <x v="167"/>
    <s v="TCD"/>
    <n v="45.744999999999997"/>
    <n v="2.2999999999999998"/>
    <x v="1"/>
  </r>
  <r>
    <x v="168"/>
    <s v="TGO"/>
    <n v="36.08"/>
    <n v="4.5"/>
    <x v="1"/>
  </r>
  <r>
    <x v="169"/>
    <s v="THA"/>
    <n v="11.041"/>
    <n v="28.94"/>
    <x v="2"/>
  </r>
  <r>
    <x v="170"/>
    <s v="TJK"/>
    <n v="30.792000000000002"/>
    <n v="16"/>
    <x v="3"/>
  </r>
  <r>
    <x v="171"/>
    <s v="TKM"/>
    <n v="21.321999999999999"/>
    <n v="9.6"/>
    <x v="2"/>
  </r>
  <r>
    <x v="172"/>
    <s v="TLS"/>
    <n v="35.755000000000003"/>
    <n v="1.1000000000000001"/>
    <x v="3"/>
  </r>
  <r>
    <x v="173"/>
    <s v="TON"/>
    <n v="25.408999999999999"/>
    <n v="35"/>
    <x v="2"/>
  </r>
  <r>
    <x v="174"/>
    <s v="TTO"/>
    <n v="14.59"/>
    <n v="63.8"/>
    <x v="0"/>
  </r>
  <r>
    <x v="175"/>
    <s v="TUN"/>
    <n v="19.8"/>
    <n v="43.8"/>
    <x v="2"/>
  </r>
  <r>
    <x v="176"/>
    <s v="TUR"/>
    <n v="16.835999999999999"/>
    <n v="46.25"/>
    <x v="2"/>
  </r>
  <r>
    <x v="177"/>
    <s v="TZA"/>
    <n v="39.518000000000001"/>
    <n v="4.4000000000000004"/>
    <x v="1"/>
  </r>
  <r>
    <x v="178"/>
    <s v="UGA"/>
    <n v="43.473999999999997"/>
    <n v="16.2"/>
    <x v="1"/>
  </r>
  <r>
    <x v="179"/>
    <s v="UKR"/>
    <n v="11.1"/>
    <n v="41"/>
    <x v="3"/>
  </r>
  <r>
    <x v="180"/>
    <s v="URY"/>
    <n v="14.374000000000001"/>
    <n v="57.69"/>
    <x v="0"/>
  </r>
  <r>
    <x v="181"/>
    <s v="USA"/>
    <n v="12.5"/>
    <n v="84.2"/>
    <x v="0"/>
  </r>
  <r>
    <x v="182"/>
    <s v="UZB"/>
    <n v="22.5"/>
    <n v="38.200000000000003"/>
    <x v="3"/>
  </r>
  <r>
    <x v="183"/>
    <s v="VCT"/>
    <n v="16.306000000000001"/>
    <n v="52"/>
    <x v="2"/>
  </r>
  <r>
    <x v="184"/>
    <s v="VEN"/>
    <n v="19.841999999999999"/>
    <n v="54.9"/>
    <x v="0"/>
  </r>
  <r>
    <x v="185"/>
    <s v="VIR"/>
    <n v="10.7"/>
    <n v="45.3"/>
    <x v="0"/>
  </r>
  <r>
    <x v="186"/>
    <s v="VNM"/>
    <n v="15.537000000000001"/>
    <n v="43.9"/>
    <x v="3"/>
  </r>
  <r>
    <x v="187"/>
    <s v="VUT"/>
    <n v="26.739000000000001"/>
    <n v="11.3"/>
    <x v="3"/>
  </r>
  <r>
    <x v="188"/>
    <s v="PSE"/>
    <n v="30.393999999999998"/>
    <n v="46.6"/>
    <x v="3"/>
  </r>
  <r>
    <x v="189"/>
    <s v="WSM"/>
    <n v="26.172000000000001"/>
    <n v="15.3"/>
    <x v="3"/>
  </r>
  <r>
    <x v="190"/>
    <s v="YEM"/>
    <n v="32.947000000000003"/>
    <n v="20"/>
    <x v="3"/>
  </r>
  <r>
    <x v="191"/>
    <s v="ZAF"/>
    <n v="20.85"/>
    <n v="46.5"/>
    <x v="2"/>
  </r>
  <r>
    <x v="192"/>
    <s v="COD"/>
    <n v="42.393999999999998"/>
    <n v="2.2000000000000002"/>
    <x v="1"/>
  </r>
  <r>
    <x v="193"/>
    <s v="ZMB"/>
    <n v="40.470999999999997"/>
    <n v="15.4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5">
  <r>
    <x v="0"/>
    <s v="ABW"/>
    <n v="10.244"/>
    <n v="78.900000000000006"/>
    <x v="0"/>
  </r>
  <r>
    <x v="1"/>
    <s v="AFG"/>
    <n v="35.253"/>
    <n v="5.9"/>
    <x v="1"/>
  </r>
  <r>
    <x v="2"/>
    <s v="AGO"/>
    <n v="45.984999999999999"/>
    <n v="19.100000000000001"/>
    <x v="2"/>
  </r>
  <r>
    <x v="3"/>
    <s v="ALB"/>
    <n v="12.877000000000001"/>
    <n v="57.2"/>
    <x v="2"/>
  </r>
  <r>
    <x v="4"/>
    <s v="ARE"/>
    <n v="11.044"/>
    <n v="88"/>
    <x v="0"/>
  </r>
  <r>
    <x v="5"/>
    <s v="ARG"/>
    <n v="17.716000000000001"/>
    <n v="59.9"/>
    <x v="0"/>
  </r>
  <r>
    <x v="6"/>
    <s v="ARM"/>
    <n v="13.308"/>
    <n v="41.9"/>
    <x v="3"/>
  </r>
  <r>
    <x v="7"/>
    <s v="ATG"/>
    <n v="16.446999999999999"/>
    <n v="63.4"/>
    <x v="0"/>
  </r>
  <r>
    <x v="8"/>
    <s v="AUS"/>
    <n v="13.2"/>
    <n v="83"/>
    <x v="0"/>
  </r>
  <r>
    <x v="9"/>
    <s v="AUT"/>
    <n v="9.4"/>
    <n v="80.618799999999993"/>
    <x v="0"/>
  </r>
  <r>
    <x v="10"/>
    <s v="AZE"/>
    <n v="18.3"/>
    <n v="58.7"/>
    <x v="2"/>
  </r>
  <r>
    <x v="11"/>
    <s v="BDI"/>
    <n v="44.151000000000003"/>
    <n v="1.3"/>
    <x v="1"/>
  </r>
  <r>
    <x v="12"/>
    <s v="BEL"/>
    <n v="11.2"/>
    <n v="82.170199999999994"/>
    <x v="0"/>
  </r>
  <r>
    <x v="13"/>
    <s v="BEN"/>
    <n v="36.44"/>
    <n v="4.9000000000000004"/>
    <x v="1"/>
  </r>
  <r>
    <x v="14"/>
    <s v="BFA"/>
    <n v="40.551000000000002"/>
    <n v="9.1"/>
    <x v="1"/>
  </r>
  <r>
    <x v="15"/>
    <s v="BGD"/>
    <n v="20.141999999999999"/>
    <n v="6.63"/>
    <x v="3"/>
  </r>
  <r>
    <x v="16"/>
    <s v="BGR"/>
    <n v="9.1999999999999993"/>
    <n v="53.061500000000002"/>
    <x v="2"/>
  </r>
  <r>
    <x v="17"/>
    <s v="BHR"/>
    <n v="15.04"/>
    <n v="90.000039700000002"/>
    <x v="0"/>
  </r>
  <r>
    <x v="18"/>
    <s v="BHS"/>
    <n v="15.339"/>
    <n v="72"/>
    <x v="0"/>
  </r>
  <r>
    <x v="19"/>
    <s v="BIH"/>
    <n v="9.0619999999999994"/>
    <n v="57.79"/>
    <x v="2"/>
  </r>
  <r>
    <x v="20"/>
    <s v="BLR"/>
    <n v="12.5"/>
    <n v="54.17"/>
    <x v="2"/>
  </r>
  <r>
    <x v="21"/>
    <s v="BLZ"/>
    <n v="23.091999999999999"/>
    <n v="33.6"/>
    <x v="2"/>
  </r>
  <r>
    <x v="22"/>
    <s v="BMU"/>
    <n v="10.4"/>
    <n v="95.3"/>
    <x v="0"/>
  </r>
  <r>
    <x v="23"/>
    <s v="BOL"/>
    <n v="24.236000000000001"/>
    <n v="36.94"/>
    <x v="3"/>
  </r>
  <r>
    <x v="24"/>
    <s v="BRA"/>
    <n v="14.930999999999999"/>
    <n v="51.04"/>
    <x v="2"/>
  </r>
  <r>
    <x v="25"/>
    <s v="BRB"/>
    <n v="12.188000000000001"/>
    <n v="73"/>
    <x v="0"/>
  </r>
  <r>
    <x v="26"/>
    <s v="BRN"/>
    <n v="16.405000000000001"/>
    <n v="64.5"/>
    <x v="0"/>
  </r>
  <r>
    <x v="27"/>
    <s v="BTN"/>
    <n v="18.134"/>
    <n v="29.9"/>
    <x v="3"/>
  </r>
  <r>
    <x v="28"/>
    <s v="BWA"/>
    <n v="25.266999999999999"/>
    <n v="15"/>
    <x v="2"/>
  </r>
  <r>
    <x v="29"/>
    <s v="CAF"/>
    <n v="34.076000000000001"/>
    <n v="3.5"/>
    <x v="1"/>
  </r>
  <r>
    <x v="30"/>
    <s v="CAN"/>
    <n v="10.9"/>
    <n v="85.8"/>
    <x v="0"/>
  </r>
  <r>
    <x v="31"/>
    <s v="CHE"/>
    <n v="10.199999999999999"/>
    <n v="86.34"/>
    <x v="0"/>
  </r>
  <r>
    <x v="32"/>
    <s v="CHL"/>
    <n v="13.385"/>
    <n v="66.5"/>
    <x v="0"/>
  </r>
  <r>
    <x v="33"/>
    <s v="CHN"/>
    <n v="12.1"/>
    <n v="45.8"/>
    <x v="2"/>
  </r>
  <r>
    <x v="34"/>
    <s v="CIV"/>
    <n v="37.32"/>
    <n v="8.4"/>
    <x v="3"/>
  </r>
  <r>
    <x v="35"/>
    <s v="CMR"/>
    <n v="37.235999999999997"/>
    <n v="6.4"/>
    <x v="3"/>
  </r>
  <r>
    <x v="36"/>
    <s v="COG"/>
    <n v="37.011000000000003"/>
    <n v="6.6"/>
    <x v="3"/>
  </r>
  <r>
    <x v="37"/>
    <s v="COL"/>
    <n v="16.076000000000001"/>
    <n v="51.7"/>
    <x v="2"/>
  </r>
  <r>
    <x v="38"/>
    <s v="COM"/>
    <n v="34.326000000000001"/>
    <n v="6.5"/>
    <x v="1"/>
  </r>
  <r>
    <x v="39"/>
    <s v="CPV"/>
    <n v="21.625"/>
    <n v="37.5"/>
    <x v="3"/>
  </r>
  <r>
    <x v="40"/>
    <s v="CRI"/>
    <n v="15.022"/>
    <n v="45.96"/>
    <x v="2"/>
  </r>
  <r>
    <x v="41"/>
    <s v="CUB"/>
    <n v="10.4"/>
    <n v="27.93"/>
    <x v="2"/>
  </r>
  <r>
    <x v="42"/>
    <s v="CYM"/>
    <n v="12.5"/>
    <n v="74.099999999999994"/>
    <x v="0"/>
  </r>
  <r>
    <x v="43"/>
    <s v="CYP"/>
    <n v="11.436"/>
    <n v="65.454800000000006"/>
    <x v="0"/>
  </r>
  <r>
    <x v="44"/>
    <s v="CZE"/>
    <n v="10.199999999999999"/>
    <n v="74.110399999999998"/>
    <x v="0"/>
  </r>
  <r>
    <x v="45"/>
    <s v="DEU"/>
    <n v="8.5"/>
    <n v="84.17"/>
    <x v="0"/>
  </r>
  <r>
    <x v="46"/>
    <s v="DJI"/>
    <n v="25.486000000000001"/>
    <n v="9.5"/>
    <x v="3"/>
  </r>
  <r>
    <x v="47"/>
    <s v="DNK"/>
    <n v="10"/>
    <n v="94.6297"/>
    <x v="0"/>
  </r>
  <r>
    <x v="48"/>
    <s v="DOM"/>
    <n v="21.198"/>
    <n v="45.9"/>
    <x v="2"/>
  </r>
  <r>
    <x v="49"/>
    <s v="DZA"/>
    <n v="24.738"/>
    <n v="16.5"/>
    <x v="2"/>
  </r>
  <r>
    <x v="50"/>
    <s v="ECU"/>
    <n v="21.07"/>
    <n v="40.353684229999999"/>
    <x v="2"/>
  </r>
  <r>
    <x v="51"/>
    <s v="EGY"/>
    <n v="28.032"/>
    <n v="29.4"/>
    <x v="3"/>
  </r>
  <r>
    <x v="52"/>
    <s v="ERI"/>
    <n v="34.799999999999997"/>
    <n v="0.9"/>
    <x v="1"/>
  </r>
  <r>
    <x v="53"/>
    <s v="ESP"/>
    <n v="9.1"/>
    <n v="71.635000000000005"/>
    <x v="0"/>
  </r>
  <r>
    <x v="54"/>
    <s v="EST"/>
    <n v="10.3"/>
    <n v="79.400000000000006"/>
    <x v="0"/>
  </r>
  <r>
    <x v="55"/>
    <s v="ETH"/>
    <n v="32.924999999999997"/>
    <n v="1.9"/>
    <x v="1"/>
  </r>
  <r>
    <x v="56"/>
    <s v="FIN"/>
    <n v="10.7"/>
    <n v="91.514399999999995"/>
    <x v="0"/>
  </r>
  <r>
    <x v="57"/>
    <s v="FJI"/>
    <n v="20.463000000000001"/>
    <n v="37.1"/>
    <x v="2"/>
  </r>
  <r>
    <x v="58"/>
    <s v="FRA"/>
    <n v="12.3"/>
    <n v="81.919799999999995"/>
    <x v="0"/>
  </r>
  <r>
    <x v="59"/>
    <s v="FSM"/>
    <n v="23.510999999999999"/>
    <n v="27.8"/>
    <x v="3"/>
  </r>
  <r>
    <x v="60"/>
    <s v="GAB"/>
    <n v="30.555"/>
    <n v="9.1999999999999993"/>
    <x v="2"/>
  </r>
  <r>
    <x v="61"/>
    <s v="GBR"/>
    <n v="12.2"/>
    <n v="89.844099999999997"/>
    <x v="0"/>
  </r>
  <r>
    <x v="62"/>
    <s v="GEO"/>
    <n v="13.332000000000001"/>
    <n v="43.3"/>
    <x v="3"/>
  </r>
  <r>
    <x v="63"/>
    <s v="GHA"/>
    <n v="33.131"/>
    <n v="12.3"/>
    <x v="3"/>
  </r>
  <r>
    <x v="64"/>
    <s v="GIN"/>
    <n v="37.337000000000003"/>
    <n v="1.6"/>
    <x v="1"/>
  </r>
  <r>
    <x v="65"/>
    <s v="GMB"/>
    <n v="42.524999999999999"/>
    <n v="14"/>
    <x v="1"/>
  </r>
  <r>
    <x v="66"/>
    <s v="GNB"/>
    <n v="37.503"/>
    <n v="3.1"/>
    <x v="1"/>
  </r>
  <r>
    <x v="67"/>
    <s v="GNQ"/>
    <n v="35.362000000000002"/>
    <n v="16.399999999999999"/>
    <x v="0"/>
  </r>
  <r>
    <x v="68"/>
    <s v="GRC"/>
    <n v="8.5"/>
    <n v="59.866300000000003"/>
    <x v="0"/>
  </r>
  <r>
    <x v="69"/>
    <s v="GRD"/>
    <n v="19.334"/>
    <n v="35"/>
    <x v="2"/>
  </r>
  <r>
    <x v="70"/>
    <s v="GRL"/>
    <n v="14.5"/>
    <n v="65.8"/>
    <x v="0"/>
  </r>
  <r>
    <x v="71"/>
    <s v="GTM"/>
    <n v="27.465"/>
    <n v="19.7"/>
    <x v="3"/>
  </r>
  <r>
    <x v="72"/>
    <s v="GUM"/>
    <n v="17.388999999999999"/>
    <n v="65.400000000000006"/>
    <x v="0"/>
  </r>
  <r>
    <x v="73"/>
    <s v="GUY"/>
    <n v="18.885000000000002"/>
    <n v="35"/>
    <x v="3"/>
  </r>
  <r>
    <x v="74"/>
    <s v="HKG"/>
    <n v="7.9"/>
    <n v="74.2"/>
    <x v="0"/>
  </r>
  <r>
    <x v="75"/>
    <s v="HND"/>
    <n v="21.593"/>
    <n v="17.8"/>
    <x v="3"/>
  </r>
  <r>
    <x v="76"/>
    <s v="HRV"/>
    <n v="9.4"/>
    <n v="66.747600000000006"/>
    <x v="0"/>
  </r>
  <r>
    <x v="77"/>
    <s v="HTI"/>
    <n v="25.344999999999999"/>
    <n v="10.6"/>
    <x v="1"/>
  </r>
  <r>
    <x v="78"/>
    <s v="HUN"/>
    <n v="9.1999999999999993"/>
    <n v="72.643900000000002"/>
    <x v="0"/>
  </r>
  <r>
    <x v="79"/>
    <s v="IDN"/>
    <n v="20.297000000000001"/>
    <n v="14.94"/>
    <x v="3"/>
  </r>
  <r>
    <x v="80"/>
    <s v="IND"/>
    <n v="20.291"/>
    <n v="15.1"/>
    <x v="3"/>
  </r>
  <r>
    <x v="81"/>
    <s v="IRL"/>
    <n v="15"/>
    <n v="78.247699999999995"/>
    <x v="0"/>
  </r>
  <r>
    <x v="82"/>
    <s v="IRN"/>
    <n v="17.899999999999999"/>
    <n v="29.95"/>
    <x v="2"/>
  </r>
  <r>
    <x v="83"/>
    <s v="IRQ"/>
    <n v="31.093"/>
    <n v="9.1999999999999993"/>
    <x v="2"/>
  </r>
  <r>
    <x v="84"/>
    <s v="ISL"/>
    <n v="13.4"/>
    <n v="96.546800000000005"/>
    <x v="0"/>
  </r>
  <r>
    <x v="85"/>
    <s v="ISR"/>
    <n v="21.3"/>
    <n v="70.8"/>
    <x v="0"/>
  </r>
  <r>
    <x v="86"/>
    <s v="ITA"/>
    <n v="8.5"/>
    <n v="58.459299999999999"/>
    <x v="0"/>
  </r>
  <r>
    <x v="87"/>
    <s v="JAM"/>
    <n v="13.54"/>
    <n v="37.1"/>
    <x v="2"/>
  </r>
  <r>
    <x v="88"/>
    <s v="JOR"/>
    <n v="27.045999999999999"/>
    <n v="41"/>
    <x v="2"/>
  </r>
  <r>
    <x v="89"/>
    <s v="JPN"/>
    <n v="8.1999999999999993"/>
    <n v="89.71"/>
    <x v="0"/>
  </r>
  <r>
    <x v="90"/>
    <s v="KAZ"/>
    <n v="22.73"/>
    <n v="54"/>
    <x v="2"/>
  </r>
  <r>
    <x v="91"/>
    <s v="KEN"/>
    <n v="35.194000000000003"/>
    <n v="39"/>
    <x v="3"/>
  </r>
  <r>
    <x v="92"/>
    <s v="KGZ"/>
    <n v="27.2"/>
    <n v="23"/>
    <x v="3"/>
  </r>
  <r>
    <x v="93"/>
    <s v="KHM"/>
    <n v="24.462"/>
    <n v="6.8"/>
    <x v="1"/>
  </r>
  <r>
    <x v="94"/>
    <s v="KIR"/>
    <n v="29.044"/>
    <n v="11.5"/>
    <x v="3"/>
  </r>
  <r>
    <x v="95"/>
    <s v="KOR"/>
    <n v="8.6"/>
    <n v="84.77"/>
    <x v="0"/>
  </r>
  <r>
    <x v="96"/>
    <s v="KWT"/>
    <n v="20.574999999999999"/>
    <n v="75.459999999999994"/>
    <x v="0"/>
  </r>
  <r>
    <x v="97"/>
    <s v="LAO"/>
    <n v="27.050999999999998"/>
    <n v="12.5"/>
    <x v="3"/>
  </r>
  <r>
    <x v="98"/>
    <s v="LBN"/>
    <n v="13.426"/>
    <n v="70.5"/>
    <x v="2"/>
  </r>
  <r>
    <x v="99"/>
    <s v="LBR"/>
    <n v="35.521000000000001"/>
    <n v="3.2"/>
    <x v="1"/>
  </r>
  <r>
    <x v="100"/>
    <s v="LBY"/>
    <n v="21.425000000000001"/>
    <n v="16.5"/>
    <x v="2"/>
  </r>
  <r>
    <x v="101"/>
    <s v="LCA"/>
    <n v="15.43"/>
    <n v="46.2"/>
    <x v="2"/>
  </r>
  <r>
    <x v="102"/>
    <s v="LIE"/>
    <n v="9.1999999999999993"/>
    <n v="93.8"/>
    <x v="0"/>
  </r>
  <r>
    <x v="103"/>
    <s v="LKA"/>
    <n v="17.863"/>
    <n v="21.9"/>
    <x v="3"/>
  </r>
  <r>
    <x v="104"/>
    <s v="LSO"/>
    <n v="28.738"/>
    <n v="5"/>
    <x v="3"/>
  </r>
  <r>
    <x v="105"/>
    <s v="LTU"/>
    <n v="10.1"/>
    <n v="68.4529"/>
    <x v="0"/>
  </r>
  <r>
    <x v="106"/>
    <s v="LUX"/>
    <n v="11.3"/>
    <n v="93.776499999999999"/>
    <x v="0"/>
  </r>
  <r>
    <x v="107"/>
    <s v="LVA"/>
    <n v="10.199999999999999"/>
    <n v="75.234399999999994"/>
    <x v="0"/>
  </r>
  <r>
    <x v="108"/>
    <s v="MAC"/>
    <n v="11.256"/>
    <n v="65.8"/>
    <x v="0"/>
  </r>
  <r>
    <x v="109"/>
    <s v="MAR"/>
    <n v="21.023"/>
    <n v="56"/>
    <x v="3"/>
  </r>
  <r>
    <x v="110"/>
    <s v="MDA"/>
    <n v="12.141"/>
    <n v="45"/>
    <x v="3"/>
  </r>
  <r>
    <x v="111"/>
    <s v="MDG"/>
    <n v="34.686"/>
    <n v="3"/>
    <x v="1"/>
  </r>
  <r>
    <x v="112"/>
    <s v="MDV"/>
    <n v="21.446999999999999"/>
    <n v="44.1"/>
    <x v="2"/>
  </r>
  <r>
    <x v="113"/>
    <s v="MEX"/>
    <n v="19.103999999999999"/>
    <n v="43.46"/>
    <x v="2"/>
  </r>
  <r>
    <x v="114"/>
    <s v="MKD"/>
    <n v="11.222"/>
    <n v="65.239999999999995"/>
    <x v="2"/>
  </r>
  <r>
    <x v="115"/>
    <s v="MLI"/>
    <n v="44.137999999999998"/>
    <n v="3.5"/>
    <x v="1"/>
  </r>
  <r>
    <x v="116"/>
    <s v="MLT"/>
    <n v="9.5"/>
    <n v="68.913799999999995"/>
    <x v="0"/>
  </r>
  <r>
    <x v="117"/>
    <s v="MMR"/>
    <n v="18.119"/>
    <n v="1.6"/>
    <x v="3"/>
  </r>
  <r>
    <x v="118"/>
    <s v="MNE"/>
    <n v="11.616"/>
    <n v="60.31"/>
    <x v="2"/>
  </r>
  <r>
    <x v="119"/>
    <s v="MNG"/>
    <n v="24.274999999999999"/>
    <n v="20"/>
    <x v="2"/>
  </r>
  <r>
    <x v="120"/>
    <s v="MOZ"/>
    <n v="39.704999999999998"/>
    <n v="5.4"/>
    <x v="1"/>
  </r>
  <r>
    <x v="121"/>
    <s v="MRT"/>
    <n v="33.801000000000002"/>
    <n v="6.2"/>
    <x v="3"/>
  </r>
  <r>
    <x v="122"/>
    <s v="MUS"/>
    <n v="10.9"/>
    <n v="39"/>
    <x v="2"/>
  </r>
  <r>
    <x v="123"/>
    <s v="MWI"/>
    <n v="39.459000000000003"/>
    <n v="5.05"/>
    <x v="1"/>
  </r>
  <r>
    <x v="124"/>
    <s v="MYS"/>
    <n v="16.805"/>
    <n v="66.97"/>
    <x v="2"/>
  </r>
  <r>
    <x v="125"/>
    <s v="NAM"/>
    <n v="29.937000000000001"/>
    <n v="13.9"/>
    <x v="2"/>
  </r>
  <r>
    <x v="126"/>
    <s v="NCL"/>
    <n v="17"/>
    <n v="66"/>
    <x v="0"/>
  </r>
  <r>
    <x v="127"/>
    <s v="NER"/>
    <n v="49.661000000000001"/>
    <n v="1.7"/>
    <x v="1"/>
  </r>
  <r>
    <x v="128"/>
    <s v="NGA"/>
    <n v="40.045000000000002"/>
    <n v="38"/>
    <x v="3"/>
  </r>
  <r>
    <x v="129"/>
    <s v="NIC"/>
    <n v="20.788"/>
    <n v="15.5"/>
    <x v="3"/>
  </r>
  <r>
    <x v="130"/>
    <s v="NLD"/>
    <n v="10.199999999999999"/>
    <n v="93.956400000000002"/>
    <x v="0"/>
  </r>
  <r>
    <x v="131"/>
    <s v="NOR"/>
    <n v="11.6"/>
    <n v="95.053399999999996"/>
    <x v="0"/>
  </r>
  <r>
    <x v="132"/>
    <s v="NPL"/>
    <n v="20.922999999999998"/>
    <n v="13.3"/>
    <x v="1"/>
  </r>
  <r>
    <x v="133"/>
    <s v="NZL"/>
    <n v="13.12"/>
    <n v="82.78"/>
    <x v="0"/>
  </r>
  <r>
    <x v="134"/>
    <s v="OMN"/>
    <n v="20.419"/>
    <n v="66.45"/>
    <x v="0"/>
  </r>
  <r>
    <x v="135"/>
    <s v="PAK"/>
    <n v="29.582000000000001"/>
    <n v="10.9"/>
    <x v="3"/>
  </r>
  <r>
    <x v="136"/>
    <s v="PAN"/>
    <n v="19.68"/>
    <n v="44.03"/>
    <x v="2"/>
  </r>
  <r>
    <x v="137"/>
    <s v="PER"/>
    <n v="20.198"/>
    <n v="39.200000000000003"/>
    <x v="2"/>
  </r>
  <r>
    <x v="138"/>
    <s v="PHL"/>
    <n v="23.79"/>
    <n v="37"/>
    <x v="3"/>
  </r>
  <r>
    <x v="139"/>
    <s v="PNG"/>
    <n v="28.899000000000001"/>
    <n v="6.5"/>
    <x v="3"/>
  </r>
  <r>
    <x v="140"/>
    <s v="POL"/>
    <n v="9.6"/>
    <n v="62.849200000000003"/>
    <x v="0"/>
  </r>
  <r>
    <x v="141"/>
    <s v="PRI"/>
    <n v="10.8"/>
    <n v="73.900000000000006"/>
    <x v="0"/>
  </r>
  <r>
    <x v="142"/>
    <s v="PRT"/>
    <n v="7.9"/>
    <n v="62.095599999999997"/>
    <x v="0"/>
  </r>
  <r>
    <x v="143"/>
    <s v="PRY"/>
    <n v="21.588000000000001"/>
    <n v="36.9"/>
    <x v="2"/>
  </r>
  <r>
    <x v="144"/>
    <s v="PYF"/>
    <n v="16.393000000000001"/>
    <n v="56.8"/>
    <x v="0"/>
  </r>
  <r>
    <x v="145"/>
    <s v="QAT"/>
    <n v="11.94"/>
    <n v="85.3"/>
    <x v="0"/>
  </r>
  <r>
    <x v="146"/>
    <s v="ROU"/>
    <n v="8.8000000000000007"/>
    <n v="49.764499999999998"/>
    <x v="2"/>
  </r>
  <r>
    <x v="147"/>
    <s v="RUS"/>
    <n v="13.2"/>
    <n v="67.97"/>
    <x v="0"/>
  </r>
  <r>
    <x v="148"/>
    <s v="RWA"/>
    <n v="32.689"/>
    <n v="9"/>
    <x v="1"/>
  </r>
  <r>
    <x v="149"/>
    <s v="SAU"/>
    <n v="20.576000000000001"/>
    <n v="60.5"/>
    <x v="0"/>
  </r>
  <r>
    <x v="150"/>
    <s v="SDN"/>
    <n v="33.476999999999997"/>
    <n v="22.7"/>
    <x v="3"/>
  </r>
  <r>
    <x v="151"/>
    <s v="SEN"/>
    <n v="38.533000000000001"/>
    <n v="13.1"/>
    <x v="3"/>
  </r>
  <r>
    <x v="152"/>
    <s v="SGP"/>
    <n v="9.3000000000000007"/>
    <n v="81"/>
    <x v="0"/>
  </r>
  <r>
    <x v="153"/>
    <s v="SLB"/>
    <n v="30.577999999999999"/>
    <n v="8"/>
    <x v="3"/>
  </r>
  <r>
    <x v="154"/>
    <s v="SLE"/>
    <n v="36.728999999999999"/>
    <n v="1.7"/>
    <x v="1"/>
  </r>
  <r>
    <x v="155"/>
    <s v="SLV"/>
    <n v="17.475999999999999"/>
    <n v="23.109300000000001"/>
    <x v="3"/>
  </r>
  <r>
    <x v="156"/>
    <s v="SOM"/>
    <n v="43.890999999999998"/>
    <n v="1.5"/>
    <x v="1"/>
  </r>
  <r>
    <x v="157"/>
    <s v="SRB"/>
    <n v="9.1999999999999993"/>
    <n v="51.5"/>
    <x v="2"/>
  </r>
  <r>
    <x v="158"/>
    <s v="SSD"/>
    <n v="37.125999999999998"/>
    <n v="14.1"/>
    <x v="1"/>
  </r>
  <r>
    <x v="159"/>
    <s v="STP"/>
    <n v="34.536999999999999"/>
    <n v="23"/>
    <x v="3"/>
  </r>
  <r>
    <x v="160"/>
    <s v="SUR"/>
    <n v="18.454999999999998"/>
    <n v="37.4"/>
    <x v="2"/>
  </r>
  <r>
    <x v="161"/>
    <s v="SVK"/>
    <n v="10.1"/>
    <n v="77.882599999999996"/>
    <x v="0"/>
  </r>
  <r>
    <x v="162"/>
    <s v="SVN"/>
    <n v="10.199999999999999"/>
    <n v="72.675600000000003"/>
    <x v="0"/>
  </r>
  <r>
    <x v="163"/>
    <s v="SWE"/>
    <n v="11.8"/>
    <n v="94.783600000000007"/>
    <x v="0"/>
  </r>
  <r>
    <x v="164"/>
    <s v="SWZ"/>
    <n v="30.093"/>
    <n v="24.7"/>
    <x v="3"/>
  </r>
  <r>
    <x v="165"/>
    <s v="SYC"/>
    <n v="18.600000000000001"/>
    <n v="50.4"/>
    <x v="0"/>
  </r>
  <r>
    <x v="166"/>
    <s v="SYR"/>
    <n v="24.042999999999999"/>
    <n v="26.2"/>
    <x v="3"/>
  </r>
  <r>
    <x v="167"/>
    <s v="TCD"/>
    <n v="45.744999999999997"/>
    <n v="2.2999999999999998"/>
    <x v="1"/>
  </r>
  <r>
    <x v="168"/>
    <s v="TGO"/>
    <n v="36.08"/>
    <n v="4.5"/>
    <x v="1"/>
  </r>
  <r>
    <x v="169"/>
    <s v="THA"/>
    <n v="11.041"/>
    <n v="28.94"/>
    <x v="2"/>
  </r>
  <r>
    <x v="170"/>
    <s v="TJK"/>
    <n v="30.792000000000002"/>
    <n v="16"/>
    <x v="3"/>
  </r>
  <r>
    <x v="171"/>
    <s v="TKM"/>
    <n v="21.321999999999999"/>
    <n v="9.6"/>
    <x v="2"/>
  </r>
  <r>
    <x v="172"/>
    <s v="TLS"/>
    <n v="35.755000000000003"/>
    <n v="1.1000000000000001"/>
    <x v="3"/>
  </r>
  <r>
    <x v="173"/>
    <s v="TON"/>
    <n v="25.408999999999999"/>
    <n v="35"/>
    <x v="2"/>
  </r>
  <r>
    <x v="174"/>
    <s v="TTO"/>
    <n v="14.59"/>
    <n v="63.8"/>
    <x v="0"/>
  </r>
  <r>
    <x v="175"/>
    <s v="TUN"/>
    <n v="19.8"/>
    <n v="43.8"/>
    <x v="2"/>
  </r>
  <r>
    <x v="176"/>
    <s v="TUR"/>
    <n v="16.835999999999999"/>
    <n v="46.25"/>
    <x v="2"/>
  </r>
  <r>
    <x v="177"/>
    <s v="TZA"/>
    <n v="39.518000000000001"/>
    <n v="4.4000000000000004"/>
    <x v="1"/>
  </r>
  <r>
    <x v="178"/>
    <s v="UGA"/>
    <n v="43.473999999999997"/>
    <n v="16.2"/>
    <x v="1"/>
  </r>
  <r>
    <x v="179"/>
    <s v="UKR"/>
    <n v="11.1"/>
    <n v="41"/>
    <x v="3"/>
  </r>
  <r>
    <x v="180"/>
    <s v="URY"/>
    <n v="14.374000000000001"/>
    <n v="57.69"/>
    <x v="0"/>
  </r>
  <r>
    <x v="181"/>
    <s v="USA"/>
    <n v="12.5"/>
    <n v="84.2"/>
    <x v="0"/>
  </r>
  <r>
    <x v="182"/>
    <s v="UZB"/>
    <n v="22.5"/>
    <n v="38.200000000000003"/>
    <x v="3"/>
  </r>
  <r>
    <x v="183"/>
    <s v="VCT"/>
    <n v="16.306000000000001"/>
    <n v="52"/>
    <x v="2"/>
  </r>
  <r>
    <x v="184"/>
    <s v="VEN"/>
    <n v="19.841999999999999"/>
    <n v="54.9"/>
    <x v="0"/>
  </r>
  <r>
    <x v="185"/>
    <s v="VIR"/>
    <n v="10.7"/>
    <n v="45.3"/>
    <x v="0"/>
  </r>
  <r>
    <x v="186"/>
    <s v="VNM"/>
    <n v="15.537000000000001"/>
    <n v="43.9"/>
    <x v="3"/>
  </r>
  <r>
    <x v="187"/>
    <s v="VUT"/>
    <n v="26.739000000000001"/>
    <n v="11.3"/>
    <x v="3"/>
  </r>
  <r>
    <x v="188"/>
    <s v="PSE"/>
    <n v="30.393999999999998"/>
    <n v="46.6"/>
    <x v="3"/>
  </r>
  <r>
    <x v="189"/>
    <s v="WSM"/>
    <n v="26.172000000000001"/>
    <n v="15.3"/>
    <x v="3"/>
  </r>
  <r>
    <x v="190"/>
    <s v="YEM"/>
    <n v="32.947000000000003"/>
    <n v="20"/>
    <x v="3"/>
  </r>
  <r>
    <x v="191"/>
    <s v="ZAF"/>
    <n v="20.85"/>
    <n v="46.5"/>
    <x v="2"/>
  </r>
  <r>
    <x v="192"/>
    <s v="COD"/>
    <n v="42.393999999999998"/>
    <n v="2.2000000000000002"/>
    <x v="1"/>
  </r>
  <r>
    <x v="193"/>
    <s v="ZMB"/>
    <n v="40.470999999999997"/>
    <n v="15.4"/>
    <x v="3"/>
  </r>
  <r>
    <x v="194"/>
    <s v="ZWE"/>
    <n v="35.715000000000003"/>
    <n v="18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6:B71" firstHeaderRow="1" firstDataRow="1" firstDataCol="1"/>
  <pivotFields count="5">
    <pivotField axis="axisRow" showAll="0">
      <items count="196">
        <item sd="0" x="1"/>
        <item sd="0" x="3"/>
        <item sd="0" x="49"/>
        <item sd="0" x="2"/>
        <item sd="0" x="7"/>
        <item sd="0" x="5"/>
        <item x="6"/>
        <item x="0"/>
        <item x="8"/>
        <item x="9"/>
        <item x="10"/>
        <item x="18"/>
        <item x="17"/>
        <item x="15"/>
        <item x="25"/>
        <item x="20"/>
        <item x="12"/>
        <item x="21"/>
        <item x="13"/>
        <item x="22"/>
        <item x="27"/>
        <item x="23"/>
        <item x="19"/>
        <item x="28"/>
        <item x="24"/>
        <item x="26"/>
        <item x="16"/>
        <item x="14"/>
        <item x="11"/>
        <item x="39"/>
        <item x="93"/>
        <item x="35"/>
        <item x="30"/>
        <item x="42"/>
        <item x="29"/>
        <item x="167"/>
        <item x="32"/>
        <item x="33"/>
        <item x="37"/>
        <item x="38"/>
        <item x="192"/>
        <item x="36"/>
        <item x="40"/>
        <item x="34"/>
        <item x="76"/>
        <item x="41"/>
        <item x="43"/>
        <item x="44"/>
        <item x="47"/>
        <item x="46"/>
        <item x="48"/>
        <item x="50"/>
        <item x="51"/>
        <item x="155"/>
        <item x="67"/>
        <item x="52"/>
        <item x="54"/>
        <item x="55"/>
        <item x="57"/>
        <item x="56"/>
        <item x="58"/>
        <item x="144"/>
        <item x="60"/>
        <item x="65"/>
        <item x="62"/>
        <item x="45"/>
        <item x="63"/>
        <item x="68"/>
        <item x="70"/>
        <item x="69"/>
        <item x="72"/>
        <item x="71"/>
        <item x="64"/>
        <item x="66"/>
        <item x="73"/>
        <item x="77"/>
        <item x="75"/>
        <item x="74"/>
        <item x="78"/>
        <item x="84"/>
        <item x="80"/>
        <item x="79"/>
        <item x="82"/>
        <item x="83"/>
        <item x="81"/>
        <item x="85"/>
        <item x="86"/>
        <item x="87"/>
        <item x="89"/>
        <item x="88"/>
        <item x="90"/>
        <item x="91"/>
        <item x="94"/>
        <item x="95"/>
        <item x="96"/>
        <item x="92"/>
        <item x="97"/>
        <item x="107"/>
        <item x="98"/>
        <item x="104"/>
        <item x="99"/>
        <item x="100"/>
        <item x="102"/>
        <item x="105"/>
        <item x="106"/>
        <item x="108"/>
        <item x="114"/>
        <item x="111"/>
        <item x="123"/>
        <item x="124"/>
        <item x="112"/>
        <item x="115"/>
        <item x="116"/>
        <item x="121"/>
        <item x="122"/>
        <item x="113"/>
        <item x="59"/>
        <item x="110"/>
        <item x="119"/>
        <item x="118"/>
        <item x="109"/>
        <item x="120"/>
        <item x="117"/>
        <item x="125"/>
        <item x="132"/>
        <item x="130"/>
        <item x="126"/>
        <item x="133"/>
        <item x="129"/>
        <item x="127"/>
        <item x="128"/>
        <item x="131"/>
        <item x="134"/>
        <item x="135"/>
        <item x="136"/>
        <item x="139"/>
        <item x="143"/>
        <item x="137"/>
        <item x="138"/>
        <item x="140"/>
        <item x="142"/>
        <item x="141"/>
        <item x="145"/>
        <item x="146"/>
        <item x="147"/>
        <item x="148"/>
        <item x="189"/>
        <item x="159"/>
        <item x="149"/>
        <item x="151"/>
        <item x="157"/>
        <item x="165"/>
        <item x="154"/>
        <item x="152"/>
        <item x="161"/>
        <item x="162"/>
        <item x="153"/>
        <item x="156"/>
        <item x="191"/>
        <item x="158"/>
        <item x="53"/>
        <item x="103"/>
        <item x="101"/>
        <item x="183"/>
        <item x="150"/>
        <item x="160"/>
        <item x="164"/>
        <item x="163"/>
        <item x="31"/>
        <item x="166"/>
        <item x="170"/>
        <item x="177"/>
        <item x="169"/>
        <item x="172"/>
        <item x="168"/>
        <item x="173"/>
        <item x="174"/>
        <item x="175"/>
        <item x="176"/>
        <item x="171"/>
        <item x="178"/>
        <item x="179"/>
        <item x="4"/>
        <item x="61"/>
        <item x="181"/>
        <item x="180"/>
        <item x="182"/>
        <item x="187"/>
        <item x="184"/>
        <item x="186"/>
        <item x="185"/>
        <item x="188"/>
        <item x="190"/>
        <item x="193"/>
        <item x="194"/>
        <item t="default"/>
      </items>
    </pivotField>
    <pivotField showAll="0"/>
    <pivotField showAll="0"/>
    <pivotField dataField="1" showAll="0"/>
    <pivotField axis="axisRow" showAll="0">
      <items count="5">
        <item sd="0" x="0"/>
        <item sd="0" x="1"/>
        <item sd="0" x="3"/>
        <item sd="0" x="2"/>
        <item t="default"/>
      </items>
    </pivotField>
  </pivotFields>
  <rowFields count="2">
    <field x="4"/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nternet user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8:B60" firstHeaderRow="1" firstDataRow="1" firstDataCol="1"/>
  <pivotFields count="5">
    <pivotField axis="axisRow" showAll="0">
      <items count="195">
        <item x="1"/>
        <item x="3"/>
        <item x="49"/>
        <item x="2"/>
        <item x="7"/>
        <item x="5"/>
        <item x="6"/>
        <item x="0"/>
        <item x="8"/>
        <item x="9"/>
        <item x="10"/>
        <item x="18"/>
        <item x="17"/>
        <item x="15"/>
        <item x="25"/>
        <item x="20"/>
        <item x="12"/>
        <item x="21"/>
        <item x="13"/>
        <item x="22"/>
        <item x="27"/>
        <item x="23"/>
        <item x="19"/>
        <item x="28"/>
        <item x="24"/>
        <item x="26"/>
        <item x="16"/>
        <item x="14"/>
        <item x="11"/>
        <item x="39"/>
        <item x="93"/>
        <item x="35"/>
        <item x="30"/>
        <item x="42"/>
        <item x="29"/>
        <item x="167"/>
        <item x="32"/>
        <item x="33"/>
        <item x="37"/>
        <item x="38"/>
        <item x="192"/>
        <item x="36"/>
        <item x="40"/>
        <item x="34"/>
        <item x="76"/>
        <item x="41"/>
        <item x="43"/>
        <item x="44"/>
        <item x="47"/>
        <item x="46"/>
        <item x="48"/>
        <item x="50"/>
        <item x="51"/>
        <item x="155"/>
        <item x="67"/>
        <item x="52"/>
        <item x="54"/>
        <item x="55"/>
        <item x="57"/>
        <item x="56"/>
        <item x="58"/>
        <item x="144"/>
        <item x="60"/>
        <item x="65"/>
        <item x="62"/>
        <item x="45"/>
        <item x="63"/>
        <item x="68"/>
        <item x="70"/>
        <item x="69"/>
        <item x="72"/>
        <item x="71"/>
        <item x="64"/>
        <item x="66"/>
        <item x="73"/>
        <item x="77"/>
        <item x="75"/>
        <item x="74"/>
        <item x="78"/>
        <item x="84"/>
        <item x="80"/>
        <item x="79"/>
        <item x="82"/>
        <item x="83"/>
        <item x="81"/>
        <item x="85"/>
        <item x="86"/>
        <item x="87"/>
        <item x="89"/>
        <item x="88"/>
        <item x="90"/>
        <item x="91"/>
        <item x="94"/>
        <item x="95"/>
        <item x="96"/>
        <item x="92"/>
        <item x="97"/>
        <item x="107"/>
        <item x="98"/>
        <item x="104"/>
        <item x="99"/>
        <item x="100"/>
        <item x="102"/>
        <item x="105"/>
        <item x="106"/>
        <item x="108"/>
        <item x="114"/>
        <item x="111"/>
        <item x="123"/>
        <item x="124"/>
        <item x="112"/>
        <item x="115"/>
        <item x="116"/>
        <item x="121"/>
        <item x="122"/>
        <item x="113"/>
        <item x="59"/>
        <item x="110"/>
        <item x="119"/>
        <item x="118"/>
        <item x="109"/>
        <item x="120"/>
        <item x="117"/>
        <item x="125"/>
        <item x="132"/>
        <item x="130"/>
        <item x="126"/>
        <item x="133"/>
        <item x="129"/>
        <item x="127"/>
        <item x="128"/>
        <item x="131"/>
        <item x="134"/>
        <item x="135"/>
        <item x="136"/>
        <item x="139"/>
        <item x="143"/>
        <item x="137"/>
        <item x="138"/>
        <item x="140"/>
        <item x="142"/>
        <item x="141"/>
        <item x="145"/>
        <item x="146"/>
        <item x="147"/>
        <item x="148"/>
        <item x="189"/>
        <item x="159"/>
        <item x="149"/>
        <item x="151"/>
        <item x="157"/>
        <item x="165"/>
        <item x="154"/>
        <item x="152"/>
        <item x="161"/>
        <item x="162"/>
        <item x="153"/>
        <item x="156"/>
        <item x="191"/>
        <item x="158"/>
        <item x="53"/>
        <item x="103"/>
        <item x="101"/>
        <item x="183"/>
        <item x="150"/>
        <item x="160"/>
        <item x="164"/>
        <item x="163"/>
        <item x="31"/>
        <item x="166"/>
        <item x="170"/>
        <item x="177"/>
        <item x="169"/>
        <item x="172"/>
        <item x="168"/>
        <item x="173"/>
        <item x="174"/>
        <item x="175"/>
        <item x="176"/>
        <item x="171"/>
        <item x="178"/>
        <item x="179"/>
        <item x="4"/>
        <item x="61"/>
        <item x="181"/>
        <item x="180"/>
        <item x="182"/>
        <item x="187"/>
        <item x="184"/>
        <item x="186"/>
        <item x="185"/>
        <item x="188"/>
        <item x="190"/>
        <item x="193"/>
        <item t="default"/>
      </items>
    </pivotField>
    <pivotField showAll="0"/>
    <pivotField showAll="0"/>
    <pivotField showAll="0"/>
    <pivotField axis="axisRow" dataField="1" showAll="0">
      <items count="5">
        <item h="1" sd="0" x="0"/>
        <item h="1" sd="0" x="1"/>
        <item sd="0" x="3"/>
        <item h="1" sd="0" x="2"/>
        <item t="default"/>
      </items>
    </pivotField>
  </pivotFields>
  <rowFields count="2">
    <field x="4"/>
    <field x="0"/>
  </rowFields>
  <rowItems count="2">
    <i>
      <x v="2"/>
    </i>
    <i t="grand">
      <x/>
    </i>
  </rowItems>
  <colItems count="1">
    <i/>
  </colItems>
  <dataFields count="1">
    <dataField name="Count of Income Group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topLeftCell="A175" workbookViewId="0">
      <selection sqref="A1:A1048576"/>
    </sheetView>
  </sheetViews>
  <sheetFormatPr defaultRowHeight="14.5" x14ac:dyDescent="0.35"/>
  <cols>
    <col min="1" max="1" width="26.1796875" bestFit="1" customWidth="1"/>
    <col min="2" max="2" width="12.08984375" bestFit="1" customWidth="1"/>
    <col min="3" max="3" width="8.6328125" customWidth="1"/>
    <col min="4" max="4" width="12.1796875" customWidth="1"/>
    <col min="5" max="5" width="18.6328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>
        <v>10.244</v>
      </c>
      <c r="D2">
        <v>78.900000000000006</v>
      </c>
      <c r="E2" t="s">
        <v>7</v>
      </c>
    </row>
    <row r="3" spans="1:5" x14ac:dyDescent="0.35">
      <c r="A3" t="s">
        <v>8</v>
      </c>
      <c r="B3" t="s">
        <v>9</v>
      </c>
      <c r="C3">
        <v>35.253</v>
      </c>
      <c r="D3">
        <v>5.9</v>
      </c>
      <c r="E3" t="s">
        <v>10</v>
      </c>
    </row>
    <row r="4" spans="1:5" x14ac:dyDescent="0.35">
      <c r="A4" t="s">
        <v>11</v>
      </c>
      <c r="B4" t="s">
        <v>12</v>
      </c>
      <c r="C4">
        <v>45.984999999999999</v>
      </c>
      <c r="D4">
        <v>19.100000000000001</v>
      </c>
      <c r="E4" t="s">
        <v>13</v>
      </c>
    </row>
    <row r="5" spans="1:5" x14ac:dyDescent="0.35">
      <c r="A5" t="s">
        <v>14</v>
      </c>
      <c r="B5" t="s">
        <v>15</v>
      </c>
      <c r="C5">
        <v>12.877000000000001</v>
      </c>
      <c r="D5">
        <v>57.2</v>
      </c>
      <c r="E5" t="s">
        <v>13</v>
      </c>
    </row>
    <row r="6" spans="1:5" x14ac:dyDescent="0.35">
      <c r="A6" t="s">
        <v>16</v>
      </c>
      <c r="B6" t="s">
        <v>17</v>
      </c>
      <c r="C6">
        <v>11.044</v>
      </c>
      <c r="D6">
        <v>88</v>
      </c>
      <c r="E6" t="s">
        <v>7</v>
      </c>
    </row>
    <row r="7" spans="1:5" x14ac:dyDescent="0.35">
      <c r="A7" t="s">
        <v>18</v>
      </c>
      <c r="B7" t="s">
        <v>19</v>
      </c>
      <c r="C7">
        <v>17.716000000000001</v>
      </c>
      <c r="D7">
        <v>59.9</v>
      </c>
      <c r="E7" t="s">
        <v>7</v>
      </c>
    </row>
    <row r="8" spans="1:5" x14ac:dyDescent="0.35">
      <c r="A8" t="s">
        <v>20</v>
      </c>
      <c r="B8" t="s">
        <v>21</v>
      </c>
      <c r="C8">
        <v>13.308</v>
      </c>
      <c r="D8">
        <v>41.9</v>
      </c>
      <c r="E8" t="s">
        <v>22</v>
      </c>
    </row>
    <row r="9" spans="1:5" x14ac:dyDescent="0.35">
      <c r="A9" t="s">
        <v>23</v>
      </c>
      <c r="B9" t="s">
        <v>24</v>
      </c>
      <c r="C9">
        <v>16.446999999999999</v>
      </c>
      <c r="D9">
        <v>63.4</v>
      </c>
      <c r="E9" t="s">
        <v>7</v>
      </c>
    </row>
    <row r="10" spans="1:5" x14ac:dyDescent="0.35">
      <c r="A10" t="s">
        <v>25</v>
      </c>
      <c r="B10" t="s">
        <v>26</v>
      </c>
      <c r="C10">
        <v>13.2</v>
      </c>
      <c r="D10">
        <v>83</v>
      </c>
      <c r="E10" t="s">
        <v>7</v>
      </c>
    </row>
    <row r="11" spans="1:5" x14ac:dyDescent="0.35">
      <c r="A11" t="s">
        <v>27</v>
      </c>
      <c r="B11" t="s">
        <v>28</v>
      </c>
      <c r="C11">
        <v>9.4</v>
      </c>
      <c r="D11">
        <v>80.618799999999993</v>
      </c>
      <c r="E11" t="s">
        <v>7</v>
      </c>
    </row>
    <row r="12" spans="1:5" x14ac:dyDescent="0.35">
      <c r="A12" t="s">
        <v>29</v>
      </c>
      <c r="B12" t="s">
        <v>30</v>
      </c>
      <c r="C12">
        <v>18.3</v>
      </c>
      <c r="D12">
        <v>58.7</v>
      </c>
      <c r="E12" t="s">
        <v>13</v>
      </c>
    </row>
    <row r="13" spans="1:5" x14ac:dyDescent="0.35">
      <c r="A13" t="s">
        <v>31</v>
      </c>
      <c r="B13" t="s">
        <v>32</v>
      </c>
      <c r="C13">
        <v>44.151000000000003</v>
      </c>
      <c r="D13">
        <v>1.3</v>
      </c>
      <c r="E13" t="s">
        <v>10</v>
      </c>
    </row>
    <row r="14" spans="1:5" x14ac:dyDescent="0.35">
      <c r="A14" t="s">
        <v>33</v>
      </c>
      <c r="B14" t="s">
        <v>34</v>
      </c>
      <c r="C14">
        <v>11.2</v>
      </c>
      <c r="D14">
        <v>82.170199999999994</v>
      </c>
      <c r="E14" t="s">
        <v>7</v>
      </c>
    </row>
    <row r="15" spans="1:5" x14ac:dyDescent="0.35">
      <c r="A15" t="s">
        <v>35</v>
      </c>
      <c r="B15" t="s">
        <v>36</v>
      </c>
      <c r="C15">
        <v>36.44</v>
      </c>
      <c r="D15">
        <v>4.9000000000000004</v>
      </c>
      <c r="E15" t="s">
        <v>10</v>
      </c>
    </row>
    <row r="16" spans="1:5" x14ac:dyDescent="0.35">
      <c r="A16" t="s">
        <v>37</v>
      </c>
      <c r="B16" t="s">
        <v>38</v>
      </c>
      <c r="C16">
        <v>40.551000000000002</v>
      </c>
      <c r="D16">
        <v>9.1</v>
      </c>
      <c r="E16" t="s">
        <v>10</v>
      </c>
    </row>
    <row r="17" spans="1:5" x14ac:dyDescent="0.35">
      <c r="A17" t="s">
        <v>39</v>
      </c>
      <c r="B17" t="s">
        <v>40</v>
      </c>
      <c r="C17">
        <v>20.141999999999999</v>
      </c>
      <c r="D17">
        <v>6.63</v>
      </c>
      <c r="E17" t="s">
        <v>22</v>
      </c>
    </row>
    <row r="18" spans="1:5" x14ac:dyDescent="0.35">
      <c r="A18" t="s">
        <v>41</v>
      </c>
      <c r="B18" t="s">
        <v>42</v>
      </c>
      <c r="C18">
        <v>9.1999999999999993</v>
      </c>
      <c r="D18">
        <v>53.061500000000002</v>
      </c>
      <c r="E18" t="s">
        <v>13</v>
      </c>
    </row>
    <row r="19" spans="1:5" x14ac:dyDescent="0.35">
      <c r="A19" t="s">
        <v>43</v>
      </c>
      <c r="B19" t="s">
        <v>44</v>
      </c>
      <c r="C19">
        <v>15.04</v>
      </c>
      <c r="D19">
        <v>90.000039700000002</v>
      </c>
      <c r="E19" t="s">
        <v>7</v>
      </c>
    </row>
    <row r="20" spans="1:5" x14ac:dyDescent="0.35">
      <c r="A20" t="s">
        <v>45</v>
      </c>
      <c r="B20" t="s">
        <v>46</v>
      </c>
      <c r="C20">
        <v>15.339</v>
      </c>
      <c r="D20">
        <v>72</v>
      </c>
      <c r="E20" t="s">
        <v>7</v>
      </c>
    </row>
    <row r="21" spans="1:5" x14ac:dyDescent="0.35">
      <c r="A21" t="s">
        <v>47</v>
      </c>
      <c r="B21" t="s">
        <v>48</v>
      </c>
      <c r="C21">
        <v>9.0619999999999994</v>
      </c>
      <c r="D21">
        <v>57.79</v>
      </c>
      <c r="E21" t="s">
        <v>13</v>
      </c>
    </row>
    <row r="22" spans="1:5" x14ac:dyDescent="0.35">
      <c r="A22" t="s">
        <v>49</v>
      </c>
      <c r="B22" t="s">
        <v>50</v>
      </c>
      <c r="C22">
        <v>12.5</v>
      </c>
      <c r="D22">
        <v>54.17</v>
      </c>
      <c r="E22" t="s">
        <v>13</v>
      </c>
    </row>
    <row r="23" spans="1:5" x14ac:dyDescent="0.35">
      <c r="A23" t="s">
        <v>51</v>
      </c>
      <c r="B23" t="s">
        <v>52</v>
      </c>
      <c r="C23">
        <v>23.091999999999999</v>
      </c>
      <c r="D23">
        <v>33.6</v>
      </c>
      <c r="E23" t="s">
        <v>13</v>
      </c>
    </row>
    <row r="24" spans="1:5" x14ac:dyDescent="0.35">
      <c r="A24" t="s">
        <v>53</v>
      </c>
      <c r="B24" t="s">
        <v>54</v>
      </c>
      <c r="C24">
        <v>10.4</v>
      </c>
      <c r="D24">
        <v>95.3</v>
      </c>
      <c r="E24" t="s">
        <v>7</v>
      </c>
    </row>
    <row r="25" spans="1:5" x14ac:dyDescent="0.35">
      <c r="A25" t="s">
        <v>55</v>
      </c>
      <c r="B25" t="s">
        <v>56</v>
      </c>
      <c r="C25">
        <v>24.236000000000001</v>
      </c>
      <c r="D25">
        <v>36.94</v>
      </c>
      <c r="E25" t="s">
        <v>22</v>
      </c>
    </row>
    <row r="26" spans="1:5" x14ac:dyDescent="0.35">
      <c r="A26" t="s">
        <v>57</v>
      </c>
      <c r="B26" t="s">
        <v>58</v>
      </c>
      <c r="C26">
        <v>14.930999999999999</v>
      </c>
      <c r="D26">
        <v>51.04</v>
      </c>
      <c r="E26" t="s">
        <v>13</v>
      </c>
    </row>
    <row r="27" spans="1:5" x14ac:dyDescent="0.35">
      <c r="A27" t="s">
        <v>59</v>
      </c>
      <c r="B27" t="s">
        <v>60</v>
      </c>
      <c r="C27">
        <v>12.188000000000001</v>
      </c>
      <c r="D27">
        <v>73</v>
      </c>
      <c r="E27" t="s">
        <v>7</v>
      </c>
    </row>
    <row r="28" spans="1:5" x14ac:dyDescent="0.35">
      <c r="A28" t="s">
        <v>61</v>
      </c>
      <c r="B28" t="s">
        <v>62</v>
      </c>
      <c r="C28">
        <v>16.405000000000001</v>
      </c>
      <c r="D28">
        <v>64.5</v>
      </c>
      <c r="E28" t="s">
        <v>7</v>
      </c>
    </row>
    <row r="29" spans="1:5" x14ac:dyDescent="0.35">
      <c r="A29" t="s">
        <v>63</v>
      </c>
      <c r="B29" t="s">
        <v>64</v>
      </c>
      <c r="C29">
        <v>18.134</v>
      </c>
      <c r="D29">
        <v>29.9</v>
      </c>
      <c r="E29" t="s">
        <v>22</v>
      </c>
    </row>
    <row r="30" spans="1:5" x14ac:dyDescent="0.35">
      <c r="A30" t="s">
        <v>65</v>
      </c>
      <c r="B30" t="s">
        <v>66</v>
      </c>
      <c r="C30">
        <v>25.266999999999999</v>
      </c>
      <c r="D30">
        <v>15</v>
      </c>
      <c r="E30" t="s">
        <v>13</v>
      </c>
    </row>
    <row r="31" spans="1:5" x14ac:dyDescent="0.35">
      <c r="A31" t="s">
        <v>67</v>
      </c>
      <c r="B31" t="s">
        <v>68</v>
      </c>
      <c r="C31">
        <v>34.076000000000001</v>
      </c>
      <c r="D31">
        <v>3.5</v>
      </c>
      <c r="E31" t="s">
        <v>10</v>
      </c>
    </row>
    <row r="32" spans="1:5" x14ac:dyDescent="0.35">
      <c r="A32" t="s">
        <v>69</v>
      </c>
      <c r="B32" t="s">
        <v>70</v>
      </c>
      <c r="C32">
        <v>10.9</v>
      </c>
      <c r="D32">
        <v>85.8</v>
      </c>
      <c r="E32" t="s">
        <v>7</v>
      </c>
    </row>
    <row r="33" spans="1:5" x14ac:dyDescent="0.35">
      <c r="A33" t="s">
        <v>71</v>
      </c>
      <c r="B33" t="s">
        <v>72</v>
      </c>
      <c r="C33">
        <v>10.199999999999999</v>
      </c>
      <c r="D33">
        <v>86.34</v>
      </c>
      <c r="E33" t="s">
        <v>7</v>
      </c>
    </row>
    <row r="34" spans="1:5" x14ac:dyDescent="0.35">
      <c r="A34" t="s">
        <v>73</v>
      </c>
      <c r="B34" t="s">
        <v>74</v>
      </c>
      <c r="C34">
        <v>13.385</v>
      </c>
      <c r="D34">
        <v>66.5</v>
      </c>
      <c r="E34" t="s">
        <v>7</v>
      </c>
    </row>
    <row r="35" spans="1:5" x14ac:dyDescent="0.35">
      <c r="A35" t="s">
        <v>75</v>
      </c>
      <c r="B35" t="s">
        <v>76</v>
      </c>
      <c r="C35">
        <v>12.1</v>
      </c>
      <c r="D35">
        <v>45.8</v>
      </c>
      <c r="E35" t="s">
        <v>13</v>
      </c>
    </row>
    <row r="36" spans="1:5" x14ac:dyDescent="0.35">
      <c r="A36" t="s">
        <v>77</v>
      </c>
      <c r="B36" t="s">
        <v>78</v>
      </c>
      <c r="C36">
        <v>37.32</v>
      </c>
      <c r="D36">
        <v>8.4</v>
      </c>
      <c r="E36" t="s">
        <v>22</v>
      </c>
    </row>
    <row r="37" spans="1:5" x14ac:dyDescent="0.35">
      <c r="A37" t="s">
        <v>79</v>
      </c>
      <c r="B37" t="s">
        <v>80</v>
      </c>
      <c r="C37">
        <v>37.235999999999997</v>
      </c>
      <c r="D37">
        <v>6.4</v>
      </c>
      <c r="E37" t="s">
        <v>22</v>
      </c>
    </row>
    <row r="38" spans="1:5" x14ac:dyDescent="0.35">
      <c r="A38" t="s">
        <v>81</v>
      </c>
      <c r="B38" t="s">
        <v>82</v>
      </c>
      <c r="C38">
        <v>37.011000000000003</v>
      </c>
      <c r="D38">
        <v>6.6</v>
      </c>
      <c r="E38" t="s">
        <v>22</v>
      </c>
    </row>
    <row r="39" spans="1:5" x14ac:dyDescent="0.35">
      <c r="A39" t="s">
        <v>83</v>
      </c>
      <c r="B39" t="s">
        <v>84</v>
      </c>
      <c r="C39">
        <v>16.076000000000001</v>
      </c>
      <c r="D39">
        <v>51.7</v>
      </c>
      <c r="E39" t="s">
        <v>13</v>
      </c>
    </row>
    <row r="40" spans="1:5" x14ac:dyDescent="0.35">
      <c r="A40" t="s">
        <v>85</v>
      </c>
      <c r="B40" t="s">
        <v>86</v>
      </c>
      <c r="C40">
        <v>34.326000000000001</v>
      </c>
      <c r="D40">
        <v>6.5</v>
      </c>
      <c r="E40" t="s">
        <v>10</v>
      </c>
    </row>
    <row r="41" spans="1:5" x14ac:dyDescent="0.35">
      <c r="A41" t="s">
        <v>87</v>
      </c>
      <c r="B41" t="s">
        <v>88</v>
      </c>
      <c r="C41">
        <v>21.625</v>
      </c>
      <c r="D41">
        <v>37.5</v>
      </c>
      <c r="E41" t="s">
        <v>22</v>
      </c>
    </row>
    <row r="42" spans="1:5" x14ac:dyDescent="0.35">
      <c r="A42" t="s">
        <v>89</v>
      </c>
      <c r="B42" t="s">
        <v>90</v>
      </c>
      <c r="C42">
        <v>15.022</v>
      </c>
      <c r="D42">
        <v>45.96</v>
      </c>
      <c r="E42" t="s">
        <v>13</v>
      </c>
    </row>
    <row r="43" spans="1:5" x14ac:dyDescent="0.35">
      <c r="A43" t="s">
        <v>91</v>
      </c>
      <c r="B43" t="s">
        <v>92</v>
      </c>
      <c r="C43">
        <v>10.4</v>
      </c>
      <c r="D43">
        <v>27.93</v>
      </c>
      <c r="E43" t="s">
        <v>13</v>
      </c>
    </row>
    <row r="44" spans="1:5" x14ac:dyDescent="0.35">
      <c r="A44" t="s">
        <v>93</v>
      </c>
      <c r="B44" t="s">
        <v>94</v>
      </c>
      <c r="C44">
        <v>12.5</v>
      </c>
      <c r="D44">
        <v>74.099999999999994</v>
      </c>
      <c r="E44" t="s">
        <v>7</v>
      </c>
    </row>
    <row r="45" spans="1:5" x14ac:dyDescent="0.35">
      <c r="A45" t="s">
        <v>95</v>
      </c>
      <c r="B45" t="s">
        <v>96</v>
      </c>
      <c r="C45">
        <v>11.436</v>
      </c>
      <c r="D45">
        <v>65.454800000000006</v>
      </c>
      <c r="E45" t="s">
        <v>7</v>
      </c>
    </row>
    <row r="46" spans="1:5" x14ac:dyDescent="0.35">
      <c r="A46" t="s">
        <v>97</v>
      </c>
      <c r="B46" t="s">
        <v>98</v>
      </c>
      <c r="C46">
        <v>10.199999999999999</v>
      </c>
      <c r="D46">
        <v>74.110399999999998</v>
      </c>
      <c r="E46" t="s">
        <v>7</v>
      </c>
    </row>
    <row r="47" spans="1:5" x14ac:dyDescent="0.35">
      <c r="A47" t="s">
        <v>99</v>
      </c>
      <c r="B47" t="s">
        <v>100</v>
      </c>
      <c r="C47">
        <v>8.5</v>
      </c>
      <c r="D47">
        <v>84.17</v>
      </c>
      <c r="E47" t="s">
        <v>7</v>
      </c>
    </row>
    <row r="48" spans="1:5" x14ac:dyDescent="0.35">
      <c r="A48" t="s">
        <v>101</v>
      </c>
      <c r="B48" t="s">
        <v>102</v>
      </c>
      <c r="C48">
        <v>25.486000000000001</v>
      </c>
      <c r="D48">
        <v>9.5</v>
      </c>
      <c r="E48" t="s">
        <v>22</v>
      </c>
    </row>
    <row r="49" spans="1:5" x14ac:dyDescent="0.35">
      <c r="A49" t="s">
        <v>103</v>
      </c>
      <c r="B49" t="s">
        <v>104</v>
      </c>
      <c r="C49">
        <v>10</v>
      </c>
      <c r="D49">
        <v>94.6297</v>
      </c>
      <c r="E49" t="s">
        <v>7</v>
      </c>
    </row>
    <row r="50" spans="1:5" x14ac:dyDescent="0.35">
      <c r="A50" t="s">
        <v>105</v>
      </c>
      <c r="B50" t="s">
        <v>106</v>
      </c>
      <c r="C50">
        <v>21.198</v>
      </c>
      <c r="D50">
        <v>45.9</v>
      </c>
      <c r="E50" t="s">
        <v>13</v>
      </c>
    </row>
    <row r="51" spans="1:5" x14ac:dyDescent="0.35">
      <c r="A51" t="s">
        <v>107</v>
      </c>
      <c r="B51" t="s">
        <v>108</v>
      </c>
      <c r="C51">
        <v>24.738</v>
      </c>
      <c r="D51">
        <v>16.5</v>
      </c>
      <c r="E51" t="s">
        <v>13</v>
      </c>
    </row>
    <row r="52" spans="1:5" x14ac:dyDescent="0.35">
      <c r="A52" t="s">
        <v>109</v>
      </c>
      <c r="B52" t="s">
        <v>110</v>
      </c>
      <c r="C52">
        <v>21.07</v>
      </c>
      <c r="D52">
        <v>40.353684229999999</v>
      </c>
      <c r="E52" t="s">
        <v>13</v>
      </c>
    </row>
    <row r="53" spans="1:5" x14ac:dyDescent="0.35">
      <c r="A53" t="s">
        <v>111</v>
      </c>
      <c r="B53" t="s">
        <v>112</v>
      </c>
      <c r="C53">
        <v>28.032</v>
      </c>
      <c r="D53">
        <v>29.4</v>
      </c>
      <c r="E53" t="s">
        <v>22</v>
      </c>
    </row>
    <row r="54" spans="1:5" x14ac:dyDescent="0.35">
      <c r="A54" t="s">
        <v>113</v>
      </c>
      <c r="B54" t="s">
        <v>114</v>
      </c>
      <c r="C54">
        <v>34.799999999999997</v>
      </c>
      <c r="D54">
        <v>0.9</v>
      </c>
      <c r="E54" t="s">
        <v>10</v>
      </c>
    </row>
    <row r="55" spans="1:5" x14ac:dyDescent="0.35">
      <c r="A55" t="s">
        <v>115</v>
      </c>
      <c r="B55" t="s">
        <v>116</v>
      </c>
      <c r="C55">
        <v>9.1</v>
      </c>
      <c r="D55">
        <v>71.635000000000005</v>
      </c>
      <c r="E55" t="s">
        <v>7</v>
      </c>
    </row>
    <row r="56" spans="1:5" x14ac:dyDescent="0.35">
      <c r="A56" t="s">
        <v>117</v>
      </c>
      <c r="B56" t="s">
        <v>118</v>
      </c>
      <c r="C56">
        <v>10.3</v>
      </c>
      <c r="D56">
        <v>79.400000000000006</v>
      </c>
      <c r="E56" t="s">
        <v>7</v>
      </c>
    </row>
    <row r="57" spans="1:5" x14ac:dyDescent="0.35">
      <c r="A57" t="s">
        <v>119</v>
      </c>
      <c r="B57" t="s">
        <v>120</v>
      </c>
      <c r="C57">
        <v>32.924999999999997</v>
      </c>
      <c r="D57">
        <v>1.9</v>
      </c>
      <c r="E57" t="s">
        <v>10</v>
      </c>
    </row>
    <row r="58" spans="1:5" x14ac:dyDescent="0.35">
      <c r="A58" t="s">
        <v>121</v>
      </c>
      <c r="B58" t="s">
        <v>122</v>
      </c>
      <c r="C58">
        <v>10.7</v>
      </c>
      <c r="D58">
        <v>91.514399999999995</v>
      </c>
      <c r="E58" t="s">
        <v>7</v>
      </c>
    </row>
    <row r="59" spans="1:5" x14ac:dyDescent="0.35">
      <c r="A59" t="s">
        <v>123</v>
      </c>
      <c r="B59" t="s">
        <v>124</v>
      </c>
      <c r="C59">
        <v>20.463000000000001</v>
      </c>
      <c r="D59">
        <v>37.1</v>
      </c>
      <c r="E59" t="s">
        <v>13</v>
      </c>
    </row>
    <row r="60" spans="1:5" x14ac:dyDescent="0.35">
      <c r="A60" t="s">
        <v>125</v>
      </c>
      <c r="B60" t="s">
        <v>126</v>
      </c>
      <c r="C60">
        <v>12.3</v>
      </c>
      <c r="D60">
        <v>81.919799999999995</v>
      </c>
      <c r="E60" t="s">
        <v>7</v>
      </c>
    </row>
    <row r="61" spans="1:5" x14ac:dyDescent="0.35">
      <c r="A61" t="s">
        <v>127</v>
      </c>
      <c r="B61" t="s">
        <v>128</v>
      </c>
      <c r="C61">
        <v>23.510999999999999</v>
      </c>
      <c r="D61">
        <v>27.8</v>
      </c>
      <c r="E61" t="s">
        <v>22</v>
      </c>
    </row>
    <row r="62" spans="1:5" x14ac:dyDescent="0.35">
      <c r="A62" t="s">
        <v>129</v>
      </c>
      <c r="B62" t="s">
        <v>130</v>
      </c>
      <c r="C62">
        <v>30.555</v>
      </c>
      <c r="D62">
        <v>9.1999999999999993</v>
      </c>
      <c r="E62" t="s">
        <v>13</v>
      </c>
    </row>
    <row r="63" spans="1:5" x14ac:dyDescent="0.35">
      <c r="A63" t="s">
        <v>131</v>
      </c>
      <c r="B63" t="s">
        <v>132</v>
      </c>
      <c r="C63">
        <v>12.2</v>
      </c>
      <c r="D63">
        <v>89.844099999999997</v>
      </c>
      <c r="E63" t="s">
        <v>7</v>
      </c>
    </row>
    <row r="64" spans="1:5" x14ac:dyDescent="0.35">
      <c r="A64" t="s">
        <v>133</v>
      </c>
      <c r="B64" t="s">
        <v>134</v>
      </c>
      <c r="C64">
        <v>13.332000000000001</v>
      </c>
      <c r="D64">
        <v>43.3</v>
      </c>
      <c r="E64" t="s">
        <v>22</v>
      </c>
    </row>
    <row r="65" spans="1:5" x14ac:dyDescent="0.35">
      <c r="A65" t="s">
        <v>135</v>
      </c>
      <c r="B65" t="s">
        <v>136</v>
      </c>
      <c r="C65">
        <v>33.131</v>
      </c>
      <c r="D65">
        <v>12.3</v>
      </c>
      <c r="E65" t="s">
        <v>22</v>
      </c>
    </row>
    <row r="66" spans="1:5" x14ac:dyDescent="0.35">
      <c r="A66" t="s">
        <v>137</v>
      </c>
      <c r="B66" t="s">
        <v>138</v>
      </c>
      <c r="C66">
        <v>37.337000000000003</v>
      </c>
      <c r="D66">
        <v>1.6</v>
      </c>
      <c r="E66" t="s">
        <v>10</v>
      </c>
    </row>
    <row r="67" spans="1:5" x14ac:dyDescent="0.35">
      <c r="A67" t="s">
        <v>139</v>
      </c>
      <c r="B67" t="s">
        <v>140</v>
      </c>
      <c r="C67">
        <v>42.524999999999999</v>
      </c>
      <c r="D67">
        <v>14</v>
      </c>
      <c r="E67" t="s">
        <v>10</v>
      </c>
    </row>
    <row r="68" spans="1:5" x14ac:dyDescent="0.35">
      <c r="A68" t="s">
        <v>141</v>
      </c>
      <c r="B68" t="s">
        <v>142</v>
      </c>
      <c r="C68">
        <v>37.503</v>
      </c>
      <c r="D68">
        <v>3.1</v>
      </c>
      <c r="E68" t="s">
        <v>10</v>
      </c>
    </row>
    <row r="69" spans="1:5" x14ac:dyDescent="0.35">
      <c r="A69" t="s">
        <v>143</v>
      </c>
      <c r="B69" t="s">
        <v>144</v>
      </c>
      <c r="C69">
        <v>35.362000000000002</v>
      </c>
      <c r="D69">
        <v>16.399999999999999</v>
      </c>
      <c r="E69" t="s">
        <v>7</v>
      </c>
    </row>
    <row r="70" spans="1:5" x14ac:dyDescent="0.35">
      <c r="A70" t="s">
        <v>145</v>
      </c>
      <c r="B70" t="s">
        <v>146</v>
      </c>
      <c r="C70">
        <v>8.5</v>
      </c>
      <c r="D70">
        <v>59.866300000000003</v>
      </c>
      <c r="E70" t="s">
        <v>7</v>
      </c>
    </row>
    <row r="71" spans="1:5" x14ac:dyDescent="0.35">
      <c r="A71" t="s">
        <v>147</v>
      </c>
      <c r="B71" t="s">
        <v>148</v>
      </c>
      <c r="C71">
        <v>19.334</v>
      </c>
      <c r="D71">
        <v>35</v>
      </c>
      <c r="E71" t="s">
        <v>13</v>
      </c>
    </row>
    <row r="72" spans="1:5" x14ac:dyDescent="0.35">
      <c r="A72" t="s">
        <v>149</v>
      </c>
      <c r="B72" t="s">
        <v>150</v>
      </c>
      <c r="C72">
        <v>14.5</v>
      </c>
      <c r="D72">
        <v>65.8</v>
      </c>
      <c r="E72" t="s">
        <v>7</v>
      </c>
    </row>
    <row r="73" spans="1:5" x14ac:dyDescent="0.35">
      <c r="A73" t="s">
        <v>151</v>
      </c>
      <c r="B73" t="s">
        <v>152</v>
      </c>
      <c r="C73">
        <v>27.465</v>
      </c>
      <c r="D73">
        <v>19.7</v>
      </c>
      <c r="E73" t="s">
        <v>22</v>
      </c>
    </row>
    <row r="74" spans="1:5" x14ac:dyDescent="0.35">
      <c r="A74" t="s">
        <v>153</v>
      </c>
      <c r="B74" t="s">
        <v>154</v>
      </c>
      <c r="C74">
        <v>17.388999999999999</v>
      </c>
      <c r="D74">
        <v>65.400000000000006</v>
      </c>
      <c r="E74" t="s">
        <v>7</v>
      </c>
    </row>
    <row r="75" spans="1:5" x14ac:dyDescent="0.35">
      <c r="A75" t="s">
        <v>155</v>
      </c>
      <c r="B75" t="s">
        <v>156</v>
      </c>
      <c r="C75">
        <v>18.885000000000002</v>
      </c>
      <c r="D75">
        <v>35</v>
      </c>
      <c r="E75" t="s">
        <v>22</v>
      </c>
    </row>
    <row r="76" spans="1:5" x14ac:dyDescent="0.35">
      <c r="A76" t="s">
        <v>157</v>
      </c>
      <c r="B76" t="s">
        <v>158</v>
      </c>
      <c r="C76">
        <v>7.9</v>
      </c>
      <c r="D76">
        <v>74.2</v>
      </c>
      <c r="E76" t="s">
        <v>7</v>
      </c>
    </row>
    <row r="77" spans="1:5" x14ac:dyDescent="0.35">
      <c r="A77" t="s">
        <v>159</v>
      </c>
      <c r="B77" t="s">
        <v>160</v>
      </c>
      <c r="C77">
        <v>21.593</v>
      </c>
      <c r="D77">
        <v>17.8</v>
      </c>
      <c r="E77" t="s">
        <v>22</v>
      </c>
    </row>
    <row r="78" spans="1:5" x14ac:dyDescent="0.35">
      <c r="A78" t="s">
        <v>161</v>
      </c>
      <c r="B78" t="s">
        <v>162</v>
      </c>
      <c r="C78">
        <v>9.4</v>
      </c>
      <c r="D78">
        <v>66.747600000000006</v>
      </c>
      <c r="E78" t="s">
        <v>7</v>
      </c>
    </row>
    <row r="79" spans="1:5" x14ac:dyDescent="0.35">
      <c r="A79" t="s">
        <v>163</v>
      </c>
      <c r="B79" t="s">
        <v>164</v>
      </c>
      <c r="C79">
        <v>25.344999999999999</v>
      </c>
      <c r="D79">
        <v>10.6</v>
      </c>
      <c r="E79" t="s">
        <v>10</v>
      </c>
    </row>
    <row r="80" spans="1:5" x14ac:dyDescent="0.35">
      <c r="A80" t="s">
        <v>165</v>
      </c>
      <c r="B80" t="s">
        <v>166</v>
      </c>
      <c r="C80">
        <v>9.1999999999999993</v>
      </c>
      <c r="D80">
        <v>72.643900000000002</v>
      </c>
      <c r="E80" t="s">
        <v>7</v>
      </c>
    </row>
    <row r="81" spans="1:5" x14ac:dyDescent="0.35">
      <c r="A81" t="s">
        <v>167</v>
      </c>
      <c r="B81" t="s">
        <v>168</v>
      </c>
      <c r="C81">
        <v>20.297000000000001</v>
      </c>
      <c r="D81">
        <v>14.94</v>
      </c>
      <c r="E81" t="s">
        <v>22</v>
      </c>
    </row>
    <row r="82" spans="1:5" x14ac:dyDescent="0.35">
      <c r="A82" t="s">
        <v>169</v>
      </c>
      <c r="B82" t="s">
        <v>170</v>
      </c>
      <c r="C82">
        <v>20.291</v>
      </c>
      <c r="D82">
        <v>15.1</v>
      </c>
      <c r="E82" t="s">
        <v>22</v>
      </c>
    </row>
    <row r="83" spans="1:5" x14ac:dyDescent="0.35">
      <c r="A83" t="s">
        <v>171</v>
      </c>
      <c r="B83" t="s">
        <v>172</v>
      </c>
      <c r="C83">
        <v>15</v>
      </c>
      <c r="D83">
        <v>78.247699999999995</v>
      </c>
      <c r="E83" t="s">
        <v>7</v>
      </c>
    </row>
    <row r="84" spans="1:5" x14ac:dyDescent="0.35">
      <c r="A84" t="s">
        <v>173</v>
      </c>
      <c r="B84" t="s">
        <v>174</v>
      </c>
      <c r="C84">
        <v>17.899999999999999</v>
      </c>
      <c r="D84">
        <v>29.95</v>
      </c>
      <c r="E84" t="s">
        <v>13</v>
      </c>
    </row>
    <row r="85" spans="1:5" x14ac:dyDescent="0.35">
      <c r="A85" t="s">
        <v>175</v>
      </c>
      <c r="B85" t="s">
        <v>176</v>
      </c>
      <c r="C85">
        <v>31.093</v>
      </c>
      <c r="D85">
        <v>9.1999999999999993</v>
      </c>
      <c r="E85" t="s">
        <v>13</v>
      </c>
    </row>
    <row r="86" spans="1:5" x14ac:dyDescent="0.35">
      <c r="A86" t="s">
        <v>177</v>
      </c>
      <c r="B86" t="s">
        <v>178</v>
      </c>
      <c r="C86">
        <v>13.4</v>
      </c>
      <c r="D86">
        <v>96.546800000000005</v>
      </c>
      <c r="E86" t="s">
        <v>7</v>
      </c>
    </row>
    <row r="87" spans="1:5" x14ac:dyDescent="0.35">
      <c r="A87" t="s">
        <v>179</v>
      </c>
      <c r="B87" t="s">
        <v>180</v>
      </c>
      <c r="C87">
        <v>21.3</v>
      </c>
      <c r="D87">
        <v>70.8</v>
      </c>
      <c r="E87" t="s">
        <v>7</v>
      </c>
    </row>
    <row r="88" spans="1:5" x14ac:dyDescent="0.35">
      <c r="A88" t="s">
        <v>181</v>
      </c>
      <c r="B88" t="s">
        <v>182</v>
      </c>
      <c r="C88">
        <v>8.5</v>
      </c>
      <c r="D88">
        <v>58.459299999999999</v>
      </c>
      <c r="E88" t="s">
        <v>7</v>
      </c>
    </row>
    <row r="89" spans="1:5" x14ac:dyDescent="0.35">
      <c r="A89" t="s">
        <v>183</v>
      </c>
      <c r="B89" t="s">
        <v>184</v>
      </c>
      <c r="C89">
        <v>13.54</v>
      </c>
      <c r="D89">
        <v>37.1</v>
      </c>
      <c r="E89" t="s">
        <v>13</v>
      </c>
    </row>
    <row r="90" spans="1:5" x14ac:dyDescent="0.35">
      <c r="A90" t="s">
        <v>185</v>
      </c>
      <c r="B90" t="s">
        <v>186</v>
      </c>
      <c r="C90">
        <v>27.045999999999999</v>
      </c>
      <c r="D90">
        <v>41</v>
      </c>
      <c r="E90" t="s">
        <v>13</v>
      </c>
    </row>
    <row r="91" spans="1:5" x14ac:dyDescent="0.35">
      <c r="A91" t="s">
        <v>187</v>
      </c>
      <c r="B91" t="s">
        <v>188</v>
      </c>
      <c r="C91">
        <v>8.1999999999999993</v>
      </c>
      <c r="D91">
        <v>89.71</v>
      </c>
      <c r="E91" t="s">
        <v>7</v>
      </c>
    </row>
    <row r="92" spans="1:5" x14ac:dyDescent="0.35">
      <c r="A92" t="s">
        <v>189</v>
      </c>
      <c r="B92" t="s">
        <v>190</v>
      </c>
      <c r="C92">
        <v>22.73</v>
      </c>
      <c r="D92">
        <v>54</v>
      </c>
      <c r="E92" t="s">
        <v>13</v>
      </c>
    </row>
    <row r="93" spans="1:5" x14ac:dyDescent="0.35">
      <c r="A93" t="s">
        <v>191</v>
      </c>
      <c r="B93" t="s">
        <v>192</v>
      </c>
      <c r="C93">
        <v>35.194000000000003</v>
      </c>
      <c r="D93">
        <v>39</v>
      </c>
      <c r="E93" t="s">
        <v>22</v>
      </c>
    </row>
    <row r="94" spans="1:5" x14ac:dyDescent="0.35">
      <c r="A94" t="s">
        <v>193</v>
      </c>
      <c r="B94" t="s">
        <v>194</v>
      </c>
      <c r="C94">
        <v>27.2</v>
      </c>
      <c r="D94">
        <v>23</v>
      </c>
      <c r="E94" t="s">
        <v>22</v>
      </c>
    </row>
    <row r="95" spans="1:5" x14ac:dyDescent="0.35">
      <c r="A95" t="s">
        <v>195</v>
      </c>
      <c r="B95" t="s">
        <v>196</v>
      </c>
      <c r="C95">
        <v>24.462</v>
      </c>
      <c r="D95">
        <v>6.8</v>
      </c>
      <c r="E95" t="s">
        <v>10</v>
      </c>
    </row>
    <row r="96" spans="1:5" x14ac:dyDescent="0.35">
      <c r="A96" t="s">
        <v>197</v>
      </c>
      <c r="B96" t="s">
        <v>198</v>
      </c>
      <c r="C96">
        <v>29.044</v>
      </c>
      <c r="D96">
        <v>11.5</v>
      </c>
      <c r="E96" t="s">
        <v>22</v>
      </c>
    </row>
    <row r="97" spans="1:5" x14ac:dyDescent="0.35">
      <c r="A97" t="s">
        <v>199</v>
      </c>
      <c r="B97" t="s">
        <v>200</v>
      </c>
      <c r="C97">
        <v>8.6</v>
      </c>
      <c r="D97">
        <v>84.77</v>
      </c>
      <c r="E97" t="s">
        <v>7</v>
      </c>
    </row>
    <row r="98" spans="1:5" x14ac:dyDescent="0.35">
      <c r="A98" t="s">
        <v>201</v>
      </c>
      <c r="B98" t="s">
        <v>202</v>
      </c>
      <c r="C98">
        <v>20.574999999999999</v>
      </c>
      <c r="D98">
        <v>75.459999999999994</v>
      </c>
      <c r="E98" t="s">
        <v>7</v>
      </c>
    </row>
    <row r="99" spans="1:5" x14ac:dyDescent="0.35">
      <c r="A99" t="s">
        <v>203</v>
      </c>
      <c r="B99" t="s">
        <v>204</v>
      </c>
      <c r="C99">
        <v>27.050999999999998</v>
      </c>
      <c r="D99">
        <v>12.5</v>
      </c>
      <c r="E99" t="s">
        <v>22</v>
      </c>
    </row>
    <row r="100" spans="1:5" x14ac:dyDescent="0.35">
      <c r="A100" t="s">
        <v>205</v>
      </c>
      <c r="B100" t="s">
        <v>206</v>
      </c>
      <c r="C100">
        <v>13.426</v>
      </c>
      <c r="D100">
        <v>70.5</v>
      </c>
      <c r="E100" t="s">
        <v>13</v>
      </c>
    </row>
    <row r="101" spans="1:5" x14ac:dyDescent="0.35">
      <c r="A101" t="s">
        <v>207</v>
      </c>
      <c r="B101" t="s">
        <v>208</v>
      </c>
      <c r="C101">
        <v>35.521000000000001</v>
      </c>
      <c r="D101">
        <v>3.2</v>
      </c>
      <c r="E101" t="s">
        <v>10</v>
      </c>
    </row>
    <row r="102" spans="1:5" x14ac:dyDescent="0.35">
      <c r="A102" t="s">
        <v>209</v>
      </c>
      <c r="B102" t="s">
        <v>210</v>
      </c>
      <c r="C102">
        <v>21.425000000000001</v>
      </c>
      <c r="D102">
        <v>16.5</v>
      </c>
      <c r="E102" t="s">
        <v>13</v>
      </c>
    </row>
    <row r="103" spans="1:5" x14ac:dyDescent="0.35">
      <c r="A103" t="s">
        <v>211</v>
      </c>
      <c r="B103" t="s">
        <v>212</v>
      </c>
      <c r="C103">
        <v>15.43</v>
      </c>
      <c r="D103">
        <v>46.2</v>
      </c>
      <c r="E103" t="s">
        <v>13</v>
      </c>
    </row>
    <row r="104" spans="1:5" x14ac:dyDescent="0.35">
      <c r="A104" t="s">
        <v>213</v>
      </c>
      <c r="B104" t="s">
        <v>214</v>
      </c>
      <c r="C104">
        <v>9.1999999999999993</v>
      </c>
      <c r="D104">
        <v>93.8</v>
      </c>
      <c r="E104" t="s">
        <v>7</v>
      </c>
    </row>
    <row r="105" spans="1:5" x14ac:dyDescent="0.35">
      <c r="A105" t="s">
        <v>215</v>
      </c>
      <c r="B105" t="s">
        <v>216</v>
      </c>
      <c r="C105">
        <v>17.863</v>
      </c>
      <c r="D105">
        <v>21.9</v>
      </c>
      <c r="E105" t="s">
        <v>22</v>
      </c>
    </row>
    <row r="106" spans="1:5" x14ac:dyDescent="0.35">
      <c r="A106" t="s">
        <v>217</v>
      </c>
      <c r="B106" t="s">
        <v>218</v>
      </c>
      <c r="C106">
        <v>28.738</v>
      </c>
      <c r="D106">
        <v>5</v>
      </c>
      <c r="E106" t="s">
        <v>22</v>
      </c>
    </row>
    <row r="107" spans="1:5" x14ac:dyDescent="0.35">
      <c r="A107" t="s">
        <v>219</v>
      </c>
      <c r="B107" t="s">
        <v>220</v>
      </c>
      <c r="C107">
        <v>10.1</v>
      </c>
      <c r="D107">
        <v>68.4529</v>
      </c>
      <c r="E107" t="s">
        <v>7</v>
      </c>
    </row>
    <row r="108" spans="1:5" x14ac:dyDescent="0.35">
      <c r="A108" t="s">
        <v>221</v>
      </c>
      <c r="B108" t="s">
        <v>222</v>
      </c>
      <c r="C108">
        <v>11.3</v>
      </c>
      <c r="D108">
        <v>93.776499999999999</v>
      </c>
      <c r="E108" t="s">
        <v>7</v>
      </c>
    </row>
    <row r="109" spans="1:5" x14ac:dyDescent="0.35">
      <c r="A109" t="s">
        <v>223</v>
      </c>
      <c r="B109" t="s">
        <v>224</v>
      </c>
      <c r="C109">
        <v>10.199999999999999</v>
      </c>
      <c r="D109">
        <v>75.234399999999994</v>
      </c>
      <c r="E109" t="s">
        <v>7</v>
      </c>
    </row>
    <row r="110" spans="1:5" x14ac:dyDescent="0.35">
      <c r="A110" t="s">
        <v>225</v>
      </c>
      <c r="B110" t="s">
        <v>226</v>
      </c>
      <c r="C110">
        <v>11.256</v>
      </c>
      <c r="D110">
        <v>65.8</v>
      </c>
      <c r="E110" t="s">
        <v>7</v>
      </c>
    </row>
    <row r="111" spans="1:5" x14ac:dyDescent="0.35">
      <c r="A111" t="s">
        <v>227</v>
      </c>
      <c r="B111" t="s">
        <v>228</v>
      </c>
      <c r="C111">
        <v>21.023</v>
      </c>
      <c r="D111">
        <v>56</v>
      </c>
      <c r="E111" t="s">
        <v>22</v>
      </c>
    </row>
    <row r="112" spans="1:5" x14ac:dyDescent="0.35">
      <c r="A112" t="s">
        <v>229</v>
      </c>
      <c r="B112" t="s">
        <v>230</v>
      </c>
      <c r="C112">
        <v>12.141</v>
      </c>
      <c r="D112">
        <v>45</v>
      </c>
      <c r="E112" t="s">
        <v>22</v>
      </c>
    </row>
    <row r="113" spans="1:5" x14ac:dyDescent="0.35">
      <c r="A113" t="s">
        <v>231</v>
      </c>
      <c r="B113" t="s">
        <v>232</v>
      </c>
      <c r="C113">
        <v>34.686</v>
      </c>
      <c r="D113">
        <v>3</v>
      </c>
      <c r="E113" t="s">
        <v>10</v>
      </c>
    </row>
    <row r="114" spans="1:5" x14ac:dyDescent="0.35">
      <c r="A114" t="s">
        <v>233</v>
      </c>
      <c r="B114" t="s">
        <v>234</v>
      </c>
      <c r="C114">
        <v>21.446999999999999</v>
      </c>
      <c r="D114">
        <v>44.1</v>
      </c>
      <c r="E114" t="s">
        <v>13</v>
      </c>
    </row>
    <row r="115" spans="1:5" x14ac:dyDescent="0.35">
      <c r="A115" t="s">
        <v>235</v>
      </c>
      <c r="B115" t="s">
        <v>236</v>
      </c>
      <c r="C115">
        <v>19.103999999999999</v>
      </c>
      <c r="D115">
        <v>43.46</v>
      </c>
      <c r="E115" t="s">
        <v>13</v>
      </c>
    </row>
    <row r="116" spans="1:5" x14ac:dyDescent="0.35">
      <c r="A116" t="s">
        <v>237</v>
      </c>
      <c r="B116" t="s">
        <v>238</v>
      </c>
      <c r="C116">
        <v>11.222</v>
      </c>
      <c r="D116">
        <v>65.239999999999995</v>
      </c>
      <c r="E116" t="s">
        <v>13</v>
      </c>
    </row>
    <row r="117" spans="1:5" x14ac:dyDescent="0.35">
      <c r="A117" t="s">
        <v>239</v>
      </c>
      <c r="B117" t="s">
        <v>240</v>
      </c>
      <c r="C117">
        <v>44.137999999999998</v>
      </c>
      <c r="D117">
        <v>3.5</v>
      </c>
      <c r="E117" t="s">
        <v>10</v>
      </c>
    </row>
    <row r="118" spans="1:5" x14ac:dyDescent="0.35">
      <c r="A118" t="s">
        <v>241</v>
      </c>
      <c r="B118" t="s">
        <v>242</v>
      </c>
      <c r="C118">
        <v>9.5</v>
      </c>
      <c r="D118">
        <v>68.913799999999995</v>
      </c>
      <c r="E118" t="s">
        <v>7</v>
      </c>
    </row>
    <row r="119" spans="1:5" x14ac:dyDescent="0.35">
      <c r="A119" t="s">
        <v>243</v>
      </c>
      <c r="B119" t="s">
        <v>244</v>
      </c>
      <c r="C119">
        <v>18.119</v>
      </c>
      <c r="D119">
        <v>1.6</v>
      </c>
      <c r="E119" t="s">
        <v>22</v>
      </c>
    </row>
    <row r="120" spans="1:5" x14ac:dyDescent="0.35">
      <c r="A120" t="s">
        <v>245</v>
      </c>
      <c r="B120" t="s">
        <v>246</v>
      </c>
      <c r="C120">
        <v>11.616</v>
      </c>
      <c r="D120">
        <v>60.31</v>
      </c>
      <c r="E120" t="s">
        <v>13</v>
      </c>
    </row>
    <row r="121" spans="1:5" x14ac:dyDescent="0.35">
      <c r="A121" t="s">
        <v>247</v>
      </c>
      <c r="B121" t="s">
        <v>248</v>
      </c>
      <c r="C121">
        <v>24.274999999999999</v>
      </c>
      <c r="D121">
        <v>20</v>
      </c>
      <c r="E121" t="s">
        <v>13</v>
      </c>
    </row>
    <row r="122" spans="1:5" x14ac:dyDescent="0.35">
      <c r="A122" t="s">
        <v>249</v>
      </c>
      <c r="B122" t="s">
        <v>250</v>
      </c>
      <c r="C122">
        <v>39.704999999999998</v>
      </c>
      <c r="D122">
        <v>5.4</v>
      </c>
      <c r="E122" t="s">
        <v>10</v>
      </c>
    </row>
    <row r="123" spans="1:5" x14ac:dyDescent="0.35">
      <c r="A123" t="s">
        <v>251</v>
      </c>
      <c r="B123" t="s">
        <v>252</v>
      </c>
      <c r="C123">
        <v>33.801000000000002</v>
      </c>
      <c r="D123">
        <v>6.2</v>
      </c>
      <c r="E123" t="s">
        <v>22</v>
      </c>
    </row>
    <row r="124" spans="1:5" x14ac:dyDescent="0.35">
      <c r="A124" t="s">
        <v>253</v>
      </c>
      <c r="B124" t="s">
        <v>254</v>
      </c>
      <c r="C124">
        <v>10.9</v>
      </c>
      <c r="D124">
        <v>39</v>
      </c>
      <c r="E124" t="s">
        <v>13</v>
      </c>
    </row>
    <row r="125" spans="1:5" x14ac:dyDescent="0.35">
      <c r="A125" t="s">
        <v>255</v>
      </c>
      <c r="B125" t="s">
        <v>256</v>
      </c>
      <c r="C125">
        <v>39.459000000000003</v>
      </c>
      <c r="D125">
        <v>5.05</v>
      </c>
      <c r="E125" t="s">
        <v>10</v>
      </c>
    </row>
    <row r="126" spans="1:5" x14ac:dyDescent="0.35">
      <c r="A126" t="s">
        <v>257</v>
      </c>
      <c r="B126" t="s">
        <v>258</v>
      </c>
      <c r="C126">
        <v>16.805</v>
      </c>
      <c r="D126">
        <v>66.97</v>
      </c>
      <c r="E126" t="s">
        <v>13</v>
      </c>
    </row>
    <row r="127" spans="1:5" x14ac:dyDescent="0.35">
      <c r="A127" t="s">
        <v>259</v>
      </c>
      <c r="B127" t="s">
        <v>260</v>
      </c>
      <c r="C127">
        <v>29.937000000000001</v>
      </c>
      <c r="D127">
        <v>13.9</v>
      </c>
      <c r="E127" t="s">
        <v>13</v>
      </c>
    </row>
    <row r="128" spans="1:5" x14ac:dyDescent="0.35">
      <c r="A128" t="s">
        <v>261</v>
      </c>
      <c r="B128" t="s">
        <v>262</v>
      </c>
      <c r="C128">
        <v>17</v>
      </c>
      <c r="D128">
        <v>66</v>
      </c>
      <c r="E128" t="s">
        <v>7</v>
      </c>
    </row>
    <row r="129" spans="1:5" x14ac:dyDescent="0.35">
      <c r="A129" t="s">
        <v>263</v>
      </c>
      <c r="B129" t="s">
        <v>264</v>
      </c>
      <c r="C129">
        <v>49.661000000000001</v>
      </c>
      <c r="D129">
        <v>1.7</v>
      </c>
      <c r="E129" t="s">
        <v>10</v>
      </c>
    </row>
    <row r="130" spans="1:5" x14ac:dyDescent="0.35">
      <c r="A130" t="s">
        <v>265</v>
      </c>
      <c r="B130" t="s">
        <v>266</v>
      </c>
      <c r="C130">
        <v>40.045000000000002</v>
      </c>
      <c r="D130">
        <v>38</v>
      </c>
      <c r="E130" t="s">
        <v>22</v>
      </c>
    </row>
    <row r="131" spans="1:5" x14ac:dyDescent="0.35">
      <c r="A131" t="s">
        <v>267</v>
      </c>
      <c r="B131" t="s">
        <v>268</v>
      </c>
      <c r="C131">
        <v>20.788</v>
      </c>
      <c r="D131">
        <v>15.5</v>
      </c>
      <c r="E131" t="s">
        <v>22</v>
      </c>
    </row>
    <row r="132" spans="1:5" x14ac:dyDescent="0.35">
      <c r="A132" t="s">
        <v>269</v>
      </c>
      <c r="B132" t="s">
        <v>270</v>
      </c>
      <c r="C132">
        <v>10.199999999999999</v>
      </c>
      <c r="D132">
        <v>93.956400000000002</v>
      </c>
      <c r="E132" t="s">
        <v>7</v>
      </c>
    </row>
    <row r="133" spans="1:5" x14ac:dyDescent="0.35">
      <c r="A133" t="s">
        <v>271</v>
      </c>
      <c r="B133" t="s">
        <v>272</v>
      </c>
      <c r="C133">
        <v>11.6</v>
      </c>
      <c r="D133">
        <v>95.053399999999996</v>
      </c>
      <c r="E133" t="s">
        <v>7</v>
      </c>
    </row>
    <row r="134" spans="1:5" x14ac:dyDescent="0.35">
      <c r="A134" t="s">
        <v>273</v>
      </c>
      <c r="B134" t="s">
        <v>274</v>
      </c>
      <c r="C134">
        <v>20.922999999999998</v>
      </c>
      <c r="D134">
        <v>13.3</v>
      </c>
      <c r="E134" t="s">
        <v>10</v>
      </c>
    </row>
    <row r="135" spans="1:5" x14ac:dyDescent="0.35">
      <c r="A135" t="s">
        <v>275</v>
      </c>
      <c r="B135" t="s">
        <v>276</v>
      </c>
      <c r="C135">
        <v>13.12</v>
      </c>
      <c r="D135">
        <v>82.78</v>
      </c>
      <c r="E135" t="s">
        <v>7</v>
      </c>
    </row>
    <row r="136" spans="1:5" x14ac:dyDescent="0.35">
      <c r="A136" t="s">
        <v>277</v>
      </c>
      <c r="B136" t="s">
        <v>278</v>
      </c>
      <c r="C136">
        <v>20.419</v>
      </c>
      <c r="D136">
        <v>66.45</v>
      </c>
      <c r="E136" t="s">
        <v>7</v>
      </c>
    </row>
    <row r="137" spans="1:5" x14ac:dyDescent="0.35">
      <c r="A137" t="s">
        <v>279</v>
      </c>
      <c r="B137" t="s">
        <v>280</v>
      </c>
      <c r="C137">
        <v>29.582000000000001</v>
      </c>
      <c r="D137">
        <v>10.9</v>
      </c>
      <c r="E137" t="s">
        <v>22</v>
      </c>
    </row>
    <row r="138" spans="1:5" x14ac:dyDescent="0.35">
      <c r="A138" t="s">
        <v>281</v>
      </c>
      <c r="B138" t="s">
        <v>282</v>
      </c>
      <c r="C138">
        <v>19.68</v>
      </c>
      <c r="D138">
        <v>44.03</v>
      </c>
      <c r="E138" t="s">
        <v>13</v>
      </c>
    </row>
    <row r="139" spans="1:5" x14ac:dyDescent="0.35">
      <c r="A139" t="s">
        <v>283</v>
      </c>
      <c r="B139" t="s">
        <v>284</v>
      </c>
      <c r="C139">
        <v>20.198</v>
      </c>
      <c r="D139">
        <v>39.200000000000003</v>
      </c>
      <c r="E139" t="s">
        <v>13</v>
      </c>
    </row>
    <row r="140" spans="1:5" x14ac:dyDescent="0.35">
      <c r="A140" t="s">
        <v>285</v>
      </c>
      <c r="B140" t="s">
        <v>286</v>
      </c>
      <c r="C140">
        <v>23.79</v>
      </c>
      <c r="D140">
        <v>37</v>
      </c>
      <c r="E140" t="s">
        <v>22</v>
      </c>
    </row>
    <row r="141" spans="1:5" x14ac:dyDescent="0.35">
      <c r="A141" t="s">
        <v>287</v>
      </c>
      <c r="B141" t="s">
        <v>288</v>
      </c>
      <c r="C141">
        <v>28.899000000000001</v>
      </c>
      <c r="D141">
        <v>6.5</v>
      </c>
      <c r="E141" t="s">
        <v>22</v>
      </c>
    </row>
    <row r="142" spans="1:5" x14ac:dyDescent="0.35">
      <c r="A142" t="s">
        <v>289</v>
      </c>
      <c r="B142" t="s">
        <v>290</v>
      </c>
      <c r="C142">
        <v>9.6</v>
      </c>
      <c r="D142">
        <v>62.849200000000003</v>
      </c>
      <c r="E142" t="s">
        <v>7</v>
      </c>
    </row>
    <row r="143" spans="1:5" x14ac:dyDescent="0.35">
      <c r="A143" t="s">
        <v>291</v>
      </c>
      <c r="B143" t="s">
        <v>292</v>
      </c>
      <c r="C143">
        <v>10.8</v>
      </c>
      <c r="D143">
        <v>73.900000000000006</v>
      </c>
      <c r="E143" t="s">
        <v>7</v>
      </c>
    </row>
    <row r="144" spans="1:5" x14ac:dyDescent="0.35">
      <c r="A144" t="s">
        <v>293</v>
      </c>
      <c r="B144" t="s">
        <v>294</v>
      </c>
      <c r="C144">
        <v>7.9</v>
      </c>
      <c r="D144">
        <v>62.095599999999997</v>
      </c>
      <c r="E144" t="s">
        <v>7</v>
      </c>
    </row>
    <row r="145" spans="1:5" x14ac:dyDescent="0.35">
      <c r="A145" t="s">
        <v>295</v>
      </c>
      <c r="B145" t="s">
        <v>296</v>
      </c>
      <c r="C145">
        <v>21.588000000000001</v>
      </c>
      <c r="D145">
        <v>36.9</v>
      </c>
      <c r="E145" t="s">
        <v>13</v>
      </c>
    </row>
    <row r="146" spans="1:5" x14ac:dyDescent="0.35">
      <c r="A146" t="s">
        <v>297</v>
      </c>
      <c r="B146" t="s">
        <v>298</v>
      </c>
      <c r="C146">
        <v>16.393000000000001</v>
      </c>
      <c r="D146">
        <v>56.8</v>
      </c>
      <c r="E146" t="s">
        <v>7</v>
      </c>
    </row>
    <row r="147" spans="1:5" x14ac:dyDescent="0.35">
      <c r="A147" t="s">
        <v>299</v>
      </c>
      <c r="B147" t="s">
        <v>300</v>
      </c>
      <c r="C147">
        <v>11.94</v>
      </c>
      <c r="D147">
        <v>85.3</v>
      </c>
      <c r="E147" t="s">
        <v>7</v>
      </c>
    </row>
    <row r="148" spans="1:5" x14ac:dyDescent="0.35">
      <c r="A148" t="s">
        <v>301</v>
      </c>
      <c r="B148" t="s">
        <v>302</v>
      </c>
      <c r="C148">
        <v>8.8000000000000007</v>
      </c>
      <c r="D148">
        <v>49.764499999999998</v>
      </c>
      <c r="E148" t="s">
        <v>13</v>
      </c>
    </row>
    <row r="149" spans="1:5" x14ac:dyDescent="0.35">
      <c r="A149" t="s">
        <v>303</v>
      </c>
      <c r="B149" t="s">
        <v>304</v>
      </c>
      <c r="C149">
        <v>13.2</v>
      </c>
      <c r="D149">
        <v>67.97</v>
      </c>
      <c r="E149" t="s">
        <v>7</v>
      </c>
    </row>
    <row r="150" spans="1:5" x14ac:dyDescent="0.35">
      <c r="A150" t="s">
        <v>305</v>
      </c>
      <c r="B150" t="s">
        <v>306</v>
      </c>
      <c r="C150">
        <v>32.689</v>
      </c>
      <c r="D150">
        <v>9</v>
      </c>
      <c r="E150" t="s">
        <v>10</v>
      </c>
    </row>
    <row r="151" spans="1:5" x14ac:dyDescent="0.35">
      <c r="A151" t="s">
        <v>307</v>
      </c>
      <c r="B151" t="s">
        <v>308</v>
      </c>
      <c r="C151">
        <v>20.576000000000001</v>
      </c>
      <c r="D151">
        <v>60.5</v>
      </c>
      <c r="E151" t="s">
        <v>7</v>
      </c>
    </row>
    <row r="152" spans="1:5" x14ac:dyDescent="0.35">
      <c r="A152" t="s">
        <v>309</v>
      </c>
      <c r="B152" t="s">
        <v>310</v>
      </c>
      <c r="C152">
        <v>33.476999999999997</v>
      </c>
      <c r="D152">
        <v>22.7</v>
      </c>
      <c r="E152" t="s">
        <v>22</v>
      </c>
    </row>
    <row r="153" spans="1:5" x14ac:dyDescent="0.35">
      <c r="A153" t="s">
        <v>311</v>
      </c>
      <c r="B153" t="s">
        <v>312</v>
      </c>
      <c r="C153">
        <v>38.533000000000001</v>
      </c>
      <c r="D153">
        <v>13.1</v>
      </c>
      <c r="E153" t="s">
        <v>22</v>
      </c>
    </row>
    <row r="154" spans="1:5" x14ac:dyDescent="0.35">
      <c r="A154" t="s">
        <v>313</v>
      </c>
      <c r="B154" t="s">
        <v>314</v>
      </c>
      <c r="C154">
        <v>9.3000000000000007</v>
      </c>
      <c r="D154">
        <v>81</v>
      </c>
      <c r="E154" t="s">
        <v>7</v>
      </c>
    </row>
    <row r="155" spans="1:5" x14ac:dyDescent="0.35">
      <c r="A155" t="s">
        <v>315</v>
      </c>
      <c r="B155" t="s">
        <v>316</v>
      </c>
      <c r="C155">
        <v>30.577999999999999</v>
      </c>
      <c r="D155">
        <v>8</v>
      </c>
      <c r="E155" t="s">
        <v>22</v>
      </c>
    </row>
    <row r="156" spans="1:5" x14ac:dyDescent="0.35">
      <c r="A156" t="s">
        <v>317</v>
      </c>
      <c r="B156" t="s">
        <v>318</v>
      </c>
      <c r="C156">
        <v>36.728999999999999</v>
      </c>
      <c r="D156">
        <v>1.7</v>
      </c>
      <c r="E156" t="s">
        <v>10</v>
      </c>
    </row>
    <row r="157" spans="1:5" x14ac:dyDescent="0.35">
      <c r="A157" t="s">
        <v>319</v>
      </c>
      <c r="B157" t="s">
        <v>320</v>
      </c>
      <c r="C157">
        <v>17.475999999999999</v>
      </c>
      <c r="D157">
        <v>23.109300000000001</v>
      </c>
      <c r="E157" t="s">
        <v>22</v>
      </c>
    </row>
    <row r="158" spans="1:5" x14ac:dyDescent="0.35">
      <c r="A158" t="s">
        <v>321</v>
      </c>
      <c r="B158" t="s">
        <v>322</v>
      </c>
      <c r="C158">
        <v>43.890999999999998</v>
      </c>
      <c r="D158">
        <v>1.5</v>
      </c>
      <c r="E158" t="s">
        <v>10</v>
      </c>
    </row>
    <row r="159" spans="1:5" x14ac:dyDescent="0.35">
      <c r="A159" t="s">
        <v>323</v>
      </c>
      <c r="B159" t="s">
        <v>324</v>
      </c>
      <c r="C159">
        <v>9.1999999999999993</v>
      </c>
      <c r="D159">
        <v>51.5</v>
      </c>
      <c r="E159" t="s">
        <v>13</v>
      </c>
    </row>
    <row r="160" spans="1:5" x14ac:dyDescent="0.35">
      <c r="A160" t="s">
        <v>325</v>
      </c>
      <c r="B160" t="s">
        <v>326</v>
      </c>
      <c r="C160">
        <v>37.125999999999998</v>
      </c>
      <c r="D160">
        <v>14.1</v>
      </c>
      <c r="E160" t="s">
        <v>10</v>
      </c>
    </row>
    <row r="161" spans="1:5" x14ac:dyDescent="0.35">
      <c r="A161" t="s">
        <v>327</v>
      </c>
      <c r="B161" t="s">
        <v>328</v>
      </c>
      <c r="C161">
        <v>34.536999999999999</v>
      </c>
      <c r="D161">
        <v>23</v>
      </c>
      <c r="E161" t="s">
        <v>22</v>
      </c>
    </row>
    <row r="162" spans="1:5" x14ac:dyDescent="0.35">
      <c r="A162" t="s">
        <v>329</v>
      </c>
      <c r="B162" t="s">
        <v>330</v>
      </c>
      <c r="C162">
        <v>18.454999999999998</v>
      </c>
      <c r="D162">
        <v>37.4</v>
      </c>
      <c r="E162" t="s">
        <v>13</v>
      </c>
    </row>
    <row r="163" spans="1:5" x14ac:dyDescent="0.35">
      <c r="A163" t="s">
        <v>331</v>
      </c>
      <c r="B163" t="s">
        <v>332</v>
      </c>
      <c r="C163">
        <v>10.1</v>
      </c>
      <c r="D163">
        <v>77.882599999999996</v>
      </c>
      <c r="E163" t="s">
        <v>7</v>
      </c>
    </row>
    <row r="164" spans="1:5" x14ac:dyDescent="0.35">
      <c r="A164" t="s">
        <v>333</v>
      </c>
      <c r="B164" t="s">
        <v>334</v>
      </c>
      <c r="C164">
        <v>10.199999999999999</v>
      </c>
      <c r="D164">
        <v>72.675600000000003</v>
      </c>
      <c r="E164" t="s">
        <v>7</v>
      </c>
    </row>
    <row r="165" spans="1:5" x14ac:dyDescent="0.35">
      <c r="A165" t="s">
        <v>335</v>
      </c>
      <c r="B165" t="s">
        <v>336</v>
      </c>
      <c r="C165">
        <v>11.8</v>
      </c>
      <c r="D165">
        <v>94.783600000000007</v>
      </c>
      <c r="E165" t="s">
        <v>7</v>
      </c>
    </row>
    <row r="166" spans="1:5" x14ac:dyDescent="0.35">
      <c r="A166" t="s">
        <v>337</v>
      </c>
      <c r="B166" t="s">
        <v>338</v>
      </c>
      <c r="C166">
        <v>30.093</v>
      </c>
      <c r="D166">
        <v>24.7</v>
      </c>
      <c r="E166" t="s">
        <v>22</v>
      </c>
    </row>
    <row r="167" spans="1:5" x14ac:dyDescent="0.35">
      <c r="A167" t="s">
        <v>339</v>
      </c>
      <c r="B167" t="s">
        <v>340</v>
      </c>
      <c r="C167">
        <v>18.600000000000001</v>
      </c>
      <c r="D167">
        <v>50.4</v>
      </c>
      <c r="E167" t="s">
        <v>7</v>
      </c>
    </row>
    <row r="168" spans="1:5" x14ac:dyDescent="0.35">
      <c r="A168" t="s">
        <v>341</v>
      </c>
      <c r="B168" t="s">
        <v>342</v>
      </c>
      <c r="C168">
        <v>24.042999999999999</v>
      </c>
      <c r="D168">
        <v>26.2</v>
      </c>
      <c r="E168" t="s">
        <v>22</v>
      </c>
    </row>
    <row r="169" spans="1:5" x14ac:dyDescent="0.35">
      <c r="A169" t="s">
        <v>343</v>
      </c>
      <c r="B169" t="s">
        <v>344</v>
      </c>
      <c r="C169">
        <v>45.744999999999997</v>
      </c>
      <c r="D169">
        <v>2.2999999999999998</v>
      </c>
      <c r="E169" t="s">
        <v>10</v>
      </c>
    </row>
    <row r="170" spans="1:5" x14ac:dyDescent="0.35">
      <c r="A170" t="s">
        <v>345</v>
      </c>
      <c r="B170" t="s">
        <v>346</v>
      </c>
      <c r="C170">
        <v>36.08</v>
      </c>
      <c r="D170">
        <v>4.5</v>
      </c>
      <c r="E170" t="s">
        <v>10</v>
      </c>
    </row>
    <row r="171" spans="1:5" x14ac:dyDescent="0.35">
      <c r="A171" t="s">
        <v>347</v>
      </c>
      <c r="B171" t="s">
        <v>348</v>
      </c>
      <c r="C171">
        <v>11.041</v>
      </c>
      <c r="D171">
        <v>28.94</v>
      </c>
      <c r="E171" t="s">
        <v>13</v>
      </c>
    </row>
    <row r="172" spans="1:5" x14ac:dyDescent="0.35">
      <c r="A172" t="s">
        <v>349</v>
      </c>
      <c r="B172" t="s">
        <v>350</v>
      </c>
      <c r="C172">
        <v>30.792000000000002</v>
      </c>
      <c r="D172">
        <v>16</v>
      </c>
      <c r="E172" t="s">
        <v>22</v>
      </c>
    </row>
    <row r="173" spans="1:5" x14ac:dyDescent="0.35">
      <c r="A173" t="s">
        <v>351</v>
      </c>
      <c r="B173" t="s">
        <v>352</v>
      </c>
      <c r="C173">
        <v>21.321999999999999</v>
      </c>
      <c r="D173">
        <v>9.6</v>
      </c>
      <c r="E173" t="s">
        <v>13</v>
      </c>
    </row>
    <row r="174" spans="1:5" x14ac:dyDescent="0.35">
      <c r="A174" t="s">
        <v>353</v>
      </c>
      <c r="B174" t="s">
        <v>354</v>
      </c>
      <c r="C174">
        <v>35.755000000000003</v>
      </c>
      <c r="D174">
        <v>1.1000000000000001</v>
      </c>
      <c r="E174" t="s">
        <v>22</v>
      </c>
    </row>
    <row r="175" spans="1:5" x14ac:dyDescent="0.35">
      <c r="A175" t="s">
        <v>355</v>
      </c>
      <c r="B175" t="s">
        <v>356</v>
      </c>
      <c r="C175">
        <v>25.408999999999999</v>
      </c>
      <c r="D175">
        <v>35</v>
      </c>
      <c r="E175" t="s">
        <v>13</v>
      </c>
    </row>
    <row r="176" spans="1:5" x14ac:dyDescent="0.35">
      <c r="A176" t="s">
        <v>357</v>
      </c>
      <c r="B176" t="s">
        <v>358</v>
      </c>
      <c r="C176">
        <v>14.59</v>
      </c>
      <c r="D176">
        <v>63.8</v>
      </c>
      <c r="E176" t="s">
        <v>7</v>
      </c>
    </row>
    <row r="177" spans="1:5" x14ac:dyDescent="0.35">
      <c r="A177" t="s">
        <v>359</v>
      </c>
      <c r="B177" t="s">
        <v>360</v>
      </c>
      <c r="C177">
        <v>19.8</v>
      </c>
      <c r="D177">
        <v>43.8</v>
      </c>
      <c r="E177" t="s">
        <v>13</v>
      </c>
    </row>
    <row r="178" spans="1:5" x14ac:dyDescent="0.35">
      <c r="A178" t="s">
        <v>361</v>
      </c>
      <c r="B178" t="s">
        <v>362</v>
      </c>
      <c r="C178">
        <v>16.835999999999999</v>
      </c>
      <c r="D178">
        <v>46.25</v>
      </c>
      <c r="E178" t="s">
        <v>13</v>
      </c>
    </row>
    <row r="179" spans="1:5" x14ac:dyDescent="0.35">
      <c r="A179" t="s">
        <v>363</v>
      </c>
      <c r="B179" t="s">
        <v>364</v>
      </c>
      <c r="C179">
        <v>39.518000000000001</v>
      </c>
      <c r="D179">
        <v>4.4000000000000004</v>
      </c>
      <c r="E179" t="s">
        <v>10</v>
      </c>
    </row>
    <row r="180" spans="1:5" x14ac:dyDescent="0.35">
      <c r="A180" t="s">
        <v>365</v>
      </c>
      <c r="B180" t="s">
        <v>366</v>
      </c>
      <c r="C180">
        <v>43.473999999999997</v>
      </c>
      <c r="D180">
        <v>16.2</v>
      </c>
      <c r="E180" t="s">
        <v>10</v>
      </c>
    </row>
    <row r="181" spans="1:5" x14ac:dyDescent="0.35">
      <c r="A181" t="s">
        <v>367</v>
      </c>
      <c r="B181" t="s">
        <v>368</v>
      </c>
      <c r="C181">
        <v>11.1</v>
      </c>
      <c r="D181">
        <v>41</v>
      </c>
      <c r="E181" t="s">
        <v>22</v>
      </c>
    </row>
    <row r="182" spans="1:5" x14ac:dyDescent="0.35">
      <c r="A182" t="s">
        <v>369</v>
      </c>
      <c r="B182" t="s">
        <v>370</v>
      </c>
      <c r="C182">
        <v>14.374000000000001</v>
      </c>
      <c r="D182">
        <v>57.69</v>
      </c>
      <c r="E182" t="s">
        <v>7</v>
      </c>
    </row>
    <row r="183" spans="1:5" x14ac:dyDescent="0.35">
      <c r="A183" t="s">
        <v>371</v>
      </c>
      <c r="B183" t="s">
        <v>372</v>
      </c>
      <c r="C183">
        <v>12.5</v>
      </c>
      <c r="D183">
        <v>84.2</v>
      </c>
      <c r="E183" t="s">
        <v>7</v>
      </c>
    </row>
    <row r="184" spans="1:5" x14ac:dyDescent="0.35">
      <c r="A184" t="s">
        <v>373</v>
      </c>
      <c r="B184" t="s">
        <v>374</v>
      </c>
      <c r="C184">
        <v>22.5</v>
      </c>
      <c r="D184">
        <v>38.200000000000003</v>
      </c>
      <c r="E184" t="s">
        <v>22</v>
      </c>
    </row>
    <row r="185" spans="1:5" x14ac:dyDescent="0.35">
      <c r="A185" t="s">
        <v>375</v>
      </c>
      <c r="B185" t="s">
        <v>376</v>
      </c>
      <c r="C185">
        <v>16.306000000000001</v>
      </c>
      <c r="D185">
        <v>52</v>
      </c>
      <c r="E185" t="s">
        <v>13</v>
      </c>
    </row>
    <row r="186" spans="1:5" x14ac:dyDescent="0.35">
      <c r="A186" t="s">
        <v>377</v>
      </c>
      <c r="B186" t="s">
        <v>378</v>
      </c>
      <c r="C186">
        <v>19.841999999999999</v>
      </c>
      <c r="D186">
        <v>54.9</v>
      </c>
      <c r="E186" t="s">
        <v>7</v>
      </c>
    </row>
    <row r="187" spans="1:5" x14ac:dyDescent="0.35">
      <c r="A187" t="s">
        <v>379</v>
      </c>
      <c r="B187" t="s">
        <v>380</v>
      </c>
      <c r="C187">
        <v>10.7</v>
      </c>
      <c r="D187">
        <v>45.3</v>
      </c>
      <c r="E187" t="s">
        <v>7</v>
      </c>
    </row>
    <row r="188" spans="1:5" x14ac:dyDescent="0.35">
      <c r="A188" t="s">
        <v>381</v>
      </c>
      <c r="B188" t="s">
        <v>382</v>
      </c>
      <c r="C188">
        <v>15.537000000000001</v>
      </c>
      <c r="D188">
        <v>43.9</v>
      </c>
      <c r="E188" t="s">
        <v>22</v>
      </c>
    </row>
    <row r="189" spans="1:5" x14ac:dyDescent="0.35">
      <c r="A189" t="s">
        <v>383</v>
      </c>
      <c r="B189" t="s">
        <v>384</v>
      </c>
      <c r="C189">
        <v>26.739000000000001</v>
      </c>
      <c r="D189">
        <v>11.3</v>
      </c>
      <c r="E189" t="s">
        <v>22</v>
      </c>
    </row>
    <row r="190" spans="1:5" x14ac:dyDescent="0.35">
      <c r="A190" t="s">
        <v>385</v>
      </c>
      <c r="B190" t="s">
        <v>386</v>
      </c>
      <c r="C190">
        <v>30.393999999999998</v>
      </c>
      <c r="D190">
        <v>46.6</v>
      </c>
      <c r="E190" t="s">
        <v>22</v>
      </c>
    </row>
    <row r="191" spans="1:5" x14ac:dyDescent="0.35">
      <c r="A191" t="s">
        <v>387</v>
      </c>
      <c r="B191" t="s">
        <v>388</v>
      </c>
      <c r="C191">
        <v>26.172000000000001</v>
      </c>
      <c r="D191">
        <v>15.3</v>
      </c>
      <c r="E191" t="s">
        <v>22</v>
      </c>
    </row>
    <row r="192" spans="1:5" x14ac:dyDescent="0.35">
      <c r="A192" t="s">
        <v>389</v>
      </c>
      <c r="B192" t="s">
        <v>390</v>
      </c>
      <c r="C192">
        <v>32.947000000000003</v>
      </c>
      <c r="D192">
        <v>20</v>
      </c>
      <c r="E192" t="s">
        <v>22</v>
      </c>
    </row>
    <row r="193" spans="1:5" x14ac:dyDescent="0.35">
      <c r="A193" t="s">
        <v>391</v>
      </c>
      <c r="B193" t="s">
        <v>392</v>
      </c>
      <c r="C193">
        <v>20.85</v>
      </c>
      <c r="D193">
        <v>46.5</v>
      </c>
      <c r="E193" t="s">
        <v>13</v>
      </c>
    </row>
    <row r="194" spans="1:5" x14ac:dyDescent="0.35">
      <c r="A194" t="s">
        <v>393</v>
      </c>
      <c r="B194" t="s">
        <v>394</v>
      </c>
      <c r="C194">
        <v>42.393999999999998</v>
      </c>
      <c r="D194">
        <v>2.2000000000000002</v>
      </c>
      <c r="E194" t="s">
        <v>10</v>
      </c>
    </row>
    <row r="195" spans="1:5" x14ac:dyDescent="0.35">
      <c r="A195" t="s">
        <v>395</v>
      </c>
      <c r="B195" t="s">
        <v>396</v>
      </c>
      <c r="C195">
        <v>40.470999999999997</v>
      </c>
      <c r="D195">
        <v>15.4</v>
      </c>
      <c r="E195" t="s">
        <v>22</v>
      </c>
    </row>
    <row r="196" spans="1:5" x14ac:dyDescent="0.35">
      <c r="A196" t="s">
        <v>397</v>
      </c>
      <c r="B196" t="s">
        <v>398</v>
      </c>
      <c r="C196">
        <v>35.715000000000003</v>
      </c>
      <c r="D196">
        <v>18.5</v>
      </c>
      <c r="E196" t="s">
        <v>10</v>
      </c>
    </row>
  </sheetData>
  <autoFilter ref="A1:E19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topLeftCell="A32" workbookViewId="0">
      <selection activeCell="C71" sqref="C71"/>
    </sheetView>
  </sheetViews>
  <sheetFormatPr defaultRowHeight="14.5" x14ac:dyDescent="0.35"/>
  <cols>
    <col min="1" max="1" width="20.7265625" customWidth="1"/>
    <col min="2" max="2" width="19.08984375" customWidth="1"/>
    <col min="3" max="3" width="25.81640625" customWidth="1"/>
    <col min="4" max="4" width="14.26953125" customWidth="1"/>
  </cols>
  <sheetData>
    <row r="1" spans="1:3" s="1" customFormat="1" x14ac:dyDescent="0.35">
      <c r="A1" s="1" t="s">
        <v>399</v>
      </c>
    </row>
    <row r="3" spans="1:3" s="1" customFormat="1" x14ac:dyDescent="0.35">
      <c r="A3" s="1" t="s">
        <v>400</v>
      </c>
    </row>
    <row r="5" spans="1:3" x14ac:dyDescent="0.35">
      <c r="B5" s="2" t="s">
        <v>401</v>
      </c>
      <c r="C5" s="2"/>
    </row>
    <row r="6" spans="1:3" x14ac:dyDescent="0.35">
      <c r="B6" s="3" t="s">
        <v>402</v>
      </c>
      <c r="C6" s="3" t="s">
        <v>403</v>
      </c>
    </row>
    <row r="7" spans="1:3" x14ac:dyDescent="0.35">
      <c r="B7" s="4">
        <f>AVERAGE(Birth_rate)</f>
        <v>21.469928205128198</v>
      </c>
      <c r="C7" s="4">
        <f>AVERAGE(DemographicData!D2:D196)</f>
        <v>42.076470891948702</v>
      </c>
    </row>
    <row r="10" spans="1:3" s="1" customFormat="1" x14ac:dyDescent="0.35">
      <c r="A10" s="1" t="s">
        <v>404</v>
      </c>
    </row>
    <row r="12" spans="1:3" x14ac:dyDescent="0.35">
      <c r="B12" s="2" t="s">
        <v>405</v>
      </c>
      <c r="C12" s="2"/>
    </row>
    <row r="13" spans="1:3" x14ac:dyDescent="0.35">
      <c r="B13" s="3" t="s">
        <v>402</v>
      </c>
      <c r="C13" s="3" t="s">
        <v>403</v>
      </c>
    </row>
    <row r="14" spans="1:3" x14ac:dyDescent="0.35">
      <c r="B14" s="4">
        <f>MEDIAN(Birth_rate)</f>
        <v>19.68</v>
      </c>
      <c r="C14" s="4">
        <f>MEDIAN(DemographicData!D9:D203)</f>
        <v>40.676842114999999</v>
      </c>
    </row>
    <row r="17" spans="1:4" s="1" customFormat="1" x14ac:dyDescent="0.35">
      <c r="A17" s="1" t="s">
        <v>406</v>
      </c>
    </row>
    <row r="19" spans="1:4" x14ac:dyDescent="0.35">
      <c r="B19" s="2" t="s">
        <v>407</v>
      </c>
      <c r="C19" s="2"/>
    </row>
    <row r="20" spans="1:4" x14ac:dyDescent="0.35">
      <c r="B20" s="3" t="s">
        <v>402</v>
      </c>
      <c r="C20" s="3" t="s">
        <v>403</v>
      </c>
    </row>
    <row r="21" spans="1:4" x14ac:dyDescent="0.35">
      <c r="A21" s="3" t="s">
        <v>408</v>
      </c>
      <c r="B21" s="4">
        <f>_xlfn.VAR.P(Birth_rate)</f>
        <v>111.8991241794612</v>
      </c>
      <c r="C21" s="4">
        <f>_xlfn.VAR.P(DemographicData!D2:D196)</f>
        <v>838.4646936105122</v>
      </c>
    </row>
    <row r="22" spans="1:4" x14ac:dyDescent="0.35">
      <c r="A22" s="3" t="s">
        <v>409</v>
      </c>
      <c r="B22" s="4">
        <f>_xlfn.VAR.S(Birth_rate)</f>
        <v>112.47592378863372</v>
      </c>
      <c r="C22" s="4">
        <f>_xlfn.VAR.S(DemographicData!D2:D196)</f>
        <v>842.78667656726748</v>
      </c>
    </row>
    <row r="25" spans="1:4" s="1" customFormat="1" x14ac:dyDescent="0.35">
      <c r="A25" s="1" t="s">
        <v>410</v>
      </c>
    </row>
    <row r="27" spans="1:4" x14ac:dyDescent="0.35">
      <c r="C27" s="2" t="s">
        <v>411</v>
      </c>
      <c r="D27" s="2"/>
    </row>
    <row r="28" spans="1:4" x14ac:dyDescent="0.35">
      <c r="C28" s="3" t="s">
        <v>402</v>
      </c>
      <c r="D28" s="3" t="s">
        <v>403</v>
      </c>
    </row>
    <row r="29" spans="1:4" x14ac:dyDescent="0.35">
      <c r="B29" s="3" t="s">
        <v>408</v>
      </c>
      <c r="C29" s="4">
        <f>_xlfn.STDEV.P(Birth_rate)</f>
        <v>10.578238236089279</v>
      </c>
      <c r="D29" s="4">
        <f>_xlfn.STDEV.P(DemographicData!D2:D196)</f>
        <v>28.956254827075139</v>
      </c>
    </row>
    <row r="30" spans="1:4" x14ac:dyDescent="0.35">
      <c r="B30" s="3" t="s">
        <v>409</v>
      </c>
      <c r="C30" s="4">
        <f>_xlfn.STDEV.S(Birth_rate)</f>
        <v>10.605466693579954</v>
      </c>
      <c r="D30" s="4">
        <f>_xlfn.STDEV.S(DemographicData!D2:D196)</f>
        <v>29.030788424830412</v>
      </c>
    </row>
    <row r="33" spans="1:11" s="1" customFormat="1" x14ac:dyDescent="0.35">
      <c r="A33" s="1" t="s">
        <v>412</v>
      </c>
    </row>
    <row r="35" spans="1:11" x14ac:dyDescent="0.35">
      <c r="B35" s="2" t="s">
        <v>413</v>
      </c>
      <c r="C35" s="2"/>
    </row>
    <row r="36" spans="1:11" x14ac:dyDescent="0.35">
      <c r="B36" s="3" t="s">
        <v>402</v>
      </c>
      <c r="C36" s="3" t="s">
        <v>403</v>
      </c>
    </row>
    <row r="37" spans="1:11" x14ac:dyDescent="0.35">
      <c r="B37" s="8">
        <f>QUARTILE(Birth_rate,3)</f>
        <v>29.759500000000003</v>
      </c>
      <c r="C37" s="8">
        <f>QUARTILE(DemographicData!D2:D196,3)</f>
        <v>66.224999999999994</v>
      </c>
      <c r="D37" s="5" t="s">
        <v>414</v>
      </c>
      <c r="E37" s="5"/>
    </row>
    <row r="38" spans="1:11" x14ac:dyDescent="0.35">
      <c r="B38" s="9">
        <f>QUARTILE(Birth_rate,1)</f>
        <v>12.1205</v>
      </c>
      <c r="C38" s="9">
        <f>QUARTILE(DemographicData!D2:D196,1)</f>
        <v>14.52</v>
      </c>
      <c r="D38" s="6" t="s">
        <v>415</v>
      </c>
      <c r="E38" s="6"/>
    </row>
    <row r="39" spans="1:11" x14ac:dyDescent="0.35">
      <c r="B39" s="10">
        <f>B37-B38</f>
        <v>17.639000000000003</v>
      </c>
      <c r="C39" s="10">
        <f>C37-C38</f>
        <v>51.704999999999998</v>
      </c>
      <c r="D39" s="7" t="s">
        <v>416</v>
      </c>
      <c r="E39" s="7"/>
      <c r="F39" s="7"/>
      <c r="G39" s="7"/>
      <c r="H39" s="7"/>
    </row>
    <row r="43" spans="1:11" s="1" customFormat="1" x14ac:dyDescent="0.35">
      <c r="A43" s="1" t="s">
        <v>417</v>
      </c>
    </row>
    <row r="45" spans="1:11" s="1" customFormat="1" x14ac:dyDescent="0.35">
      <c r="A45" s="1" t="s">
        <v>418</v>
      </c>
    </row>
    <row r="47" spans="1:11" x14ac:dyDescent="0.35">
      <c r="B47" s="11" t="s">
        <v>419</v>
      </c>
      <c r="C47" s="11"/>
      <c r="D47" s="11" t="s">
        <v>420</v>
      </c>
      <c r="E47" s="11"/>
      <c r="F47" s="11"/>
    </row>
    <row r="48" spans="1:11" x14ac:dyDescent="0.35">
      <c r="B48" s="12" t="s">
        <v>169</v>
      </c>
      <c r="C48" s="13"/>
      <c r="D48" s="14" t="s">
        <v>22</v>
      </c>
      <c r="E48" s="14"/>
      <c r="F48" s="14"/>
      <c r="G48" s="15" t="s">
        <v>421</v>
      </c>
      <c r="H48" s="11"/>
      <c r="I48" s="11"/>
      <c r="J48" s="11"/>
      <c r="K48" s="11"/>
    </row>
    <row r="51" spans="1:7" s="1" customFormat="1" x14ac:dyDescent="0.35">
      <c r="A51" s="1" t="s">
        <v>422</v>
      </c>
    </row>
    <row r="52" spans="1:7" ht="15" thickBot="1" x14ac:dyDescent="0.4"/>
    <row r="53" spans="1:7" x14ac:dyDescent="0.35">
      <c r="B53" s="16" t="s">
        <v>423</v>
      </c>
      <c r="C53" s="17"/>
      <c r="D53" s="17"/>
      <c r="E53" s="17"/>
      <c r="F53" s="17"/>
      <c r="G53" s="18"/>
    </row>
    <row r="54" spans="1:7" ht="15" thickBot="1" x14ac:dyDescent="0.4">
      <c r="B54" s="19"/>
      <c r="C54" s="20"/>
      <c r="D54" s="21">
        <v>50</v>
      </c>
      <c r="E54" s="20"/>
      <c r="F54" s="20"/>
      <c r="G54" s="22"/>
    </row>
    <row r="58" spans="1:7" x14ac:dyDescent="0.35">
      <c r="A58" s="23" t="s">
        <v>424</v>
      </c>
      <c r="B58" t="s">
        <v>426</v>
      </c>
    </row>
    <row r="59" spans="1:7" x14ac:dyDescent="0.35">
      <c r="A59" s="24" t="s">
        <v>22</v>
      </c>
      <c r="B59" s="25">
        <v>50</v>
      </c>
    </row>
    <row r="60" spans="1:7" x14ac:dyDescent="0.35">
      <c r="A60" s="24" t="s">
        <v>425</v>
      </c>
      <c r="B60" s="25">
        <v>50</v>
      </c>
    </row>
    <row r="64" spans="1:7" s="1" customFormat="1" x14ac:dyDescent="0.35">
      <c r="A64" s="1" t="s">
        <v>427</v>
      </c>
    </row>
    <row r="66" spans="1:2" x14ac:dyDescent="0.35">
      <c r="A66" s="23" t="s">
        <v>424</v>
      </c>
      <c r="B66" t="s">
        <v>428</v>
      </c>
    </row>
    <row r="67" spans="1:2" x14ac:dyDescent="0.35">
      <c r="A67" s="24" t="s">
        <v>7</v>
      </c>
      <c r="B67" s="25">
        <v>4973.5228396999992</v>
      </c>
    </row>
    <row r="68" spans="1:2" x14ac:dyDescent="0.35">
      <c r="A68" s="24" t="s">
        <v>10</v>
      </c>
      <c r="B68" s="25">
        <v>179.65</v>
      </c>
    </row>
    <row r="69" spans="1:2" x14ac:dyDescent="0.35">
      <c r="A69" s="24" t="s">
        <v>22</v>
      </c>
      <c r="B69" s="25">
        <v>1118.3193000000001</v>
      </c>
    </row>
    <row r="70" spans="1:2" x14ac:dyDescent="0.35">
      <c r="A70" s="24" t="s">
        <v>13</v>
      </c>
      <c r="B70" s="25">
        <v>1933.4196842300003</v>
      </c>
    </row>
    <row r="71" spans="1:2" x14ac:dyDescent="0.35">
      <c r="A71" s="24" t="s">
        <v>425</v>
      </c>
      <c r="B71" s="25">
        <v>8204.9118239299987</v>
      </c>
    </row>
  </sheetData>
  <mergeCells count="14">
    <mergeCell ref="B53:G53"/>
    <mergeCell ref="D38:E38"/>
    <mergeCell ref="D39:H39"/>
    <mergeCell ref="B47:C47"/>
    <mergeCell ref="D47:F47"/>
    <mergeCell ref="B48:C48"/>
    <mergeCell ref="D48:F48"/>
    <mergeCell ref="G48:K48"/>
    <mergeCell ref="B5:C5"/>
    <mergeCell ref="B12:C12"/>
    <mergeCell ref="B19:C19"/>
    <mergeCell ref="C27:D27"/>
    <mergeCell ref="B35:C35"/>
    <mergeCell ref="D37:E37"/>
  </mergeCell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DemographicData</vt:lpstr>
      <vt:lpstr>Sheet1</vt:lpstr>
      <vt:lpstr>Birth_rate</vt:lpstr>
      <vt:lpstr>Income_Group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Acer</cp:lastModifiedBy>
  <dcterms:created xsi:type="dcterms:W3CDTF">2022-02-12T15:55:08Z</dcterms:created>
  <dcterms:modified xsi:type="dcterms:W3CDTF">2024-03-07T09:07:07Z</dcterms:modified>
</cp:coreProperties>
</file>