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IT-B Resources\6th Semester\DS 203\Excerxies\E2\"/>
    </mc:Choice>
  </mc:AlternateContent>
  <xr:revisionPtr revIDLastSave="0" documentId="13_ncr:1_{D4345DFC-029F-4CC5-8BA6-86A2661886A2}" xr6:coauthVersionLast="47" xr6:coauthVersionMax="47" xr10:uidLastSave="{00000000-0000-0000-0000-000000000000}"/>
  <bookViews>
    <workbookView xWindow="-108" yWindow="-108" windowWidth="23256" windowHeight="12456" activeTab="1" xr2:uid="{E34EA7B1-806B-40AC-B190-6BE70C025E87}"/>
  </bookViews>
  <sheets>
    <sheet name="First 3 Questions" sheetId="1" r:id="rId1"/>
    <sheet name="Q4" sheetId="2" r:id="rId2"/>
  </sheets>
  <definedNames>
    <definedName name="_xlchart.v1.0" hidden="1">'First 3 Questions'!$A$1</definedName>
    <definedName name="_xlchart.v1.1" hidden="1">'First 3 Questions'!$A$2:$A$101</definedName>
    <definedName name="_xlchart.v1.2" hidden="1">'First 3 Questions'!$B$1</definedName>
    <definedName name="_xlchart.v1.3" hidden="1">'First 3 Questions'!$B$2:$B$101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D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2" i="2"/>
  <c r="R3" i="2"/>
  <c r="AH3" i="2" s="1"/>
  <c r="R4" i="2"/>
  <c r="AH4" i="2" s="1"/>
  <c r="R5" i="2"/>
  <c r="AH5" i="2" s="1"/>
  <c r="R6" i="2"/>
  <c r="AH6" i="2" s="1"/>
  <c r="R7" i="2"/>
  <c r="AH7" i="2" s="1"/>
  <c r="R8" i="2"/>
  <c r="AH8" i="2" s="1"/>
  <c r="R9" i="2"/>
  <c r="AH9" i="2" s="1"/>
  <c r="R10" i="2"/>
  <c r="AH10" i="2" s="1"/>
  <c r="R11" i="2"/>
  <c r="AH11" i="2" s="1"/>
  <c r="R12" i="2"/>
  <c r="AH12" i="2" s="1"/>
  <c r="R13" i="2"/>
  <c r="AH13" i="2" s="1"/>
  <c r="R14" i="2"/>
  <c r="AH14" i="2" s="1"/>
  <c r="R15" i="2"/>
  <c r="AH15" i="2" s="1"/>
  <c r="R16" i="2"/>
  <c r="AH16" i="2" s="1"/>
  <c r="R17" i="2"/>
  <c r="AH17" i="2" s="1"/>
  <c r="R18" i="2"/>
  <c r="AH18" i="2" s="1"/>
  <c r="R19" i="2"/>
  <c r="AH19" i="2" s="1"/>
  <c r="R20" i="2"/>
  <c r="AH20" i="2" s="1"/>
  <c r="R21" i="2"/>
  <c r="AH21" i="2" s="1"/>
  <c r="R22" i="2"/>
  <c r="AH22" i="2" s="1"/>
  <c r="R23" i="2"/>
  <c r="AH23" i="2" s="1"/>
  <c r="R24" i="2"/>
  <c r="AH24" i="2" s="1"/>
  <c r="R25" i="2"/>
  <c r="AH25" i="2" s="1"/>
  <c r="R26" i="2"/>
  <c r="AH26" i="2" s="1"/>
  <c r="R27" i="2"/>
  <c r="AH27" i="2" s="1"/>
  <c r="R28" i="2"/>
  <c r="AH28" i="2" s="1"/>
  <c r="R29" i="2"/>
  <c r="AH29" i="2" s="1"/>
  <c r="R30" i="2"/>
  <c r="AH30" i="2" s="1"/>
  <c r="R31" i="2"/>
  <c r="AH31" i="2" s="1"/>
  <c r="R32" i="2"/>
  <c r="AH32" i="2" s="1"/>
  <c r="R33" i="2"/>
  <c r="AH33" i="2" s="1"/>
  <c r="R34" i="2"/>
  <c r="AH34" i="2" s="1"/>
  <c r="R35" i="2"/>
  <c r="AH35" i="2" s="1"/>
  <c r="R36" i="2"/>
  <c r="AH36" i="2" s="1"/>
  <c r="R37" i="2"/>
  <c r="AH37" i="2" s="1"/>
  <c r="R38" i="2"/>
  <c r="AH38" i="2" s="1"/>
  <c r="R39" i="2"/>
  <c r="AH39" i="2" s="1"/>
  <c r="R40" i="2"/>
  <c r="AH40" i="2" s="1"/>
  <c r="R41" i="2"/>
  <c r="AH41" i="2" s="1"/>
  <c r="R42" i="2"/>
  <c r="AH42" i="2" s="1"/>
  <c r="R43" i="2"/>
  <c r="AH43" i="2" s="1"/>
  <c r="R44" i="2"/>
  <c r="AH44" i="2" s="1"/>
  <c r="R45" i="2"/>
  <c r="AH45" i="2" s="1"/>
  <c r="R46" i="2"/>
  <c r="AH46" i="2" s="1"/>
  <c r="R47" i="2"/>
  <c r="AH47" i="2" s="1"/>
  <c r="R48" i="2"/>
  <c r="AH48" i="2" s="1"/>
  <c r="R49" i="2"/>
  <c r="AH49" i="2" s="1"/>
  <c r="R50" i="2"/>
  <c r="AH50" i="2" s="1"/>
  <c r="R51" i="2"/>
  <c r="AH51" i="2" s="1"/>
  <c r="R52" i="2"/>
  <c r="AH52" i="2" s="1"/>
  <c r="R53" i="2"/>
  <c r="AH53" i="2" s="1"/>
  <c r="R54" i="2"/>
  <c r="AH54" i="2" s="1"/>
  <c r="R55" i="2"/>
  <c r="AH55" i="2" s="1"/>
  <c r="R56" i="2"/>
  <c r="AH56" i="2" s="1"/>
  <c r="R57" i="2"/>
  <c r="AH57" i="2" s="1"/>
  <c r="R58" i="2"/>
  <c r="AH58" i="2" s="1"/>
  <c r="R59" i="2"/>
  <c r="AH59" i="2" s="1"/>
  <c r="R60" i="2"/>
  <c r="AH60" i="2" s="1"/>
  <c r="R61" i="2"/>
  <c r="AH61" i="2" s="1"/>
  <c r="R62" i="2"/>
  <c r="AH62" i="2" s="1"/>
  <c r="R63" i="2"/>
  <c r="AH63" i="2" s="1"/>
  <c r="R64" i="2"/>
  <c r="AH64" i="2" s="1"/>
  <c r="R65" i="2"/>
  <c r="AH65" i="2" s="1"/>
  <c r="R66" i="2"/>
  <c r="AH66" i="2" s="1"/>
  <c r="R67" i="2"/>
  <c r="AH67" i="2" s="1"/>
  <c r="R68" i="2"/>
  <c r="AH68" i="2" s="1"/>
  <c r="R69" i="2"/>
  <c r="AH69" i="2" s="1"/>
  <c r="R70" i="2"/>
  <c r="AH70" i="2" s="1"/>
  <c r="R71" i="2"/>
  <c r="AH71" i="2" s="1"/>
  <c r="R72" i="2"/>
  <c r="AH72" i="2" s="1"/>
  <c r="R73" i="2"/>
  <c r="AH73" i="2" s="1"/>
  <c r="R74" i="2"/>
  <c r="AH74" i="2" s="1"/>
  <c r="R75" i="2"/>
  <c r="AH75" i="2" s="1"/>
  <c r="R76" i="2"/>
  <c r="AH76" i="2" s="1"/>
  <c r="R77" i="2"/>
  <c r="AH77" i="2" s="1"/>
  <c r="R78" i="2"/>
  <c r="AH78" i="2" s="1"/>
  <c r="R79" i="2"/>
  <c r="AH79" i="2" s="1"/>
  <c r="R80" i="2"/>
  <c r="AH80" i="2" s="1"/>
  <c r="R81" i="2"/>
  <c r="AH81" i="2" s="1"/>
  <c r="R82" i="2"/>
  <c r="AH82" i="2" s="1"/>
  <c r="R83" i="2"/>
  <c r="AH83" i="2" s="1"/>
  <c r="R84" i="2"/>
  <c r="AH84" i="2" s="1"/>
  <c r="R85" i="2"/>
  <c r="AH85" i="2" s="1"/>
  <c r="R86" i="2"/>
  <c r="AH86" i="2" s="1"/>
  <c r="R87" i="2"/>
  <c r="AH87" i="2" s="1"/>
  <c r="R88" i="2"/>
  <c r="AH88" i="2" s="1"/>
  <c r="R89" i="2"/>
  <c r="AH89" i="2" s="1"/>
  <c r="R90" i="2"/>
  <c r="AH90" i="2" s="1"/>
  <c r="R91" i="2"/>
  <c r="AH91" i="2" s="1"/>
  <c r="R92" i="2"/>
  <c r="AH92" i="2" s="1"/>
  <c r="R93" i="2"/>
  <c r="AH93" i="2" s="1"/>
  <c r="R94" i="2"/>
  <c r="AH94" i="2" s="1"/>
  <c r="R95" i="2"/>
  <c r="AH95" i="2" s="1"/>
  <c r="R96" i="2"/>
  <c r="AH96" i="2" s="1"/>
  <c r="R97" i="2"/>
  <c r="AH97" i="2" s="1"/>
  <c r="R98" i="2"/>
  <c r="AH98" i="2" s="1"/>
  <c r="R99" i="2"/>
  <c r="AH99" i="2" s="1"/>
  <c r="R100" i="2"/>
  <c r="AH100" i="2" s="1"/>
  <c r="R101" i="2"/>
  <c r="AH101" i="2" s="1"/>
  <c r="R2" i="2"/>
  <c r="AH2" i="2" s="1"/>
  <c r="X31" i="2" s="1"/>
  <c r="Q2" i="2"/>
  <c r="AG2" i="2" s="1"/>
  <c r="Q3" i="2"/>
  <c r="AG3" i="2" s="1"/>
  <c r="Q4" i="2"/>
  <c r="AG4" i="2" s="1"/>
  <c r="Q5" i="2"/>
  <c r="AG5" i="2" s="1"/>
  <c r="Q6" i="2"/>
  <c r="AG6" i="2" s="1"/>
  <c r="Q7" i="2"/>
  <c r="AG7" i="2" s="1"/>
  <c r="Q8" i="2"/>
  <c r="AG8" i="2" s="1"/>
  <c r="Q9" i="2"/>
  <c r="AG9" i="2" s="1"/>
  <c r="Q10" i="2"/>
  <c r="AG10" i="2" s="1"/>
  <c r="Q11" i="2"/>
  <c r="AG11" i="2" s="1"/>
  <c r="Q12" i="2"/>
  <c r="AG12" i="2" s="1"/>
  <c r="Q13" i="2"/>
  <c r="AG13" i="2" s="1"/>
  <c r="Q14" i="2"/>
  <c r="AG14" i="2" s="1"/>
  <c r="Q15" i="2"/>
  <c r="AG15" i="2" s="1"/>
  <c r="Q16" i="2"/>
  <c r="AG16" i="2" s="1"/>
  <c r="Q17" i="2"/>
  <c r="AG17" i="2" s="1"/>
  <c r="Q18" i="2"/>
  <c r="AG18" i="2" s="1"/>
  <c r="Q19" i="2"/>
  <c r="AG19" i="2" s="1"/>
  <c r="Q20" i="2"/>
  <c r="AG20" i="2" s="1"/>
  <c r="Q21" i="2"/>
  <c r="AG21" i="2" s="1"/>
  <c r="Q22" i="2"/>
  <c r="AG22" i="2" s="1"/>
  <c r="Q23" i="2"/>
  <c r="AG23" i="2" s="1"/>
  <c r="Q24" i="2"/>
  <c r="AG24" i="2" s="1"/>
  <c r="Q25" i="2"/>
  <c r="AG25" i="2" s="1"/>
  <c r="Q26" i="2"/>
  <c r="AG26" i="2" s="1"/>
  <c r="Q27" i="2"/>
  <c r="AG27" i="2" s="1"/>
  <c r="Q28" i="2"/>
  <c r="AG28" i="2" s="1"/>
  <c r="Q29" i="2"/>
  <c r="AG29" i="2" s="1"/>
  <c r="Q30" i="2"/>
  <c r="AG30" i="2" s="1"/>
  <c r="Q31" i="2"/>
  <c r="AG31" i="2" s="1"/>
  <c r="Q32" i="2"/>
  <c r="AG32" i="2" s="1"/>
  <c r="Q33" i="2"/>
  <c r="AG33" i="2" s="1"/>
  <c r="Q34" i="2"/>
  <c r="AG34" i="2" s="1"/>
  <c r="Q35" i="2"/>
  <c r="AG35" i="2" s="1"/>
  <c r="Q36" i="2"/>
  <c r="AG36" i="2" s="1"/>
  <c r="Q37" i="2"/>
  <c r="AG37" i="2" s="1"/>
  <c r="Q38" i="2"/>
  <c r="AG38" i="2" s="1"/>
  <c r="Q39" i="2"/>
  <c r="AG39" i="2" s="1"/>
  <c r="Q40" i="2"/>
  <c r="AG40" i="2" s="1"/>
  <c r="Q41" i="2"/>
  <c r="AG41" i="2" s="1"/>
  <c r="Q42" i="2"/>
  <c r="AG42" i="2" s="1"/>
  <c r="Q43" i="2"/>
  <c r="AG43" i="2" s="1"/>
  <c r="Q44" i="2"/>
  <c r="AG44" i="2" s="1"/>
  <c r="Q45" i="2"/>
  <c r="AG45" i="2" s="1"/>
  <c r="Q46" i="2"/>
  <c r="AG46" i="2" s="1"/>
  <c r="Q47" i="2"/>
  <c r="AG47" i="2" s="1"/>
  <c r="Q48" i="2"/>
  <c r="AG48" i="2" s="1"/>
  <c r="Q49" i="2"/>
  <c r="AG49" i="2" s="1"/>
  <c r="Q50" i="2"/>
  <c r="AG50" i="2" s="1"/>
  <c r="Q51" i="2"/>
  <c r="AG51" i="2" s="1"/>
  <c r="Q52" i="2"/>
  <c r="AG52" i="2" s="1"/>
  <c r="Q53" i="2"/>
  <c r="AG53" i="2" s="1"/>
  <c r="Q54" i="2"/>
  <c r="AG54" i="2" s="1"/>
  <c r="Q55" i="2"/>
  <c r="AG55" i="2" s="1"/>
  <c r="Q56" i="2"/>
  <c r="AG56" i="2" s="1"/>
  <c r="Q57" i="2"/>
  <c r="AG57" i="2" s="1"/>
  <c r="Q58" i="2"/>
  <c r="AG58" i="2" s="1"/>
  <c r="Q59" i="2"/>
  <c r="AG59" i="2" s="1"/>
  <c r="Q60" i="2"/>
  <c r="AG60" i="2" s="1"/>
  <c r="Q61" i="2"/>
  <c r="AG61" i="2" s="1"/>
  <c r="Q62" i="2"/>
  <c r="AG62" i="2" s="1"/>
  <c r="Q63" i="2"/>
  <c r="AG63" i="2" s="1"/>
  <c r="Q64" i="2"/>
  <c r="AG64" i="2" s="1"/>
  <c r="Q65" i="2"/>
  <c r="AG65" i="2" s="1"/>
  <c r="Q66" i="2"/>
  <c r="AG66" i="2" s="1"/>
  <c r="Q67" i="2"/>
  <c r="AG67" i="2" s="1"/>
  <c r="Q68" i="2"/>
  <c r="AG68" i="2" s="1"/>
  <c r="Q69" i="2"/>
  <c r="AG69" i="2" s="1"/>
  <c r="Q70" i="2"/>
  <c r="AG70" i="2" s="1"/>
  <c r="Q71" i="2"/>
  <c r="AG71" i="2" s="1"/>
  <c r="Q72" i="2"/>
  <c r="AG72" i="2" s="1"/>
  <c r="Q73" i="2"/>
  <c r="AG73" i="2" s="1"/>
  <c r="Q74" i="2"/>
  <c r="AG74" i="2" s="1"/>
  <c r="Q75" i="2"/>
  <c r="AG75" i="2" s="1"/>
  <c r="Q76" i="2"/>
  <c r="AG76" i="2" s="1"/>
  <c r="Q77" i="2"/>
  <c r="AG77" i="2" s="1"/>
  <c r="Q78" i="2"/>
  <c r="AG78" i="2" s="1"/>
  <c r="Q79" i="2"/>
  <c r="AG79" i="2" s="1"/>
  <c r="Q80" i="2"/>
  <c r="AG80" i="2" s="1"/>
  <c r="Q81" i="2"/>
  <c r="AG81" i="2" s="1"/>
  <c r="Q82" i="2"/>
  <c r="AG82" i="2" s="1"/>
  <c r="Q83" i="2"/>
  <c r="AG83" i="2" s="1"/>
  <c r="Q84" i="2"/>
  <c r="AG84" i="2" s="1"/>
  <c r="Q85" i="2"/>
  <c r="AG85" i="2" s="1"/>
  <c r="Q86" i="2"/>
  <c r="AG86" i="2" s="1"/>
  <c r="Q87" i="2"/>
  <c r="AG87" i="2" s="1"/>
  <c r="Q88" i="2"/>
  <c r="AG88" i="2" s="1"/>
  <c r="Q89" i="2"/>
  <c r="AG89" i="2" s="1"/>
  <c r="Q90" i="2"/>
  <c r="AG90" i="2" s="1"/>
  <c r="Q91" i="2"/>
  <c r="AG91" i="2" s="1"/>
  <c r="Q92" i="2"/>
  <c r="AG92" i="2" s="1"/>
  <c r="Q93" i="2"/>
  <c r="AG93" i="2" s="1"/>
  <c r="Q94" i="2"/>
  <c r="AG94" i="2" s="1"/>
  <c r="Q95" i="2"/>
  <c r="AG95" i="2" s="1"/>
  <c r="Q96" i="2"/>
  <c r="AG96" i="2" s="1"/>
  <c r="Q97" i="2"/>
  <c r="AG97" i="2" s="1"/>
  <c r="Q98" i="2"/>
  <c r="AG98" i="2" s="1"/>
  <c r="Q99" i="2"/>
  <c r="AG99" i="2" s="1"/>
  <c r="Q100" i="2"/>
  <c r="AG100" i="2" s="1"/>
  <c r="Q101" i="2"/>
  <c r="AG101" i="2" s="1"/>
  <c r="X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AF2" i="2" s="1"/>
  <c r="K3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3" i="2"/>
  <c r="AC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  <c r="P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3" i="1"/>
  <c r="R2" i="1"/>
  <c r="P12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<sst xmlns="http://schemas.openxmlformats.org/spreadsheetml/2006/main" count="168" uniqueCount="59">
  <si>
    <t>x</t>
  </si>
  <si>
    <t>y</t>
  </si>
  <si>
    <t>x bar</t>
  </si>
  <si>
    <t>y bar</t>
  </si>
  <si>
    <t>y med</t>
  </si>
  <si>
    <t>y mod</t>
  </si>
  <si>
    <t>y var</t>
  </si>
  <si>
    <t>y std</t>
  </si>
  <si>
    <t>y range</t>
  </si>
  <si>
    <t>skew</t>
  </si>
  <si>
    <t>kurtosis</t>
  </si>
  <si>
    <t>z</t>
  </si>
  <si>
    <t>w</t>
  </si>
  <si>
    <t>correlation (x,y)</t>
  </si>
  <si>
    <t>correlation (w,z)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</si>
  <si>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</si>
  <si>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</si>
  <si>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</si>
  <si>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</si>
  <si>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</si>
  <si>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</si>
  <si>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</si>
  <si>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</si>
  <si>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</si>
  <si>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</si>
  <si>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</si>
  <si>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</si>
  <si>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</si>
  <si>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</si>
  <si>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</si>
  <si>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</si>
  <si>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</si>
  <si>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</si>
  <si>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</si>
  <si>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</si>
  <si>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</si>
  <si>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</si>
  <si>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</si>
  <si>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</si>
  <si>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</si>
  <si>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predicted</t>
  </si>
  <si>
    <t>residue</t>
  </si>
  <si>
    <t>y pred Avg</t>
  </si>
  <si>
    <t>y avg</t>
  </si>
  <si>
    <t>y1</t>
  </si>
  <si>
    <t>y2</t>
  </si>
  <si>
    <t>y3</t>
  </si>
  <si>
    <t>y4</t>
  </si>
  <si>
    <t>For x and y1</t>
  </si>
  <si>
    <t>For x and y2</t>
  </si>
  <si>
    <t>For x and y3</t>
  </si>
  <si>
    <t>For x and y4</t>
  </si>
  <si>
    <t>error for y2</t>
  </si>
  <si>
    <t>error for y3</t>
  </si>
  <si>
    <t>error for y4</t>
  </si>
  <si>
    <t>RMSE</t>
  </si>
  <si>
    <t>RSME</t>
  </si>
  <si>
    <t>error^2 for y1</t>
  </si>
  <si>
    <t>that is all values are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</si>
</sst>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3" applyNumberFormat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3" fillId="2" borderId="3" xfId="1"/>
    <xf numFmtId="11" fontId="0" fillId="0" borderId="1" xfId="0" applyNumberFormat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</a:t>
            </a:r>
            <a:r>
              <a:rPr lang="en-IN" baseline="0"/>
              <a:t> vs 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3 Questions'!$B$1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'First 3 Questions'!$A$2:$A$101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0.20202020202020199</c:v>
                </c:pt>
                <c:pt idx="2">
                  <c:v>0.40404040404040398</c:v>
                </c:pt>
                <c:pt idx="3">
                  <c:v>0.60606060606060597</c:v>
                </c:pt>
                <c:pt idx="4">
                  <c:v>0.80808080808080796</c:v>
                </c:pt>
                <c:pt idx="5">
                  <c:v>1.0101010101010099</c:v>
                </c:pt>
                <c:pt idx="6">
                  <c:v>1.2121212121212099</c:v>
                </c:pt>
                <c:pt idx="7">
                  <c:v>1.4141414141414099</c:v>
                </c:pt>
                <c:pt idx="8">
                  <c:v>1.6161616161616099</c:v>
                </c:pt>
                <c:pt idx="9">
                  <c:v>1.8181818181818099</c:v>
                </c:pt>
                <c:pt idx="10">
                  <c:v>2.0202020202020199</c:v>
                </c:pt>
                <c:pt idx="11">
                  <c:v>2.2222222222222201</c:v>
                </c:pt>
                <c:pt idx="12">
                  <c:v>2.4242424242424199</c:v>
                </c:pt>
                <c:pt idx="13">
                  <c:v>2.6262626262626201</c:v>
                </c:pt>
                <c:pt idx="14">
                  <c:v>2.8282828282828198</c:v>
                </c:pt>
                <c:pt idx="15">
                  <c:v>3.0303030303030298</c:v>
                </c:pt>
                <c:pt idx="16">
                  <c:v>3.23232323232323</c:v>
                </c:pt>
                <c:pt idx="17">
                  <c:v>3.4343434343434298</c:v>
                </c:pt>
                <c:pt idx="18">
                  <c:v>3.63636363636363</c:v>
                </c:pt>
                <c:pt idx="19">
                  <c:v>3.8383838383838298</c:v>
                </c:pt>
                <c:pt idx="20">
                  <c:v>4.0404040404040398</c:v>
                </c:pt>
                <c:pt idx="21">
                  <c:v>4.2424242424242404</c:v>
                </c:pt>
                <c:pt idx="22">
                  <c:v>4.4444444444444402</c:v>
                </c:pt>
                <c:pt idx="23">
                  <c:v>4.64646464646464</c:v>
                </c:pt>
                <c:pt idx="24">
                  <c:v>4.8484848484848397</c:v>
                </c:pt>
                <c:pt idx="25">
                  <c:v>5.0505050505050502</c:v>
                </c:pt>
                <c:pt idx="26">
                  <c:v>5.2525252525252499</c:v>
                </c:pt>
                <c:pt idx="27">
                  <c:v>5.4545454545454497</c:v>
                </c:pt>
                <c:pt idx="28">
                  <c:v>5.6565656565656504</c:v>
                </c:pt>
                <c:pt idx="29">
                  <c:v>5.8585858585858501</c:v>
                </c:pt>
                <c:pt idx="30">
                  <c:v>6.0606060606060597</c:v>
                </c:pt>
                <c:pt idx="31">
                  <c:v>6.2626262626262603</c:v>
                </c:pt>
                <c:pt idx="32">
                  <c:v>6.4646464646464601</c:v>
                </c:pt>
                <c:pt idx="33">
                  <c:v>6.6666666666666599</c:v>
                </c:pt>
                <c:pt idx="34">
                  <c:v>6.8686868686868596</c:v>
                </c:pt>
                <c:pt idx="35">
                  <c:v>7.0707070707070701</c:v>
                </c:pt>
                <c:pt idx="36">
                  <c:v>7.2727272727272698</c:v>
                </c:pt>
                <c:pt idx="37">
                  <c:v>7.4747474747474696</c:v>
                </c:pt>
                <c:pt idx="38">
                  <c:v>7.6767676767676702</c:v>
                </c:pt>
                <c:pt idx="39">
                  <c:v>7.87878787878787</c:v>
                </c:pt>
                <c:pt idx="40">
                  <c:v>8.0808080808080796</c:v>
                </c:pt>
                <c:pt idx="41">
                  <c:v>8.2828282828282802</c:v>
                </c:pt>
                <c:pt idx="42">
                  <c:v>8.4848484848484809</c:v>
                </c:pt>
                <c:pt idx="43">
                  <c:v>8.6868686868686797</c:v>
                </c:pt>
                <c:pt idx="44">
                  <c:v>8.8888888888888893</c:v>
                </c:pt>
                <c:pt idx="45">
                  <c:v>9.0909090909090899</c:v>
                </c:pt>
                <c:pt idx="46">
                  <c:v>9.2929292929292906</c:v>
                </c:pt>
                <c:pt idx="47">
                  <c:v>9.4949494949494895</c:v>
                </c:pt>
                <c:pt idx="48">
                  <c:v>9.6969696969696901</c:v>
                </c:pt>
                <c:pt idx="49">
                  <c:v>9.8989898989898997</c:v>
                </c:pt>
                <c:pt idx="50">
                  <c:v>10.1010101010101</c:v>
                </c:pt>
                <c:pt idx="51">
                  <c:v>10.303030303030299</c:v>
                </c:pt>
                <c:pt idx="52">
                  <c:v>10.5050505050505</c:v>
                </c:pt>
                <c:pt idx="53">
                  <c:v>10.707070707070701</c:v>
                </c:pt>
                <c:pt idx="54">
                  <c:v>10.909090909090899</c:v>
                </c:pt>
                <c:pt idx="55">
                  <c:v>11.1111111111111</c:v>
                </c:pt>
                <c:pt idx="56">
                  <c:v>11.313131313131301</c:v>
                </c:pt>
                <c:pt idx="57">
                  <c:v>11.5151515151515</c:v>
                </c:pt>
                <c:pt idx="58">
                  <c:v>11.7171717171717</c:v>
                </c:pt>
                <c:pt idx="59">
                  <c:v>11.919191919191899</c:v>
                </c:pt>
                <c:pt idx="60">
                  <c:v>12.1212121212121</c:v>
                </c:pt>
                <c:pt idx="61">
                  <c:v>12.3232323232323</c:v>
                </c:pt>
                <c:pt idx="62">
                  <c:v>12.525252525252499</c:v>
                </c:pt>
                <c:pt idx="63">
                  <c:v>12.7272727272727</c:v>
                </c:pt>
                <c:pt idx="64">
                  <c:v>12.929292929292901</c:v>
                </c:pt>
                <c:pt idx="65">
                  <c:v>13.1313131313131</c:v>
                </c:pt>
                <c:pt idx="66">
                  <c:v>13.3333333333333</c:v>
                </c:pt>
                <c:pt idx="67">
                  <c:v>13.535353535353501</c:v>
                </c:pt>
                <c:pt idx="68">
                  <c:v>13.7373737373737</c:v>
                </c:pt>
                <c:pt idx="69">
                  <c:v>13.9393939393939</c:v>
                </c:pt>
                <c:pt idx="70">
                  <c:v>14.141414141414099</c:v>
                </c:pt>
                <c:pt idx="71">
                  <c:v>14.3434343434343</c:v>
                </c:pt>
                <c:pt idx="72">
                  <c:v>14.545454545454501</c:v>
                </c:pt>
                <c:pt idx="73">
                  <c:v>14.747474747474699</c:v>
                </c:pt>
                <c:pt idx="74">
                  <c:v>14.9494949494949</c:v>
                </c:pt>
                <c:pt idx="75">
                  <c:v>15.151515151515101</c:v>
                </c:pt>
                <c:pt idx="76">
                  <c:v>15.3535353535353</c:v>
                </c:pt>
                <c:pt idx="77">
                  <c:v>15.5555555555555</c:v>
                </c:pt>
                <c:pt idx="78">
                  <c:v>15.757575757575699</c:v>
                </c:pt>
                <c:pt idx="79">
                  <c:v>15.9595959595959</c:v>
                </c:pt>
                <c:pt idx="80">
                  <c:v>16.161616161616099</c:v>
                </c:pt>
                <c:pt idx="81">
                  <c:v>16.363636363636299</c:v>
                </c:pt>
                <c:pt idx="82">
                  <c:v>16.5656565656565</c:v>
                </c:pt>
                <c:pt idx="83">
                  <c:v>16.767676767676701</c:v>
                </c:pt>
                <c:pt idx="84">
                  <c:v>16.969696969696901</c:v>
                </c:pt>
                <c:pt idx="85">
                  <c:v>17.171717171717098</c:v>
                </c:pt>
                <c:pt idx="86">
                  <c:v>17.373737373737299</c:v>
                </c:pt>
                <c:pt idx="87">
                  <c:v>17.5757575757575</c:v>
                </c:pt>
                <c:pt idx="88">
                  <c:v>17.7777777777777</c:v>
                </c:pt>
                <c:pt idx="89">
                  <c:v>17.979797979797901</c:v>
                </c:pt>
                <c:pt idx="90">
                  <c:v>18.181818181818102</c:v>
                </c:pt>
                <c:pt idx="91">
                  <c:v>18.383838383838299</c:v>
                </c:pt>
                <c:pt idx="92">
                  <c:v>18.585858585858499</c:v>
                </c:pt>
                <c:pt idx="93">
                  <c:v>18.7878787878787</c:v>
                </c:pt>
                <c:pt idx="94">
                  <c:v>18.989898989898901</c:v>
                </c:pt>
                <c:pt idx="95">
                  <c:v>19.191919191919101</c:v>
                </c:pt>
                <c:pt idx="96">
                  <c:v>19.393939393939299</c:v>
                </c:pt>
                <c:pt idx="97">
                  <c:v>19.595959595959499</c:v>
                </c:pt>
                <c:pt idx="98">
                  <c:v>19.797979797979799</c:v>
                </c:pt>
                <c:pt idx="99">
                  <c:v>20</c:v>
                </c:pt>
              </c:numCache>
            </c:numRef>
          </c:xVal>
          <c:yVal>
            <c:numRef>
              <c:f>'First 3 Questions'!$B$2:$B$101</c:f>
              <c:numCache>
                <c:formatCode>General</c:formatCode>
                <c:ptCount val="100"/>
                <c:pt idx="0">
                  <c:v>1.49014245903369</c:v>
                </c:pt>
                <c:pt idx="1">
                  <c:v>0.49361128256936898</c:v>
                </c:pt>
                <c:pt idx="2">
                  <c:v>3.7557620504938201</c:v>
                </c:pt>
                <c:pt idx="3">
                  <c:v>7.27789630216615</c:v>
                </c:pt>
                <c:pt idx="4">
                  <c:v>2.89028834462533</c:v>
                </c:pt>
                <c:pt idx="5">
                  <c:v>3.7582482161567201</c:v>
                </c:pt>
                <c:pt idx="6">
                  <c:v>10.046477904461</c:v>
                </c:pt>
                <c:pt idx="7">
                  <c:v>8.4360957768350797</c:v>
                </c:pt>
                <c:pt idx="8">
                  <c:v>5.5238311285170196</c:v>
                </c:pt>
                <c:pt idx="9">
                  <c:v>9.3289165275894597</c:v>
                </c:pt>
                <c:pt idx="10">
                  <c:v>7.0477942264795903</c:v>
                </c:pt>
                <c:pt idx="11">
                  <c:v>7.7431350989646104</c:v>
                </c:pt>
                <c:pt idx="12">
                  <c:v>10.531943775721301</c:v>
                </c:pt>
                <c:pt idx="13">
                  <c:v>4.6937663225203696</c:v>
                </c:pt>
                <c:pt idx="14">
                  <c:v>5.8469723426083</c:v>
                </c:pt>
                <c:pt idx="15">
                  <c:v>9.8827038956362099</c:v>
                </c:pt>
                <c:pt idx="16">
                  <c:v>9.0381994066982294</c:v>
                </c:pt>
                <c:pt idx="17">
                  <c:v>13.4858255297017</c:v>
                </c:pt>
                <c:pt idx="18">
                  <c:v>10.245060661074699</c:v>
                </c:pt>
                <c:pt idx="19">
                  <c:v>9.1187350976742394</c:v>
                </c:pt>
                <c:pt idx="20">
                  <c:v>18.1007781925865</c:v>
                </c:pt>
                <c:pt idx="21">
                  <c:v>13.3379601763596</c:v>
                </c:pt>
                <c:pt idx="22">
                  <c:v>14.494575953267001</c:v>
                </c:pt>
                <c:pt idx="23">
                  <c:v>10.262021977427001</c:v>
                </c:pt>
                <c:pt idx="24">
                  <c:v>13.117624934367599</c:v>
                </c:pt>
                <c:pt idx="25">
                  <c:v>15.2712407358185</c:v>
                </c:pt>
                <c:pt idx="26">
                  <c:v>11.6496205694019</c:v>
                </c:pt>
                <c:pt idx="27">
                  <c:v>16.3737276540786</c:v>
                </c:pt>
                <c:pt idx="28">
                  <c:v>13.572334141618001</c:v>
                </c:pt>
                <c:pt idx="29">
                  <c:v>14.614217589393499</c:v>
                </c:pt>
                <c:pt idx="30">
                  <c:v>13.7906354673234</c:v>
                </c:pt>
                <c:pt idx="31">
                  <c:v>21.254517575054599</c:v>
                </c:pt>
                <c:pt idx="32">
                  <c:v>15.7586998992687</c:v>
                </c:pt>
                <c:pt idx="33">
                  <c:v>12.731262028296999</c:v>
                </c:pt>
                <c:pt idx="34">
                  <c:v>18.485003673144998</c:v>
                </c:pt>
                <c:pt idx="35">
                  <c:v>12.479579959630099</c:v>
                </c:pt>
                <c:pt idx="36">
                  <c:v>16.909088523543399</c:v>
                </c:pt>
                <c:pt idx="37">
                  <c:v>10.563236567968501</c:v>
                </c:pt>
                <c:pt idx="38">
                  <c:v>12.6403204947463</c:v>
                </c:pt>
                <c:pt idx="39">
                  <c:v>17.424263407660298</c:v>
                </c:pt>
                <c:pt idx="40">
                  <c:v>19.287069931389599</c:v>
                </c:pt>
                <c:pt idx="41">
                  <c:v>17.855677467197101</c:v>
                </c:pt>
                <c:pt idx="42">
                  <c:v>17.298839335615899</c:v>
                </c:pt>
                <c:pt idx="43">
                  <c:v>17.083041208276502</c:v>
                </c:pt>
                <c:pt idx="44">
                  <c:v>13.929387783404801</c:v>
                </c:pt>
                <c:pt idx="45">
                  <c:v>16.623345004124801</c:v>
                </c:pt>
                <c:pt idx="46">
                  <c:v>17.859095807527002</c:v>
                </c:pt>
                <c:pt idx="47">
                  <c:v>22.911202185580699</c:v>
                </c:pt>
                <c:pt idx="48">
                  <c:v>21.310266139106901</c:v>
                </c:pt>
                <c:pt idx="49">
                  <c:v>15.5702669815512</c:v>
                </c:pt>
                <c:pt idx="50">
                  <c:v>22.451252126925599</c:v>
                </c:pt>
                <c:pt idx="51">
                  <c:v>20.981834852526202</c:v>
                </c:pt>
                <c:pt idx="52">
                  <c:v>20.801305817756099</c:v>
                </c:pt>
                <c:pt idx="53">
                  <c:v>25.397063145523401</c:v>
                </c:pt>
                <c:pt idx="54">
                  <c:v>27.417674806939399</c:v>
                </c:pt>
                <c:pt idx="55">
                  <c:v>27.911212075211001</c:v>
                </c:pt>
                <c:pt idx="56">
                  <c:v>23.419535785771401</c:v>
                </c:pt>
                <c:pt idx="57">
                  <c:v>25.853280182749501</c:v>
                </c:pt>
                <c:pt idx="58">
                  <c:v>28.638896263816498</c:v>
                </c:pt>
                <c:pt idx="59">
                  <c:v>31.452728528104299</c:v>
                </c:pt>
                <c:pt idx="60">
                  <c:v>27.9825236912741</c:v>
                </c:pt>
                <c:pt idx="61">
                  <c:v>29.766024195940599</c:v>
                </c:pt>
                <c:pt idx="62">
                  <c:v>27.911896005964099</c:v>
                </c:pt>
                <c:pt idx="63">
                  <c:v>28.551019144620899</c:v>
                </c:pt>
                <c:pt idx="64">
                  <c:v>35.482677519854498</c:v>
                </c:pt>
                <c:pt idx="65">
                  <c:v>38.011922188705498</c:v>
                </c:pt>
                <c:pt idx="66">
                  <c:v>34.613907890877201</c:v>
                </c:pt>
                <c:pt idx="67">
                  <c:v>38.712016160162499</c:v>
                </c:pt>
                <c:pt idx="68">
                  <c:v>37.638812301562801</c:v>
                </c:pt>
                <c:pt idx="69">
                  <c:v>35.448497378465099</c:v>
                </c:pt>
                <c:pt idx="70">
                  <c:v>39.272149360857398</c:v>
                </c:pt>
                <c:pt idx="71">
                  <c:v>43.577282951118001</c:v>
                </c:pt>
                <c:pt idx="72">
                  <c:v>39.599256534515497</c:v>
                </c:pt>
                <c:pt idx="73">
                  <c:v>45.1101462442452</c:v>
                </c:pt>
                <c:pt idx="74">
                  <c:v>33.230295778393099</c:v>
                </c:pt>
                <c:pt idx="75">
                  <c:v>44.190674248020798</c:v>
                </c:pt>
                <c:pt idx="76">
                  <c:v>42.5823342200881</c:v>
                </c:pt>
                <c:pt idx="77">
                  <c:v>41.980258401266703</c:v>
                </c:pt>
                <c:pt idx="78">
                  <c:v>43.6679910870903</c:v>
                </c:pt>
                <c:pt idx="79">
                  <c:v>37.904665390916499</c:v>
                </c:pt>
                <c:pt idx="80">
                  <c:v>43.64256469843</c:v>
                </c:pt>
                <c:pt idx="81">
                  <c:v>45.767393345959498</c:v>
                </c:pt>
                <c:pt idx="82">
                  <c:v>49.4856073220638</c:v>
                </c:pt>
                <c:pt idx="83">
                  <c:v>43.815899181898097</c:v>
                </c:pt>
                <c:pt idx="84">
                  <c:v>43.228827632121103</c:v>
                </c:pt>
                <c:pt idx="85">
                  <c:v>44.399707431566597</c:v>
                </c:pt>
                <c:pt idx="86">
                  <c:v>48.871519801698703</c:v>
                </c:pt>
                <c:pt idx="87">
                  <c:v>47.304468924470903</c:v>
                </c:pt>
                <c:pt idx="88">
                  <c:v>44.897586547040397</c:v>
                </c:pt>
                <c:pt idx="89">
                  <c:v>48.174499811189399</c:v>
                </c:pt>
                <c:pt idx="90">
                  <c:v>47.056580937843499</c:v>
                </c:pt>
                <c:pt idx="91">
                  <c:v>49.788571232494803</c:v>
                </c:pt>
                <c:pt idx="92">
                  <c:v>44.884355137586198</c:v>
                </c:pt>
                <c:pt idx="93">
                  <c:v>46.110045246148204</c:v>
                </c:pt>
                <c:pt idx="94">
                  <c:v>46.017967173748403</c:v>
                </c:pt>
                <c:pt idx="95">
                  <c:v>42.907865806089198</c:v>
                </c:pt>
                <c:pt idx="96">
                  <c:v>48.297836812400597</c:v>
                </c:pt>
                <c:pt idx="97">
                  <c:v>48.314669871815099</c:v>
                </c:pt>
                <c:pt idx="98">
                  <c:v>47.6837399143417</c:v>
                </c:pt>
                <c:pt idx="99">
                  <c:v>47.120154156317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7-4576-93C3-842224AC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3071"/>
        <c:axId val="296933551"/>
      </c:scatterChart>
      <c:valAx>
        <c:axId val="2969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3551"/>
        <c:crosses val="autoZero"/>
        <c:crossBetween val="midCat"/>
      </c:valAx>
      <c:valAx>
        <c:axId val="2969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3 Questions'!$AF$1</c:f>
              <c:strCache>
                <c:ptCount val="1"/>
                <c:pt idx="0">
                  <c:v>residue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3 Questions'!$AE$2:$AE$101</c:f>
              <c:numCache>
                <c:formatCode>General</c:formatCode>
                <c:ptCount val="100"/>
                <c:pt idx="0">
                  <c:v>0.54437438895049439</c:v>
                </c:pt>
                <c:pt idx="1">
                  <c:v>1.0466139574522517</c:v>
                </c:pt>
                <c:pt idx="2">
                  <c:v>1.548853525954009</c:v>
                </c:pt>
                <c:pt idx="3">
                  <c:v>2.0510930944557666</c:v>
                </c:pt>
                <c:pt idx="4">
                  <c:v>2.5533326629575237</c:v>
                </c:pt>
                <c:pt idx="5">
                  <c:v>3.0555722314592813</c:v>
                </c:pt>
                <c:pt idx="6">
                  <c:v>3.5578117999610335</c:v>
                </c:pt>
                <c:pt idx="7">
                  <c:v>4.0600513684627861</c:v>
                </c:pt>
                <c:pt idx="8">
                  <c:v>4.5622909369645388</c:v>
                </c:pt>
                <c:pt idx="9">
                  <c:v>5.0645305054662906</c:v>
                </c:pt>
                <c:pt idx="10">
                  <c:v>5.5667700739680681</c:v>
                </c:pt>
                <c:pt idx="11">
                  <c:v>6.0690096424698208</c:v>
                </c:pt>
                <c:pt idx="12">
                  <c:v>6.5712492109715726</c:v>
                </c:pt>
                <c:pt idx="13">
                  <c:v>7.0734887794733261</c:v>
                </c:pt>
                <c:pt idx="14">
                  <c:v>7.5757283479750779</c:v>
                </c:pt>
                <c:pt idx="15">
                  <c:v>8.0779679164768545</c:v>
                </c:pt>
                <c:pt idx="16">
                  <c:v>8.5802074849786081</c:v>
                </c:pt>
                <c:pt idx="17">
                  <c:v>9.0824470534803599</c:v>
                </c:pt>
                <c:pt idx="18">
                  <c:v>9.5846866219821134</c:v>
                </c:pt>
                <c:pt idx="19">
                  <c:v>10.086926190483865</c:v>
                </c:pt>
                <c:pt idx="20">
                  <c:v>10.589165758985642</c:v>
                </c:pt>
                <c:pt idx="21">
                  <c:v>11.091405327487395</c:v>
                </c:pt>
                <c:pt idx="22">
                  <c:v>11.593644895989147</c:v>
                </c:pt>
                <c:pt idx="23">
                  <c:v>12.095884464490899</c:v>
                </c:pt>
                <c:pt idx="24">
                  <c:v>12.598124032992651</c:v>
                </c:pt>
                <c:pt idx="25">
                  <c:v>13.100363601494429</c:v>
                </c:pt>
                <c:pt idx="26">
                  <c:v>13.602603169996181</c:v>
                </c:pt>
                <c:pt idx="27">
                  <c:v>14.104842738497933</c:v>
                </c:pt>
                <c:pt idx="28">
                  <c:v>14.607082306999688</c:v>
                </c:pt>
                <c:pt idx="29">
                  <c:v>15.10932187550144</c:v>
                </c:pt>
                <c:pt idx="30">
                  <c:v>15.611561444003215</c:v>
                </c:pt>
                <c:pt idx="31">
                  <c:v>16.113801012504972</c:v>
                </c:pt>
                <c:pt idx="32">
                  <c:v>16.616040581006722</c:v>
                </c:pt>
                <c:pt idx="33">
                  <c:v>17.118280149508472</c:v>
                </c:pt>
                <c:pt idx="34">
                  <c:v>17.620519718010225</c:v>
                </c:pt>
                <c:pt idx="35">
                  <c:v>18.122759286512004</c:v>
                </c:pt>
                <c:pt idx="36">
                  <c:v>18.624998855013754</c:v>
                </c:pt>
                <c:pt idx="37">
                  <c:v>19.127238423515507</c:v>
                </c:pt>
                <c:pt idx="38">
                  <c:v>19.629477992017261</c:v>
                </c:pt>
                <c:pt idx="39">
                  <c:v>20.131717560519014</c:v>
                </c:pt>
                <c:pt idx="40">
                  <c:v>20.633957129020789</c:v>
                </c:pt>
                <c:pt idx="41">
                  <c:v>21.136196697522543</c:v>
                </c:pt>
                <c:pt idx="42">
                  <c:v>21.638436266024296</c:v>
                </c:pt>
                <c:pt idx="43">
                  <c:v>22.140675834526046</c:v>
                </c:pt>
                <c:pt idx="44">
                  <c:v>22.642915403027821</c:v>
                </c:pt>
                <c:pt idx="45">
                  <c:v>23.145154971529578</c:v>
                </c:pt>
                <c:pt idx="46">
                  <c:v>23.647394540031332</c:v>
                </c:pt>
                <c:pt idx="47">
                  <c:v>24.149634108533082</c:v>
                </c:pt>
                <c:pt idx="48">
                  <c:v>24.651873677034835</c:v>
                </c:pt>
                <c:pt idx="49">
                  <c:v>25.15411324553661</c:v>
                </c:pt>
                <c:pt idx="50">
                  <c:v>25.656352814038364</c:v>
                </c:pt>
                <c:pt idx="51">
                  <c:v>26.158592382540114</c:v>
                </c:pt>
                <c:pt idx="52">
                  <c:v>26.660831951041867</c:v>
                </c:pt>
                <c:pt idx="53">
                  <c:v>27.163071519543625</c:v>
                </c:pt>
                <c:pt idx="54">
                  <c:v>27.665311088045371</c:v>
                </c:pt>
                <c:pt idx="55">
                  <c:v>28.167550656547128</c:v>
                </c:pt>
                <c:pt idx="56">
                  <c:v>28.669790225048882</c:v>
                </c:pt>
                <c:pt idx="57">
                  <c:v>29.172029793550632</c:v>
                </c:pt>
                <c:pt idx="58">
                  <c:v>29.674269362052385</c:v>
                </c:pt>
                <c:pt idx="59">
                  <c:v>30.176508930554135</c:v>
                </c:pt>
                <c:pt idx="60">
                  <c:v>30.678748499055889</c:v>
                </c:pt>
                <c:pt idx="61">
                  <c:v>31.180988067557642</c:v>
                </c:pt>
                <c:pt idx="62">
                  <c:v>31.683227636059392</c:v>
                </c:pt>
                <c:pt idx="63">
                  <c:v>32.185467204561149</c:v>
                </c:pt>
                <c:pt idx="64">
                  <c:v>32.687706773062899</c:v>
                </c:pt>
                <c:pt idx="65">
                  <c:v>33.189946341564649</c:v>
                </c:pt>
                <c:pt idx="66">
                  <c:v>33.692185910066407</c:v>
                </c:pt>
                <c:pt idx="67">
                  <c:v>34.194425478568157</c:v>
                </c:pt>
                <c:pt idx="68">
                  <c:v>34.696665047069907</c:v>
                </c:pt>
                <c:pt idx="69">
                  <c:v>35.198904615571664</c:v>
                </c:pt>
                <c:pt idx="70">
                  <c:v>35.701144184073414</c:v>
                </c:pt>
                <c:pt idx="71">
                  <c:v>36.203383752575164</c:v>
                </c:pt>
                <c:pt idx="72">
                  <c:v>36.705623321076921</c:v>
                </c:pt>
                <c:pt idx="73">
                  <c:v>37.207862889578671</c:v>
                </c:pt>
                <c:pt idx="74">
                  <c:v>37.710102458080421</c:v>
                </c:pt>
                <c:pt idx="75">
                  <c:v>38.212342026582178</c:v>
                </c:pt>
                <c:pt idx="76">
                  <c:v>38.714581595083928</c:v>
                </c:pt>
                <c:pt idx="77">
                  <c:v>39.216821163585678</c:v>
                </c:pt>
                <c:pt idx="78">
                  <c:v>39.719060732087428</c:v>
                </c:pt>
                <c:pt idx="79">
                  <c:v>40.221300300589185</c:v>
                </c:pt>
                <c:pt idx="80">
                  <c:v>40.723539869090935</c:v>
                </c:pt>
                <c:pt idx="81">
                  <c:v>41.225779437592685</c:v>
                </c:pt>
                <c:pt idx="82">
                  <c:v>41.728019006094442</c:v>
                </c:pt>
                <c:pt idx="83">
                  <c:v>42.230258574596199</c:v>
                </c:pt>
                <c:pt idx="84">
                  <c:v>42.732498143097949</c:v>
                </c:pt>
                <c:pt idx="85">
                  <c:v>43.234737711599692</c:v>
                </c:pt>
                <c:pt idx="86">
                  <c:v>43.736977280101449</c:v>
                </c:pt>
                <c:pt idx="87">
                  <c:v>44.239216848603206</c:v>
                </c:pt>
                <c:pt idx="88">
                  <c:v>44.741456417104956</c:v>
                </c:pt>
                <c:pt idx="89">
                  <c:v>45.243695985606713</c:v>
                </c:pt>
                <c:pt idx="90">
                  <c:v>45.745935554108463</c:v>
                </c:pt>
                <c:pt idx="91">
                  <c:v>46.248175122610213</c:v>
                </c:pt>
                <c:pt idx="92">
                  <c:v>46.750414691111963</c:v>
                </c:pt>
                <c:pt idx="93">
                  <c:v>47.25265425961372</c:v>
                </c:pt>
                <c:pt idx="94">
                  <c:v>47.75489382811547</c:v>
                </c:pt>
                <c:pt idx="95">
                  <c:v>48.257133396617228</c:v>
                </c:pt>
                <c:pt idx="96">
                  <c:v>48.75937296511897</c:v>
                </c:pt>
                <c:pt idx="97">
                  <c:v>49.261612533620728</c:v>
                </c:pt>
                <c:pt idx="98">
                  <c:v>49.763852102122726</c:v>
                </c:pt>
                <c:pt idx="99">
                  <c:v>50.266091670624483</c:v>
                </c:pt>
              </c:numCache>
            </c:numRef>
          </c:xVal>
          <c:yVal>
            <c:numRef>
              <c:f>'First 3 Questions'!$AF$2:$AF$101</c:f>
              <c:numCache>
                <c:formatCode>General</c:formatCode>
                <c:ptCount val="100"/>
                <c:pt idx="0">
                  <c:v>0.94576807008319563</c:v>
                </c:pt>
                <c:pt idx="1">
                  <c:v>-0.55300267488288268</c:v>
                </c:pt>
                <c:pt idx="2">
                  <c:v>2.206908524539811</c:v>
                </c:pt>
                <c:pt idx="3">
                  <c:v>5.2268032077103834</c:v>
                </c:pt>
                <c:pt idx="4">
                  <c:v>0.33695568166780632</c:v>
                </c:pt>
                <c:pt idx="5">
                  <c:v>0.70267598469743886</c:v>
                </c:pt>
                <c:pt idx="6">
                  <c:v>6.4886661044999663</c:v>
                </c:pt>
                <c:pt idx="7">
                  <c:v>4.3760444083722936</c:v>
                </c:pt>
                <c:pt idx="8">
                  <c:v>0.96154019155248083</c:v>
                </c:pt>
                <c:pt idx="9">
                  <c:v>4.2643860221231691</c:v>
                </c:pt>
                <c:pt idx="10">
                  <c:v>1.4810241525115222</c:v>
                </c:pt>
                <c:pt idx="11">
                  <c:v>1.6741254564947896</c:v>
                </c:pt>
                <c:pt idx="12">
                  <c:v>3.960694564749728</c:v>
                </c:pt>
                <c:pt idx="13">
                  <c:v>-2.3797224569529565</c:v>
                </c:pt>
                <c:pt idx="14">
                  <c:v>-1.7287560053667779</c:v>
                </c:pt>
                <c:pt idx="15">
                  <c:v>1.8047359791593554</c:v>
                </c:pt>
                <c:pt idx="16">
                  <c:v>0.45799192171962133</c:v>
                </c:pt>
                <c:pt idx="17">
                  <c:v>4.4033784762213397</c:v>
                </c:pt>
                <c:pt idx="18">
                  <c:v>0.66037403909258607</c:v>
                </c:pt>
                <c:pt idx="19">
                  <c:v>-0.96819109280962579</c:v>
                </c:pt>
                <c:pt idx="20">
                  <c:v>7.5116124336008578</c:v>
                </c:pt>
                <c:pt idx="21">
                  <c:v>2.2465548488722042</c:v>
                </c:pt>
                <c:pt idx="22">
                  <c:v>2.9009310572778535</c:v>
                </c:pt>
                <c:pt idx="23">
                  <c:v>-1.8338624870638984</c:v>
                </c:pt>
                <c:pt idx="24">
                  <c:v>0.51950090137494875</c:v>
                </c:pt>
                <c:pt idx="25">
                  <c:v>2.1708771343240709</c:v>
                </c:pt>
                <c:pt idx="26">
                  <c:v>-1.9529826005942805</c:v>
                </c:pt>
                <c:pt idx="27">
                  <c:v>2.2688849155806672</c:v>
                </c:pt>
                <c:pt idx="28">
                  <c:v>-1.0347481653816875</c:v>
                </c:pt>
                <c:pt idx="29">
                  <c:v>-0.49510428610794044</c:v>
                </c:pt>
                <c:pt idx="30">
                  <c:v>-1.8209259766798152</c:v>
                </c:pt>
                <c:pt idx="31">
                  <c:v>5.1407165625496276</c:v>
                </c:pt>
                <c:pt idx="32">
                  <c:v>-0.85734068173802136</c:v>
                </c:pt>
                <c:pt idx="33">
                  <c:v>-4.3870181212114723</c:v>
                </c:pt>
                <c:pt idx="34">
                  <c:v>0.86448395513477294</c:v>
                </c:pt>
                <c:pt idx="35">
                  <c:v>-5.6431793268819046</c:v>
                </c:pt>
                <c:pt idx="36">
                  <c:v>-1.7159103314703543</c:v>
                </c:pt>
                <c:pt idx="37">
                  <c:v>-8.5640018555470068</c:v>
                </c:pt>
                <c:pt idx="38">
                  <c:v>-6.9891574972709609</c:v>
                </c:pt>
                <c:pt idx="39">
                  <c:v>-2.7074541528587162</c:v>
                </c:pt>
                <c:pt idx="40">
                  <c:v>-1.3468871976311902</c:v>
                </c:pt>
                <c:pt idx="41">
                  <c:v>-3.2805192303254422</c:v>
                </c:pt>
                <c:pt idx="42">
                  <c:v>-4.3395969304083977</c:v>
                </c:pt>
                <c:pt idx="43">
                  <c:v>-5.0576346262495449</c:v>
                </c:pt>
                <c:pt idx="44">
                  <c:v>-8.7135276196230205</c:v>
                </c:pt>
                <c:pt idx="45">
                  <c:v>-6.5218099674047778</c:v>
                </c:pt>
                <c:pt idx="46">
                  <c:v>-5.7882987325043302</c:v>
                </c:pt>
                <c:pt idx="47">
                  <c:v>-1.2384319229523832</c:v>
                </c:pt>
                <c:pt idx="48">
                  <c:v>-3.3416075379279349</c:v>
                </c:pt>
                <c:pt idx="49">
                  <c:v>-9.5838462639854107</c:v>
                </c:pt>
                <c:pt idx="50">
                  <c:v>-3.2051006871127647</c:v>
                </c:pt>
                <c:pt idx="51">
                  <c:v>-5.1767575300139121</c:v>
                </c:pt>
                <c:pt idx="52">
                  <c:v>-5.8595261332857689</c:v>
                </c:pt>
                <c:pt idx="53">
                  <c:v>-1.7660083740202239</c:v>
                </c:pt>
                <c:pt idx="54">
                  <c:v>-0.24763628110597224</c:v>
                </c:pt>
                <c:pt idx="55">
                  <c:v>-0.25633858133612719</c:v>
                </c:pt>
                <c:pt idx="56">
                  <c:v>-5.2502544392774801</c:v>
                </c:pt>
                <c:pt idx="57">
                  <c:v>-3.318749610801131</c:v>
                </c:pt>
                <c:pt idx="58">
                  <c:v>-1.0353730982358869</c:v>
                </c:pt>
                <c:pt idx="59">
                  <c:v>1.2762195975501633</c:v>
                </c:pt>
                <c:pt idx="60">
                  <c:v>-2.696224807781789</c:v>
                </c:pt>
                <c:pt idx="61">
                  <c:v>-1.4149638716170436</c:v>
                </c:pt>
                <c:pt idx="62">
                  <c:v>-3.7713316300952933</c:v>
                </c:pt>
                <c:pt idx="63">
                  <c:v>-3.6344480599402509</c:v>
                </c:pt>
                <c:pt idx="64">
                  <c:v>2.7949707467915985</c:v>
                </c:pt>
                <c:pt idx="65">
                  <c:v>4.8219758471408483</c:v>
                </c:pt>
                <c:pt idx="66">
                  <c:v>0.92172198081079415</c:v>
                </c:pt>
                <c:pt idx="67">
                  <c:v>4.5175906815943421</c:v>
                </c:pt>
                <c:pt idx="68">
                  <c:v>2.9421472544928946</c:v>
                </c:pt>
                <c:pt idx="69">
                  <c:v>0.24959276289343535</c:v>
                </c:pt>
                <c:pt idx="70">
                  <c:v>3.5710051767839843</c:v>
                </c:pt>
                <c:pt idx="71">
                  <c:v>7.373899198542837</c:v>
                </c:pt>
                <c:pt idx="72">
                  <c:v>2.8936332134385765</c:v>
                </c:pt>
                <c:pt idx="73">
                  <c:v>7.9022833546665296</c:v>
                </c:pt>
                <c:pt idx="74">
                  <c:v>-4.4798066796873215</c:v>
                </c:pt>
                <c:pt idx="75">
                  <c:v>5.9783322214386203</c:v>
                </c:pt>
                <c:pt idx="76">
                  <c:v>3.8677526250041723</c:v>
                </c:pt>
                <c:pt idx="77">
                  <c:v>2.7634372376810248</c:v>
                </c:pt>
                <c:pt idx="78">
                  <c:v>3.9489303550028723</c:v>
                </c:pt>
                <c:pt idx="79">
                  <c:v>-2.3166349096726861</c:v>
                </c:pt>
                <c:pt idx="80">
                  <c:v>2.9190248293390653</c:v>
                </c:pt>
                <c:pt idx="81">
                  <c:v>4.5416139083668128</c:v>
                </c:pt>
                <c:pt idx="82">
                  <c:v>7.7575883159693575</c:v>
                </c:pt>
                <c:pt idx="83">
                  <c:v>1.5856406073018974</c:v>
                </c:pt>
                <c:pt idx="84">
                  <c:v>0.49632948902315377</c:v>
                </c:pt>
                <c:pt idx="85">
                  <c:v>1.1649697199669049</c:v>
                </c:pt>
                <c:pt idx="86">
                  <c:v>5.134542521597254</c:v>
                </c:pt>
                <c:pt idx="87">
                  <c:v>3.0652520758676971</c:v>
                </c:pt>
                <c:pt idx="88">
                  <c:v>0.15613012993544118</c:v>
                </c:pt>
                <c:pt idx="89">
                  <c:v>2.9308038255826858</c:v>
                </c:pt>
                <c:pt idx="90">
                  <c:v>1.3106453837350358</c:v>
                </c:pt>
                <c:pt idx="91">
                  <c:v>3.5403961098845897</c:v>
                </c:pt>
                <c:pt idx="92">
                  <c:v>-1.8660595535257656</c:v>
                </c:pt>
                <c:pt idx="93">
                  <c:v>-1.1426090134655169</c:v>
                </c:pt>
                <c:pt idx="94">
                  <c:v>-1.7369266543670676</c:v>
                </c:pt>
                <c:pt idx="95">
                  <c:v>-5.3492675905280294</c:v>
                </c:pt>
                <c:pt idx="96">
                  <c:v>-0.46153615271837367</c:v>
                </c:pt>
                <c:pt idx="97">
                  <c:v>-0.94694266180562892</c:v>
                </c:pt>
                <c:pt idx="98">
                  <c:v>-2.080112187781026</c:v>
                </c:pt>
                <c:pt idx="99">
                  <c:v>-3.1459375143074837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E-4678-A326-715D8DF7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16591"/>
        <c:axId val="1033916111"/>
      </c:scatterChart>
      <c:valAx>
        <c:axId val="10339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16111"/>
        <c:crosses val="autoZero"/>
        <c:crossBetween val="midCat"/>
      </c:valAx>
      <c:valAx>
        <c:axId val="10339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1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x</a:t>
          </a:r>
        </a:p>
      </cx:txPr>
    </cx:title>
    <cx:plotArea>
      <cx:plotAreaRegion>
        <cx:series layoutId="clusteredColumn" uniqueId="{4122F7C0-9A94-42AC-B447-4FFC5041D13E}">
          <cx:tx>
            <cx:txData>
              <cx:f>_xlchart.v1.0</cx:f>
              <cx:v>x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y</a:t>
          </a:r>
        </a:p>
      </cx:txPr>
    </cx:title>
    <cx:plotArea>
      <cx:plotAreaRegion>
        <cx:series layoutId="clusteredColumn" uniqueId="{8F9689BC-CCA6-4A07-AB4B-8D7DB159A7E3}">
          <cx:tx>
            <cx:txData>
              <cx:f>_xlchart.v1.2</cx:f>
              <cx:v>y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106680</xdr:rowOff>
    </xdr:from>
    <xdr:to>
      <xdr:col>13</xdr:col>
      <xdr:colOff>289560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10D75-E747-459A-E953-10042868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381000</xdr:colOff>
      <xdr:row>1</xdr:row>
      <xdr:rowOff>144780</xdr:rowOff>
    </xdr:from>
    <xdr:to>
      <xdr:col>42</xdr:col>
      <xdr:colOff>182880</xdr:colOff>
      <xdr:row>19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3D4DB-889E-1B64-26E0-F7F89A667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274320</xdr:colOff>
      <xdr:row>17</xdr:row>
      <xdr:rowOff>144780</xdr:rowOff>
    </xdr:from>
    <xdr:to>
      <xdr:col>13</xdr:col>
      <xdr:colOff>335280</xdr:colOff>
      <xdr:row>35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92AD55-D512-9AE3-112A-55E012827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0240" y="3276600"/>
              <a:ext cx="676656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236220</xdr:colOff>
      <xdr:row>36</xdr:row>
      <xdr:rowOff>129540</xdr:rowOff>
    </xdr:from>
    <xdr:to>
      <xdr:col>13</xdr:col>
      <xdr:colOff>373380</xdr:colOff>
      <xdr:row>54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36B58FF-3C25-D2CB-D9DC-E81E16DE4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140" y="6758940"/>
              <a:ext cx="6842760" cy="3261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AB01-9196-4BBD-ADFF-83FD23BB7912}">
  <dimension ref="A1:AF101"/>
  <sheetViews>
    <sheetView workbookViewId="0">
      <selection activeCell="AC5" sqref="AC5"/>
    </sheetView>
  </sheetViews>
  <sheetFormatPr defaultRowHeight="14.4" x14ac:dyDescent="0.3"/>
  <cols>
    <col min="1" max="2" width="12" bestFit="1" customWidth="1"/>
    <col min="15" max="15" width="14.77734375" bestFit="1" customWidth="1"/>
    <col min="16" max="16" width="12.6640625" bestFit="1" customWidth="1"/>
    <col min="17" max="17" width="23.21875" bestFit="1" customWidth="1"/>
    <col min="18" max="18" width="12" bestFit="1" customWidth="1"/>
    <col min="19" max="19" width="12.6640625" bestFit="1" customWidth="1"/>
    <col min="21" max="21" width="17.44140625" bestFit="1" customWidth="1"/>
    <col min="22" max="22" width="12" bestFit="1" customWidth="1"/>
    <col min="23" max="23" width="13.44140625" bestFit="1" customWidth="1"/>
    <col min="24" max="25" width="12" bestFit="1" customWidth="1"/>
    <col min="26" max="26" width="12.6640625" bestFit="1" customWidth="1"/>
    <col min="27" max="27" width="12" bestFit="1" customWidth="1"/>
    <col min="28" max="28" width="12.6640625" bestFit="1" customWidth="1"/>
    <col min="29" max="29" width="12.109375" bestFit="1" customWidth="1"/>
    <col min="31" max="31" width="12" bestFit="1" customWidth="1"/>
    <col min="32" max="32" width="12.6640625" bestFit="1" customWidth="1"/>
  </cols>
  <sheetData>
    <row r="1" spans="1:32" x14ac:dyDescent="0.3">
      <c r="A1" t="s">
        <v>0</v>
      </c>
      <c r="B1" t="s">
        <v>1</v>
      </c>
      <c r="R1" t="s">
        <v>12</v>
      </c>
      <c r="S1" t="s">
        <v>11</v>
      </c>
      <c r="AE1" t="s">
        <v>40</v>
      </c>
      <c r="AF1" t="s">
        <v>41</v>
      </c>
    </row>
    <row r="2" spans="1:32" x14ac:dyDescent="0.3">
      <c r="A2">
        <v>0</v>
      </c>
      <c r="B2">
        <v>1.49014245903369</v>
      </c>
      <c r="O2" s="4" t="s">
        <v>2</v>
      </c>
      <c r="P2" s="4">
        <f>AVERAGE(A2:A101)</f>
        <v>9.9999999999999751</v>
      </c>
      <c r="Q2" s="4"/>
      <c r="R2">
        <f>SQRT(A2)</f>
        <v>0</v>
      </c>
      <c r="S2">
        <f>LN(B2)</f>
        <v>0.39887172547673932</v>
      </c>
      <c r="AE2">
        <f>$V$21+$V$22*A2</f>
        <v>0.54437438895049439</v>
      </c>
      <c r="AF2">
        <f>B2-AE2</f>
        <v>0.94576807008319563</v>
      </c>
    </row>
    <row r="3" spans="1:32" x14ac:dyDescent="0.3">
      <c r="A3">
        <v>0.20202020202020199</v>
      </c>
      <c r="B3">
        <v>0.49361128256936898</v>
      </c>
      <c r="O3" s="4" t="s">
        <v>3</v>
      </c>
      <c r="P3" s="4">
        <f>AVERAGE(B2:B101)</f>
        <v>25.405233029787425</v>
      </c>
      <c r="Q3" s="4"/>
      <c r="R3">
        <f>SQRT(A3)</f>
        <v>0.44946657497549469</v>
      </c>
      <c r="S3">
        <f t="shared" ref="S3:S66" si="0">LN(B3)</f>
        <v>-0.70600694893467042</v>
      </c>
      <c r="AE3">
        <f t="shared" ref="AE3:AE66" si="1">$V$21+$V$22*A3</f>
        <v>1.0466139574522517</v>
      </c>
      <c r="AF3">
        <f t="shared" ref="AF3:AF66" si="2">B3-AE3</f>
        <v>-0.55300267488288268</v>
      </c>
    </row>
    <row r="4" spans="1:32" x14ac:dyDescent="0.3">
      <c r="A4">
        <v>0.40404040404040398</v>
      </c>
      <c r="B4">
        <v>3.7557620504938201</v>
      </c>
      <c r="O4" s="4" t="s">
        <v>4</v>
      </c>
      <c r="P4" s="4">
        <f>MEDIAN(B2:B101)</f>
        <v>21.28239185708075</v>
      </c>
      <c r="Q4" s="4"/>
      <c r="R4">
        <f t="shared" ref="R4:R67" si="3">SQRT(A4)</f>
        <v>0.63564172616372816</v>
      </c>
      <c r="S4">
        <f t="shared" si="0"/>
        <v>1.3232912075004979</v>
      </c>
      <c r="AE4">
        <f t="shared" si="1"/>
        <v>1.548853525954009</v>
      </c>
      <c r="AF4">
        <f t="shared" si="2"/>
        <v>2.206908524539811</v>
      </c>
    </row>
    <row r="5" spans="1:32" x14ac:dyDescent="0.3">
      <c r="A5">
        <v>0.60606060606060597</v>
      </c>
      <c r="B5">
        <v>7.27789630216615</v>
      </c>
      <c r="O5" s="4" t="s">
        <v>5</v>
      </c>
      <c r="P5" s="4" t="e">
        <f>_xlfn.MODE.SNGL(B2:B101)</f>
        <v>#N/A</v>
      </c>
      <c r="Q5" s="4" t="s">
        <v>58</v>
      </c>
      <c r="R5">
        <f t="shared" si="3"/>
        <v>0.77849894416152288</v>
      </c>
      <c r="S5">
        <f t="shared" si="0"/>
        <v>1.9848418509661969</v>
      </c>
      <c r="U5" t="s">
        <v>15</v>
      </c>
      <c r="AB5" s="4" t="s">
        <v>42</v>
      </c>
      <c r="AC5" s="4">
        <v>25.405233029787428</v>
      </c>
      <c r="AE5">
        <f t="shared" si="1"/>
        <v>2.0510930944557666</v>
      </c>
      <c r="AF5">
        <f t="shared" si="2"/>
        <v>5.2268032077103834</v>
      </c>
    </row>
    <row r="6" spans="1:32" ht="15" thickBot="1" x14ac:dyDescent="0.35">
      <c r="A6">
        <v>0.80808080808080796</v>
      </c>
      <c r="B6">
        <v>2.89028834462533</v>
      </c>
      <c r="O6" s="4" t="s">
        <v>6</v>
      </c>
      <c r="P6" s="4">
        <f>_xlfn.VAR.P(B2:B101)</f>
        <v>224.57808372845827</v>
      </c>
      <c r="Q6" s="4"/>
      <c r="R6">
        <f t="shared" si="3"/>
        <v>0.89893314995098939</v>
      </c>
      <c r="S6">
        <f t="shared" si="0"/>
        <v>1.0613562703740813</v>
      </c>
      <c r="AB6" s="4" t="s">
        <v>43</v>
      </c>
      <c r="AC6" s="4">
        <f>P3</f>
        <v>25.405233029787425</v>
      </c>
      <c r="AE6">
        <f t="shared" si="1"/>
        <v>2.5533326629575237</v>
      </c>
      <c r="AF6">
        <f t="shared" si="2"/>
        <v>0.33695568166780632</v>
      </c>
    </row>
    <row r="7" spans="1:32" x14ac:dyDescent="0.3">
      <c r="A7">
        <v>1.0101010101010099</v>
      </c>
      <c r="B7">
        <v>3.7582482161567201</v>
      </c>
      <c r="O7" s="4" t="s">
        <v>7</v>
      </c>
      <c r="P7" s="4">
        <f>_xlfn.STDEV.P(B2:B101)</f>
        <v>14.985929525006391</v>
      </c>
      <c r="Q7" s="4"/>
      <c r="R7">
        <f t="shared" si="3"/>
        <v>1.0050378152592121</v>
      </c>
      <c r="S7">
        <f t="shared" si="0"/>
        <v>1.3239529488783768</v>
      </c>
      <c r="U7" s="3" t="s">
        <v>16</v>
      </c>
      <c r="V7" s="3"/>
      <c r="AE7">
        <f t="shared" si="1"/>
        <v>3.0555722314592813</v>
      </c>
      <c r="AF7">
        <f t="shared" si="2"/>
        <v>0.70267598469743886</v>
      </c>
    </row>
    <row r="8" spans="1:32" x14ac:dyDescent="0.3">
      <c r="A8">
        <v>1.2121212121212099</v>
      </c>
      <c r="B8">
        <v>10.046477904461</v>
      </c>
      <c r="O8" s="4" t="s">
        <v>8</v>
      </c>
      <c r="P8" s="4">
        <f>MAX(B2:B101)-MIN(B2:B101)</f>
        <v>49.294959949925435</v>
      </c>
      <c r="Q8" s="4"/>
      <c r="R8">
        <f t="shared" si="3"/>
        <v>1.1009637651263595</v>
      </c>
      <c r="S8">
        <f t="shared" si="0"/>
        <v>2.3072221158130226</v>
      </c>
      <c r="U8" t="s">
        <v>17</v>
      </c>
      <c r="V8">
        <v>0.96741964126534419</v>
      </c>
      <c r="AE8">
        <f t="shared" si="1"/>
        <v>3.5578117999610335</v>
      </c>
      <c r="AF8">
        <f t="shared" si="2"/>
        <v>6.4886661044999663</v>
      </c>
    </row>
    <row r="9" spans="1:32" x14ac:dyDescent="0.3">
      <c r="A9">
        <v>1.4141414141414099</v>
      </c>
      <c r="B9">
        <v>8.4360957768350797</v>
      </c>
      <c r="O9" s="4" t="s">
        <v>9</v>
      </c>
      <c r="P9" s="4">
        <f>SKEW(B2:B101)</f>
        <v>0.21739904941867716</v>
      </c>
      <c r="Q9" s="4"/>
      <c r="R9">
        <f t="shared" si="3"/>
        <v>1.1891767800211246</v>
      </c>
      <c r="S9">
        <f t="shared" si="0"/>
        <v>2.1325196158990543</v>
      </c>
      <c r="U9" t="s">
        <v>18</v>
      </c>
      <c r="V9">
        <v>0.93590076230596719</v>
      </c>
      <c r="AE9">
        <f t="shared" si="1"/>
        <v>4.0600513684627861</v>
      </c>
      <c r="AF9">
        <f t="shared" si="2"/>
        <v>4.3760444083722936</v>
      </c>
    </row>
    <row r="10" spans="1:32" x14ac:dyDescent="0.3">
      <c r="A10">
        <v>1.6161616161616099</v>
      </c>
      <c r="B10">
        <v>5.5238311285170196</v>
      </c>
      <c r="O10" s="4" t="s">
        <v>10</v>
      </c>
      <c r="P10" s="4">
        <f>KURT(B2:B101)</f>
        <v>-1.3959874487824988</v>
      </c>
      <c r="Q10" s="4"/>
      <c r="R10">
        <f t="shared" si="3"/>
        <v>1.2712834523274539</v>
      </c>
      <c r="S10">
        <f t="shared" si="0"/>
        <v>1.7090716645723396</v>
      </c>
      <c r="U10" t="s">
        <v>19</v>
      </c>
      <c r="V10">
        <v>0.93524668845194636</v>
      </c>
      <c r="AE10">
        <f t="shared" si="1"/>
        <v>4.5622909369645388</v>
      </c>
      <c r="AF10">
        <f t="shared" si="2"/>
        <v>0.96154019155248083</v>
      </c>
    </row>
    <row r="11" spans="1:32" x14ac:dyDescent="0.3">
      <c r="A11">
        <v>1.8181818181818099</v>
      </c>
      <c r="B11">
        <v>9.3289165275894597</v>
      </c>
      <c r="O11" s="4"/>
      <c r="P11" s="4"/>
      <c r="Q11" s="4"/>
      <c r="R11">
        <f t="shared" si="3"/>
        <v>1.3483997249264812</v>
      </c>
      <c r="S11">
        <f t="shared" si="0"/>
        <v>2.2331188803119804</v>
      </c>
      <c r="U11" t="s">
        <v>20</v>
      </c>
      <c r="V11">
        <v>3.8326316383506742</v>
      </c>
      <c r="AE11">
        <f t="shared" si="1"/>
        <v>5.0645305054662906</v>
      </c>
      <c r="AF11">
        <f t="shared" si="2"/>
        <v>4.2643860221231691</v>
      </c>
    </row>
    <row r="12" spans="1:32" ht="15" thickBot="1" x14ac:dyDescent="0.35">
      <c r="A12">
        <v>2.0202020202020199</v>
      </c>
      <c r="B12">
        <v>7.0477942264795903</v>
      </c>
      <c r="O12" s="4" t="s">
        <v>13</v>
      </c>
      <c r="P12" s="4">
        <f>CORREL(A2:A101,B2:B101)</f>
        <v>0.96741964126534497</v>
      </c>
      <c r="Q12" s="4"/>
      <c r="R12">
        <f t="shared" si="3"/>
        <v>1.4213381090374029</v>
      </c>
      <c r="S12">
        <f t="shared" si="0"/>
        <v>1.9527146921917173</v>
      </c>
      <c r="U12" s="1" t="s">
        <v>21</v>
      </c>
      <c r="V12" s="1">
        <v>100</v>
      </c>
      <c r="AE12">
        <f t="shared" si="1"/>
        <v>5.5667700739680681</v>
      </c>
      <c r="AF12">
        <f t="shared" si="2"/>
        <v>1.4810241525115222</v>
      </c>
    </row>
    <row r="13" spans="1:32" x14ac:dyDescent="0.3">
      <c r="A13">
        <v>2.2222222222222201</v>
      </c>
      <c r="B13">
        <v>7.7431350989646104</v>
      </c>
      <c r="O13" s="4"/>
      <c r="P13" s="4"/>
      <c r="Q13" s="4"/>
      <c r="R13">
        <f t="shared" si="3"/>
        <v>1.4907119849998591</v>
      </c>
      <c r="S13">
        <f t="shared" si="0"/>
        <v>2.0468066571362189</v>
      </c>
      <c r="AE13">
        <f t="shared" si="1"/>
        <v>6.0690096424698208</v>
      </c>
      <c r="AF13">
        <f t="shared" si="2"/>
        <v>1.6741254564947896</v>
      </c>
    </row>
    <row r="14" spans="1:32" ht="15" thickBot="1" x14ac:dyDescent="0.35">
      <c r="A14">
        <v>2.4242424242424199</v>
      </c>
      <c r="B14">
        <v>10.531943775721301</v>
      </c>
      <c r="O14" s="4"/>
      <c r="P14" s="4"/>
      <c r="Q14" s="4"/>
      <c r="R14">
        <f t="shared" si="3"/>
        <v>1.5569978883230446</v>
      </c>
      <c r="S14">
        <f t="shared" si="0"/>
        <v>2.3544129031960859</v>
      </c>
      <c r="U14" t="s">
        <v>22</v>
      </c>
      <c r="AE14">
        <f t="shared" si="1"/>
        <v>6.5712492109715726</v>
      </c>
      <c r="AF14">
        <f t="shared" si="2"/>
        <v>3.960694564749728</v>
      </c>
    </row>
    <row r="15" spans="1:32" x14ac:dyDescent="0.3">
      <c r="A15">
        <v>2.6262626262626201</v>
      </c>
      <c r="B15">
        <v>4.6937663225203696</v>
      </c>
      <c r="O15" s="4" t="s">
        <v>14</v>
      </c>
      <c r="P15" s="4">
        <f>CORREL(R2:R101,S2:S101)</f>
        <v>0.93904220037201835</v>
      </c>
      <c r="Q15" s="4"/>
      <c r="R15">
        <f t="shared" si="3"/>
        <v>1.6205747826813239</v>
      </c>
      <c r="S15">
        <f t="shared" si="0"/>
        <v>1.5462353140252723</v>
      </c>
      <c r="U15" s="2"/>
      <c r="V15" s="2" t="s">
        <v>27</v>
      </c>
      <c r="W15" s="2" t="s">
        <v>28</v>
      </c>
      <c r="X15" s="2" t="s">
        <v>29</v>
      </c>
      <c r="Y15" s="2" t="s">
        <v>30</v>
      </c>
      <c r="Z15" s="2" t="s">
        <v>31</v>
      </c>
      <c r="AE15">
        <f t="shared" si="1"/>
        <v>7.0734887794733261</v>
      </c>
      <c r="AF15">
        <f t="shared" si="2"/>
        <v>-2.3797224569529565</v>
      </c>
    </row>
    <row r="16" spans="1:32" x14ac:dyDescent="0.3">
      <c r="A16">
        <v>2.8282828282828198</v>
      </c>
      <c r="B16">
        <v>5.8469723426083</v>
      </c>
      <c r="R16">
        <f t="shared" si="3"/>
        <v>1.6817499303650409</v>
      </c>
      <c r="S16">
        <f t="shared" si="0"/>
        <v>1.7659239789973453</v>
      </c>
      <c r="U16" t="s">
        <v>23</v>
      </c>
      <c r="V16">
        <v>1</v>
      </c>
      <c r="W16">
        <v>21018.279975867707</v>
      </c>
      <c r="X16">
        <v>21018.279975867707</v>
      </c>
      <c r="Y16">
        <v>1430.8793365653864</v>
      </c>
      <c r="Z16">
        <v>2.8516594953204095E-60</v>
      </c>
      <c r="AE16">
        <f t="shared" si="1"/>
        <v>7.5757283479750779</v>
      </c>
      <c r="AF16">
        <f t="shared" si="2"/>
        <v>-1.7287560053667779</v>
      </c>
    </row>
    <row r="17" spans="1:32" x14ac:dyDescent="0.3">
      <c r="A17">
        <v>3.0303030303030298</v>
      </c>
      <c r="B17">
        <v>9.8827038956362099</v>
      </c>
      <c r="R17">
        <f t="shared" si="3"/>
        <v>1.7407765595569782</v>
      </c>
      <c r="S17">
        <f t="shared" si="0"/>
        <v>2.2907861479653646</v>
      </c>
      <c r="U17" t="s">
        <v>24</v>
      </c>
      <c r="V17">
        <v>98</v>
      </c>
      <c r="W17">
        <v>1439.5283969780842</v>
      </c>
      <c r="X17">
        <v>14.689065275286573</v>
      </c>
      <c r="AE17">
        <f t="shared" si="1"/>
        <v>8.0779679164768545</v>
      </c>
      <c r="AF17">
        <f t="shared" si="2"/>
        <v>1.8047359791593554</v>
      </c>
    </row>
    <row r="18" spans="1:32" ht="15" thickBot="1" x14ac:dyDescent="0.35">
      <c r="A18">
        <v>3.23232323232323</v>
      </c>
      <c r="B18">
        <v>9.0381994066982294</v>
      </c>
      <c r="R18">
        <f t="shared" si="3"/>
        <v>1.7978662999019783</v>
      </c>
      <c r="S18">
        <f t="shared" si="0"/>
        <v>2.2014599738900054</v>
      </c>
      <c r="U18" s="1" t="s">
        <v>25</v>
      </c>
      <c r="V18" s="1">
        <v>99</v>
      </c>
      <c r="W18" s="1">
        <v>22457.80837284579</v>
      </c>
      <c r="X18" s="1"/>
      <c r="Y18" s="1"/>
      <c r="Z18" s="1"/>
      <c r="AE18">
        <f t="shared" si="1"/>
        <v>8.5802074849786081</v>
      </c>
      <c r="AF18">
        <f t="shared" si="2"/>
        <v>0.45799192171962133</v>
      </c>
    </row>
    <row r="19" spans="1:32" ht="15" thickBot="1" x14ac:dyDescent="0.35">
      <c r="A19">
        <v>3.4343434343434298</v>
      </c>
      <c r="B19">
        <v>13.4858255297017</v>
      </c>
      <c r="R19">
        <f t="shared" si="3"/>
        <v>1.8531981638085631</v>
      </c>
      <c r="S19">
        <f t="shared" si="0"/>
        <v>2.6016391730866091</v>
      </c>
      <c r="AE19">
        <f t="shared" si="1"/>
        <v>9.0824470534803599</v>
      </c>
      <c r="AF19">
        <f t="shared" si="2"/>
        <v>4.4033784762213397</v>
      </c>
    </row>
    <row r="20" spans="1:32" x14ac:dyDescent="0.3">
      <c r="A20">
        <v>3.63636363636363</v>
      </c>
      <c r="B20">
        <v>10.245060661074699</v>
      </c>
      <c r="R20">
        <f t="shared" si="3"/>
        <v>1.9069251784911829</v>
      </c>
      <c r="S20">
        <f t="shared" si="0"/>
        <v>2.3267957027152764</v>
      </c>
      <c r="U20" s="2"/>
      <c r="V20" s="2" t="s">
        <v>32</v>
      </c>
      <c r="W20" s="2" t="s">
        <v>20</v>
      </c>
      <c r="X20" s="2" t="s">
        <v>33</v>
      </c>
      <c r="Y20" s="2" t="s">
        <v>34</v>
      </c>
      <c r="Z20" s="2" t="s">
        <v>35</v>
      </c>
      <c r="AA20" s="2" t="s">
        <v>36</v>
      </c>
      <c r="AB20" s="2" t="s">
        <v>37</v>
      </c>
      <c r="AC20" s="2" t="s">
        <v>38</v>
      </c>
      <c r="AE20">
        <f t="shared" si="1"/>
        <v>9.5846866219821134</v>
      </c>
      <c r="AF20">
        <f t="shared" si="2"/>
        <v>0.66037403909258607</v>
      </c>
    </row>
    <row r="21" spans="1:32" x14ac:dyDescent="0.3">
      <c r="A21">
        <v>3.8383838383838298</v>
      </c>
      <c r="B21">
        <v>9.1187350976742394</v>
      </c>
      <c r="R21">
        <f t="shared" si="3"/>
        <v>1.9591793788175267</v>
      </c>
      <c r="S21">
        <f t="shared" si="0"/>
        <v>2.2103310990366833</v>
      </c>
      <c r="U21" t="s">
        <v>26</v>
      </c>
      <c r="V21">
        <v>0.54437438895049439</v>
      </c>
      <c r="W21">
        <v>0.76081300831426701</v>
      </c>
      <c r="X21">
        <v>0.71551666835542738</v>
      </c>
      <c r="Y21">
        <v>0.47599115946432469</v>
      </c>
      <c r="Z21">
        <v>-0.96543426501585716</v>
      </c>
      <c r="AA21">
        <v>2.0541830429168462</v>
      </c>
      <c r="AB21">
        <v>-0.96543426501585716</v>
      </c>
      <c r="AC21">
        <v>2.0541830429168502</v>
      </c>
      <c r="AE21">
        <f t="shared" si="1"/>
        <v>10.086926190483865</v>
      </c>
      <c r="AF21">
        <f t="shared" si="2"/>
        <v>-0.96819109280962579</v>
      </c>
    </row>
    <row r="22" spans="1:32" ht="15" thickBot="1" x14ac:dyDescent="0.35">
      <c r="A22">
        <v>4.0404040404040398</v>
      </c>
      <c r="B22">
        <v>18.1007781925865</v>
      </c>
      <c r="R22">
        <f t="shared" si="3"/>
        <v>2.0100756305184242</v>
      </c>
      <c r="S22">
        <f t="shared" si="0"/>
        <v>2.8959549314131143</v>
      </c>
      <c r="U22" s="1" t="s">
        <v>39</v>
      </c>
      <c r="V22" s="1">
        <v>2.4860858640836994</v>
      </c>
      <c r="W22" s="1">
        <v>6.5722582182027922E-2</v>
      </c>
      <c r="X22" s="1">
        <v>37.826965732997763</v>
      </c>
      <c r="Y22" s="1">
        <v>2.8516594953203283E-60</v>
      </c>
      <c r="Z22" s="1">
        <v>2.355661538717206</v>
      </c>
      <c r="AA22" s="1">
        <v>2.6165101894501928</v>
      </c>
      <c r="AB22" s="1">
        <v>2.355661538717206</v>
      </c>
      <c r="AC22" s="1">
        <v>2.6165101894501928</v>
      </c>
      <c r="AE22">
        <f t="shared" si="1"/>
        <v>10.589165758985642</v>
      </c>
      <c r="AF22">
        <f t="shared" si="2"/>
        <v>7.5116124336008578</v>
      </c>
    </row>
    <row r="23" spans="1:32" x14ac:dyDescent="0.3">
      <c r="A23">
        <v>4.2424242424242404</v>
      </c>
      <c r="B23">
        <v>13.3379601763596</v>
      </c>
      <c r="R23">
        <f t="shared" si="3"/>
        <v>2.0597146021777486</v>
      </c>
      <c r="S23">
        <f t="shared" si="0"/>
        <v>2.5906141184776321</v>
      </c>
      <c r="AE23">
        <f t="shared" si="1"/>
        <v>11.091405327487395</v>
      </c>
      <c r="AF23">
        <f t="shared" si="2"/>
        <v>2.2465548488722042</v>
      </c>
    </row>
    <row r="24" spans="1:32" x14ac:dyDescent="0.3">
      <c r="A24">
        <v>4.4444444444444402</v>
      </c>
      <c r="B24">
        <v>14.494575953267001</v>
      </c>
      <c r="R24">
        <f t="shared" si="3"/>
        <v>2.1081851067789183</v>
      </c>
      <c r="S24">
        <f t="shared" si="0"/>
        <v>2.6737745072555921</v>
      </c>
      <c r="AE24">
        <f t="shared" si="1"/>
        <v>11.593644895989147</v>
      </c>
      <c r="AF24">
        <f t="shared" si="2"/>
        <v>2.9009310572778535</v>
      </c>
    </row>
    <row r="25" spans="1:32" x14ac:dyDescent="0.3">
      <c r="A25">
        <v>4.64646464646464</v>
      </c>
      <c r="B25">
        <v>10.262021977427001</v>
      </c>
      <c r="R25">
        <f t="shared" si="3"/>
        <v>2.1555659689428759</v>
      </c>
      <c r="S25">
        <f t="shared" si="0"/>
        <v>2.3284498941494229</v>
      </c>
      <c r="AE25">
        <f t="shared" si="1"/>
        <v>12.095884464490899</v>
      </c>
      <c r="AF25">
        <f t="shared" si="2"/>
        <v>-1.8338624870638984</v>
      </c>
    </row>
    <row r="26" spans="1:32" x14ac:dyDescent="0.3">
      <c r="A26">
        <v>4.8484848484848397</v>
      </c>
      <c r="B26">
        <v>13.117624934367599</v>
      </c>
      <c r="R26">
        <f t="shared" si="3"/>
        <v>2.201927530252719</v>
      </c>
      <c r="S26">
        <f t="shared" si="0"/>
        <v>2.5739567407847637</v>
      </c>
      <c r="AE26">
        <f t="shared" si="1"/>
        <v>12.598124032992651</v>
      </c>
      <c r="AF26">
        <f t="shared" si="2"/>
        <v>0.51950090137494875</v>
      </c>
    </row>
    <row r="27" spans="1:32" x14ac:dyDescent="0.3">
      <c r="A27">
        <v>5.0505050505050502</v>
      </c>
      <c r="B27">
        <v>15.2712407358185</v>
      </c>
      <c r="R27">
        <f t="shared" si="3"/>
        <v>2.2473328748774737</v>
      </c>
      <c r="S27">
        <f t="shared" si="0"/>
        <v>2.725971369093958</v>
      </c>
      <c r="AE27">
        <f t="shared" si="1"/>
        <v>13.100363601494429</v>
      </c>
      <c r="AF27">
        <f t="shared" si="2"/>
        <v>2.1708771343240709</v>
      </c>
    </row>
    <row r="28" spans="1:32" x14ac:dyDescent="0.3">
      <c r="A28">
        <v>5.2525252525252499</v>
      </c>
      <c r="B28">
        <v>11.6496205694019</v>
      </c>
      <c r="R28">
        <f t="shared" si="3"/>
        <v>2.2918388365077615</v>
      </c>
      <c r="S28">
        <f t="shared" si="0"/>
        <v>2.4552736103312718</v>
      </c>
      <c r="AE28">
        <f t="shared" si="1"/>
        <v>13.602603169996181</v>
      </c>
      <c r="AF28">
        <f t="shared" si="2"/>
        <v>-1.9529826005942805</v>
      </c>
    </row>
    <row r="29" spans="1:32" x14ac:dyDescent="0.3">
      <c r="A29">
        <v>5.4545454545454497</v>
      </c>
      <c r="B29">
        <v>16.3737276540786</v>
      </c>
      <c r="R29">
        <f t="shared" si="3"/>
        <v>2.335496832484568</v>
      </c>
      <c r="S29">
        <f t="shared" si="0"/>
        <v>2.7956780779881902</v>
      </c>
      <c r="AE29">
        <f t="shared" si="1"/>
        <v>14.104842738497933</v>
      </c>
      <c r="AF29">
        <f t="shared" si="2"/>
        <v>2.2688849155806672</v>
      </c>
    </row>
    <row r="30" spans="1:32" x14ac:dyDescent="0.3">
      <c r="A30">
        <v>5.6565656565656504</v>
      </c>
      <c r="B30">
        <v>13.572334141618001</v>
      </c>
      <c r="R30">
        <f t="shared" si="3"/>
        <v>2.3783535600422514</v>
      </c>
      <c r="S30">
        <f t="shared" si="0"/>
        <v>2.6080334665436165</v>
      </c>
      <c r="AE30">
        <f t="shared" si="1"/>
        <v>14.607082306999688</v>
      </c>
      <c r="AF30">
        <f t="shared" si="2"/>
        <v>-1.0347481653816875</v>
      </c>
    </row>
    <row r="31" spans="1:32" x14ac:dyDescent="0.3">
      <c r="A31">
        <v>5.8585858585858501</v>
      </c>
      <c r="B31">
        <v>14.614217589393499</v>
      </c>
      <c r="R31">
        <f t="shared" si="3"/>
        <v>2.4204515815413146</v>
      </c>
      <c r="S31">
        <f t="shared" si="0"/>
        <v>2.6819948623640761</v>
      </c>
      <c r="AE31">
        <f t="shared" si="1"/>
        <v>15.10932187550144</v>
      </c>
      <c r="AF31">
        <f t="shared" si="2"/>
        <v>-0.49510428610794044</v>
      </c>
    </row>
    <row r="32" spans="1:32" x14ac:dyDescent="0.3">
      <c r="A32">
        <v>6.0606060606060597</v>
      </c>
      <c r="B32">
        <v>13.7906354673234</v>
      </c>
      <c r="R32">
        <f t="shared" si="3"/>
        <v>2.4618298195866544</v>
      </c>
      <c r="S32">
        <f t="shared" si="0"/>
        <v>2.6239897724928194</v>
      </c>
      <c r="AE32">
        <f t="shared" si="1"/>
        <v>15.611561444003215</v>
      </c>
      <c r="AF32">
        <f t="shared" si="2"/>
        <v>-1.8209259766798152</v>
      </c>
    </row>
    <row r="33" spans="1:32" x14ac:dyDescent="0.3">
      <c r="A33">
        <v>6.2626262626262603</v>
      </c>
      <c r="B33">
        <v>21.254517575054599</v>
      </c>
      <c r="R33">
        <f t="shared" si="3"/>
        <v>2.5025239784318272</v>
      </c>
      <c r="S33">
        <f t="shared" si="0"/>
        <v>3.0565694645432737</v>
      </c>
      <c r="AE33">
        <f t="shared" si="1"/>
        <v>16.113801012504972</v>
      </c>
      <c r="AF33">
        <f t="shared" si="2"/>
        <v>5.1407165625496276</v>
      </c>
    </row>
    <row r="34" spans="1:32" x14ac:dyDescent="0.3">
      <c r="A34">
        <v>6.4646464646464601</v>
      </c>
      <c r="B34">
        <v>15.7586998992687</v>
      </c>
      <c r="R34">
        <f t="shared" si="3"/>
        <v>2.5425669046549118</v>
      </c>
      <c r="S34">
        <f t="shared" si="0"/>
        <v>2.7573925873257159</v>
      </c>
      <c r="AE34">
        <f t="shared" si="1"/>
        <v>16.616040581006722</v>
      </c>
      <c r="AF34">
        <f t="shared" si="2"/>
        <v>-0.85734068173802136</v>
      </c>
    </row>
    <row r="35" spans="1:32" x14ac:dyDescent="0.3">
      <c r="A35">
        <v>6.6666666666666599</v>
      </c>
      <c r="B35">
        <v>12.731262028296999</v>
      </c>
      <c r="R35">
        <f t="shared" si="3"/>
        <v>2.5819888974716099</v>
      </c>
      <c r="S35">
        <f t="shared" si="0"/>
        <v>2.5440605457777656</v>
      </c>
      <c r="AE35">
        <f t="shared" si="1"/>
        <v>17.118280149508472</v>
      </c>
      <c r="AF35">
        <f t="shared" si="2"/>
        <v>-4.3870181212114723</v>
      </c>
    </row>
    <row r="36" spans="1:32" x14ac:dyDescent="0.3">
      <c r="A36">
        <v>6.8686868686868596</v>
      </c>
      <c r="B36">
        <v>18.485003673144998</v>
      </c>
      <c r="R36">
        <f t="shared" si="3"/>
        <v>2.6208179770229867</v>
      </c>
      <c r="S36">
        <f t="shared" si="0"/>
        <v>2.9169597910980696</v>
      </c>
      <c r="AE36">
        <f t="shared" si="1"/>
        <v>17.620519718010225</v>
      </c>
      <c r="AF36">
        <f t="shared" si="2"/>
        <v>0.86448395513477294</v>
      </c>
    </row>
    <row r="37" spans="1:32" x14ac:dyDescent="0.3">
      <c r="A37">
        <v>7.0707070707070701</v>
      </c>
      <c r="B37">
        <v>12.479579959630099</v>
      </c>
      <c r="R37">
        <f t="shared" si="3"/>
        <v>2.6590801173915519</v>
      </c>
      <c r="S37">
        <f t="shared" si="0"/>
        <v>2.5240937052939478</v>
      </c>
      <c r="AE37">
        <f t="shared" si="1"/>
        <v>18.122759286512004</v>
      </c>
      <c r="AF37">
        <f t="shared" si="2"/>
        <v>-5.6431793268819046</v>
      </c>
    </row>
    <row r="38" spans="1:32" x14ac:dyDescent="0.3">
      <c r="A38">
        <v>7.2727272727272698</v>
      </c>
      <c r="B38">
        <v>16.909088523543399</v>
      </c>
      <c r="R38">
        <f t="shared" si="3"/>
        <v>2.6967994498529677</v>
      </c>
      <c r="S38">
        <f t="shared" si="0"/>
        <v>2.8278512598340542</v>
      </c>
      <c r="AE38">
        <f t="shared" si="1"/>
        <v>18.624998855013754</v>
      </c>
      <c r="AF38">
        <f t="shared" si="2"/>
        <v>-1.7159103314703543</v>
      </c>
    </row>
    <row r="39" spans="1:32" x14ac:dyDescent="0.3">
      <c r="A39">
        <v>7.4747474747474696</v>
      </c>
      <c r="B39">
        <v>10.563236567968501</v>
      </c>
      <c r="R39">
        <f t="shared" si="3"/>
        <v>2.7339984408824138</v>
      </c>
      <c r="S39">
        <f t="shared" si="0"/>
        <v>2.3573797244975112</v>
      </c>
      <c r="AE39">
        <f t="shared" si="1"/>
        <v>19.127238423515507</v>
      </c>
      <c r="AF39">
        <f t="shared" si="2"/>
        <v>-8.5640018555470068</v>
      </c>
    </row>
    <row r="40" spans="1:32" x14ac:dyDescent="0.3">
      <c r="A40">
        <v>7.6767676767676702</v>
      </c>
      <c r="B40">
        <v>12.6403204947463</v>
      </c>
      <c r="R40">
        <f t="shared" si="3"/>
        <v>2.770698048645444</v>
      </c>
      <c r="S40">
        <f t="shared" si="0"/>
        <v>2.5368917439942811</v>
      </c>
      <c r="AE40">
        <f t="shared" si="1"/>
        <v>19.629477992017261</v>
      </c>
      <c r="AF40">
        <f t="shared" si="2"/>
        <v>-6.9891574972709609</v>
      </c>
    </row>
    <row r="41" spans="1:32" x14ac:dyDescent="0.3">
      <c r="A41">
        <v>7.87878787878787</v>
      </c>
      <c r="B41">
        <v>17.424263407660298</v>
      </c>
      <c r="R41">
        <f t="shared" si="3"/>
        <v>2.8069178610689467</v>
      </c>
      <c r="S41">
        <f t="shared" si="0"/>
        <v>2.8578636835958666</v>
      </c>
      <c r="AE41">
        <f t="shared" si="1"/>
        <v>20.131717560519014</v>
      </c>
      <c r="AF41">
        <f t="shared" si="2"/>
        <v>-2.7074541528587162</v>
      </c>
    </row>
    <row r="42" spans="1:32" x14ac:dyDescent="0.3">
      <c r="A42">
        <v>8.0808080808080796</v>
      </c>
      <c r="B42">
        <v>19.287069931389599</v>
      </c>
      <c r="R42">
        <f t="shared" si="3"/>
        <v>2.8426762180748057</v>
      </c>
      <c r="S42">
        <f t="shared" si="0"/>
        <v>2.9594349196514171</v>
      </c>
      <c r="AE42">
        <f t="shared" si="1"/>
        <v>20.633957129020789</v>
      </c>
      <c r="AF42">
        <f t="shared" si="2"/>
        <v>-1.3468871976311902</v>
      </c>
    </row>
    <row r="43" spans="1:32" x14ac:dyDescent="0.3">
      <c r="A43">
        <v>8.2828282828282802</v>
      </c>
      <c r="B43">
        <v>17.855677467197101</v>
      </c>
      <c r="R43">
        <f t="shared" si="3"/>
        <v>2.8779903201415187</v>
      </c>
      <c r="S43">
        <f t="shared" si="0"/>
        <v>2.8823215230427688</v>
      </c>
      <c r="AE43">
        <f t="shared" si="1"/>
        <v>21.136196697522543</v>
      </c>
      <c r="AF43">
        <f t="shared" si="2"/>
        <v>-3.2805192303254422</v>
      </c>
    </row>
    <row r="44" spans="1:32" x14ac:dyDescent="0.3">
      <c r="A44">
        <v>8.4848484848484809</v>
      </c>
      <c r="B44">
        <v>17.298839335615899</v>
      </c>
      <c r="R44">
        <f t="shared" si="3"/>
        <v>2.9128763250176757</v>
      </c>
      <c r="S44">
        <f t="shared" si="0"/>
        <v>2.8506394088262432</v>
      </c>
      <c r="AE44">
        <f t="shared" si="1"/>
        <v>21.638436266024296</v>
      </c>
      <c r="AF44">
        <f t="shared" si="2"/>
        <v>-4.3395969304083977</v>
      </c>
    </row>
    <row r="45" spans="1:32" x14ac:dyDescent="0.3">
      <c r="A45">
        <v>8.6868686868686797</v>
      </c>
      <c r="B45">
        <v>17.083041208276502</v>
      </c>
      <c r="R45">
        <f t="shared" si="3"/>
        <v>2.9473494341303814</v>
      </c>
      <c r="S45">
        <f t="shared" si="0"/>
        <v>2.8380862292008744</v>
      </c>
      <c r="AE45">
        <f t="shared" si="1"/>
        <v>22.140675834526046</v>
      </c>
      <c r="AF45">
        <f t="shared" si="2"/>
        <v>-5.0576346262495449</v>
      </c>
    </row>
    <row r="46" spans="1:32" x14ac:dyDescent="0.3">
      <c r="A46">
        <v>8.8888888888888893</v>
      </c>
      <c r="B46">
        <v>13.929387783404801</v>
      </c>
      <c r="R46">
        <f t="shared" si="3"/>
        <v>2.9814239699997196</v>
      </c>
      <c r="S46">
        <f t="shared" si="0"/>
        <v>2.6340008373215849</v>
      </c>
      <c r="AE46">
        <f t="shared" si="1"/>
        <v>22.642915403027821</v>
      </c>
      <c r="AF46">
        <f t="shared" si="2"/>
        <v>-8.7135276196230205</v>
      </c>
    </row>
    <row r="47" spans="1:32" x14ac:dyDescent="0.3">
      <c r="A47">
        <v>9.0909090909090899</v>
      </c>
      <c r="B47">
        <v>16.623345004124801</v>
      </c>
      <c r="R47">
        <f t="shared" si="3"/>
        <v>3.0151134457776361</v>
      </c>
      <c r="S47">
        <f t="shared" si="0"/>
        <v>2.8108080329625524</v>
      </c>
      <c r="AE47">
        <f t="shared" si="1"/>
        <v>23.145154971529578</v>
      </c>
      <c r="AF47">
        <f t="shared" si="2"/>
        <v>-6.5218099674047778</v>
      </c>
    </row>
    <row r="48" spans="1:32" x14ac:dyDescent="0.3">
      <c r="A48">
        <v>9.2929292929292906</v>
      </c>
      <c r="B48">
        <v>17.859095807527002</v>
      </c>
      <c r="R48">
        <f t="shared" si="3"/>
        <v>3.0484306278689188</v>
      </c>
      <c r="S48">
        <f t="shared" si="0"/>
        <v>2.8825129474885602</v>
      </c>
      <c r="AE48">
        <f t="shared" si="1"/>
        <v>23.647394540031332</v>
      </c>
      <c r="AF48">
        <f t="shared" si="2"/>
        <v>-5.7882987325043302</v>
      </c>
    </row>
    <row r="49" spans="1:32" x14ac:dyDescent="0.3">
      <c r="A49">
        <v>9.4949494949494895</v>
      </c>
      <c r="B49">
        <v>22.911202185580699</v>
      </c>
      <c r="R49">
        <f t="shared" si="3"/>
        <v>3.0813875924572502</v>
      </c>
      <c r="S49">
        <f t="shared" si="0"/>
        <v>3.1316259693610782</v>
      </c>
      <c r="AE49">
        <f t="shared" si="1"/>
        <v>24.149634108533082</v>
      </c>
      <c r="AF49">
        <f t="shared" si="2"/>
        <v>-1.2384319229523832</v>
      </c>
    </row>
    <row r="50" spans="1:32" x14ac:dyDescent="0.3">
      <c r="A50">
        <v>9.6969696969696901</v>
      </c>
      <c r="B50">
        <v>21.310266139106901</v>
      </c>
      <c r="R50">
        <f t="shared" si="3"/>
        <v>3.1139957766460906</v>
      </c>
      <c r="S50">
        <f t="shared" si="0"/>
        <v>3.0591889349629433</v>
      </c>
      <c r="AE50">
        <f t="shared" si="1"/>
        <v>24.651873677034835</v>
      </c>
      <c r="AF50">
        <f t="shared" si="2"/>
        <v>-3.3416075379279349</v>
      </c>
    </row>
    <row r="51" spans="1:32" x14ac:dyDescent="0.3">
      <c r="A51">
        <v>9.8989898989898997</v>
      </c>
      <c r="B51">
        <v>15.5702669815512</v>
      </c>
      <c r="R51">
        <f t="shared" si="3"/>
        <v>3.1462660248284631</v>
      </c>
      <c r="S51">
        <f t="shared" si="0"/>
        <v>2.7453631328762369</v>
      </c>
      <c r="AE51">
        <f t="shared" si="1"/>
        <v>25.15411324553661</v>
      </c>
      <c r="AF51">
        <f t="shared" si="2"/>
        <v>-9.5838462639854107</v>
      </c>
    </row>
    <row r="52" spans="1:32" x14ac:dyDescent="0.3">
      <c r="A52">
        <v>10.1010101010101</v>
      </c>
      <c r="B52">
        <v>22.451252126925599</v>
      </c>
      <c r="R52">
        <f t="shared" si="3"/>
        <v>3.178208630818641</v>
      </c>
      <c r="S52">
        <f t="shared" si="0"/>
        <v>3.1113463866608164</v>
      </c>
      <c r="AE52">
        <f t="shared" si="1"/>
        <v>25.656352814038364</v>
      </c>
      <c r="AF52">
        <f t="shared" si="2"/>
        <v>-3.2051006871127647</v>
      </c>
    </row>
    <row r="53" spans="1:32" x14ac:dyDescent="0.3">
      <c r="A53">
        <v>10.303030303030299</v>
      </c>
      <c r="B53">
        <v>20.981834852526202</v>
      </c>
      <c r="R53">
        <f t="shared" si="3"/>
        <v>3.2098333762097839</v>
      </c>
      <c r="S53">
        <f t="shared" si="0"/>
        <v>3.0436570563664032</v>
      </c>
      <c r="AE53">
        <f t="shared" si="1"/>
        <v>26.158592382540114</v>
      </c>
      <c r="AF53">
        <f t="shared" si="2"/>
        <v>-5.1767575300139121</v>
      </c>
    </row>
    <row r="54" spans="1:32" x14ac:dyDescent="0.3">
      <c r="A54">
        <v>10.5050505050505</v>
      </c>
      <c r="B54">
        <v>20.801305817756099</v>
      </c>
      <c r="R54">
        <f t="shared" si="3"/>
        <v>3.2411495653626505</v>
      </c>
      <c r="S54">
        <f t="shared" si="0"/>
        <v>3.0350157644365217</v>
      </c>
      <c r="AE54">
        <f t="shared" si="1"/>
        <v>26.660831951041867</v>
      </c>
      <c r="AF54">
        <f t="shared" si="2"/>
        <v>-5.8595261332857689</v>
      </c>
    </row>
    <row r="55" spans="1:32" x14ac:dyDescent="0.3">
      <c r="A55">
        <v>10.707070707070701</v>
      </c>
      <c r="B55">
        <v>25.397063145523401</v>
      </c>
      <c r="R55">
        <f t="shared" si="3"/>
        <v>3.2721660573801419</v>
      </c>
      <c r="S55">
        <f t="shared" si="0"/>
        <v>3.2346335431475066</v>
      </c>
      <c r="AE55">
        <f t="shared" si="1"/>
        <v>27.163071519543625</v>
      </c>
      <c r="AF55">
        <f t="shared" si="2"/>
        <v>-1.7660083740202239</v>
      </c>
    </row>
    <row r="56" spans="1:32" x14ac:dyDescent="0.3">
      <c r="A56">
        <v>10.909090909090899</v>
      </c>
      <c r="B56">
        <v>27.417674806939399</v>
      </c>
      <c r="R56">
        <f t="shared" si="3"/>
        <v>3.3028912953790805</v>
      </c>
      <c r="S56">
        <f t="shared" si="0"/>
        <v>3.3111878713751097</v>
      </c>
      <c r="AE56">
        <f t="shared" si="1"/>
        <v>27.665311088045371</v>
      </c>
      <c r="AF56">
        <f t="shared" si="2"/>
        <v>-0.24763628110597224</v>
      </c>
    </row>
    <row r="57" spans="1:32" x14ac:dyDescent="0.3">
      <c r="A57">
        <v>11.1111111111111</v>
      </c>
      <c r="B57">
        <v>27.911212075211001</v>
      </c>
      <c r="R57">
        <f t="shared" si="3"/>
        <v>3.3333333333333317</v>
      </c>
      <c r="S57">
        <f t="shared" si="0"/>
        <v>3.3290284745956247</v>
      </c>
      <c r="AE57">
        <f t="shared" si="1"/>
        <v>28.167550656547128</v>
      </c>
      <c r="AF57">
        <f t="shared" si="2"/>
        <v>-0.25633858133612719</v>
      </c>
    </row>
    <row r="58" spans="1:32" x14ac:dyDescent="0.3">
      <c r="A58">
        <v>11.313131313131301</v>
      </c>
      <c r="B58">
        <v>23.419535785771401</v>
      </c>
      <c r="R58">
        <f t="shared" si="3"/>
        <v>3.363499860730085</v>
      </c>
      <c r="S58">
        <f t="shared" si="0"/>
        <v>3.1535705366994895</v>
      </c>
      <c r="AE58">
        <f t="shared" si="1"/>
        <v>28.669790225048882</v>
      </c>
      <c r="AF58">
        <f t="shared" si="2"/>
        <v>-5.2502544392774801</v>
      </c>
    </row>
    <row r="59" spans="1:32" x14ac:dyDescent="0.3">
      <c r="A59">
        <v>11.5151515151515</v>
      </c>
      <c r="B59">
        <v>25.853280182749501</v>
      </c>
      <c r="R59">
        <f t="shared" si="3"/>
        <v>3.3933982252531898</v>
      </c>
      <c r="S59">
        <f t="shared" si="0"/>
        <v>3.2524374858538994</v>
      </c>
      <c r="AE59">
        <f t="shared" si="1"/>
        <v>29.172029793550632</v>
      </c>
      <c r="AF59">
        <f t="shared" si="2"/>
        <v>-3.318749610801131</v>
      </c>
    </row>
    <row r="60" spans="1:32" x14ac:dyDescent="0.3">
      <c r="A60">
        <v>11.7171717171717</v>
      </c>
      <c r="B60">
        <v>28.638896263816498</v>
      </c>
      <c r="R60">
        <f t="shared" si="3"/>
        <v>3.4230354536831342</v>
      </c>
      <c r="S60">
        <f t="shared" si="0"/>
        <v>3.3547658030752627</v>
      </c>
      <c r="AE60">
        <f t="shared" si="1"/>
        <v>29.674269362052385</v>
      </c>
      <c r="AF60">
        <f t="shared" si="2"/>
        <v>-1.0353730982358869</v>
      </c>
    </row>
    <row r="61" spans="1:32" x14ac:dyDescent="0.3">
      <c r="A61">
        <v>11.919191919191899</v>
      </c>
      <c r="B61">
        <v>31.452728528104299</v>
      </c>
      <c r="R61">
        <f t="shared" si="3"/>
        <v>3.4524182711820854</v>
      </c>
      <c r="S61">
        <f t="shared" si="0"/>
        <v>3.4484857370335975</v>
      </c>
      <c r="AE61">
        <f t="shared" si="1"/>
        <v>30.176508930554135</v>
      </c>
      <c r="AF61">
        <f t="shared" si="2"/>
        <v>1.2762195975501633</v>
      </c>
    </row>
    <row r="62" spans="1:32" x14ac:dyDescent="0.3">
      <c r="A62">
        <v>12.1212121212121</v>
      </c>
      <c r="B62">
        <v>27.9825236912741</v>
      </c>
      <c r="R62">
        <f t="shared" si="3"/>
        <v>3.4815531191139537</v>
      </c>
      <c r="S62">
        <f t="shared" si="0"/>
        <v>3.3315801614270133</v>
      </c>
      <c r="AE62">
        <f t="shared" si="1"/>
        <v>30.678748499055889</v>
      </c>
      <c r="AF62">
        <f t="shared" si="2"/>
        <v>-2.696224807781789</v>
      </c>
    </row>
    <row r="63" spans="1:32" x14ac:dyDescent="0.3">
      <c r="A63">
        <v>12.3232323232323</v>
      </c>
      <c r="B63">
        <v>29.766024195940599</v>
      </c>
      <c r="R63">
        <f t="shared" si="3"/>
        <v>3.5104461715332285</v>
      </c>
      <c r="S63">
        <f t="shared" si="0"/>
        <v>3.3933676154183896</v>
      </c>
      <c r="AE63">
        <f t="shared" si="1"/>
        <v>31.180988067557642</v>
      </c>
      <c r="AF63">
        <f t="shared" si="2"/>
        <v>-1.4149638716170436</v>
      </c>
    </row>
    <row r="64" spans="1:32" x14ac:dyDescent="0.3">
      <c r="A64">
        <v>12.525252525252499</v>
      </c>
      <c r="B64">
        <v>27.911896005964099</v>
      </c>
      <c r="R64">
        <f t="shared" si="3"/>
        <v>3.5391033504621618</v>
      </c>
      <c r="S64">
        <f t="shared" si="0"/>
        <v>3.3290529780952198</v>
      </c>
      <c r="AE64">
        <f t="shared" si="1"/>
        <v>31.683227636059392</v>
      </c>
      <c r="AF64">
        <f t="shared" si="2"/>
        <v>-3.7713316300952933</v>
      </c>
    </row>
    <row r="65" spans="1:32" x14ac:dyDescent="0.3">
      <c r="A65">
        <v>12.7272727272727</v>
      </c>
      <c r="B65">
        <v>28.551019144620899</v>
      </c>
      <c r="R65">
        <f t="shared" si="3"/>
        <v>3.5675303400633749</v>
      </c>
      <c r="S65">
        <f t="shared" si="0"/>
        <v>3.3516926322992595</v>
      </c>
      <c r="AE65">
        <f t="shared" si="1"/>
        <v>32.185467204561149</v>
      </c>
      <c r="AF65">
        <f t="shared" si="2"/>
        <v>-3.6344480599402509</v>
      </c>
    </row>
    <row r="66" spans="1:32" x14ac:dyDescent="0.3">
      <c r="A66">
        <v>12.929292929292901</v>
      </c>
      <c r="B66">
        <v>35.482677519854498</v>
      </c>
      <c r="R66">
        <f t="shared" si="3"/>
        <v>3.595732599803954</v>
      </c>
      <c r="S66">
        <f t="shared" si="0"/>
        <v>3.5690446202043224</v>
      </c>
      <c r="AE66">
        <f t="shared" si="1"/>
        <v>32.687706773062899</v>
      </c>
      <c r="AF66">
        <f t="shared" si="2"/>
        <v>2.7949707467915985</v>
      </c>
    </row>
    <row r="67" spans="1:32" x14ac:dyDescent="0.3">
      <c r="A67">
        <v>13.1313131313131</v>
      </c>
      <c r="B67">
        <v>38.011922188705498</v>
      </c>
      <c r="R67">
        <f t="shared" si="3"/>
        <v>3.6237153766973891</v>
      </c>
      <c r="S67">
        <f t="shared" ref="S67:S101" si="4">LN(B67)</f>
        <v>3.6378998523277559</v>
      </c>
      <c r="AE67">
        <f t="shared" ref="AE67:AE101" si="5">$V$21+$V$22*A67</f>
        <v>33.189946341564649</v>
      </c>
      <c r="AF67">
        <f t="shared" ref="AF67:AF101" si="6">B67-AE67</f>
        <v>4.8219758471408483</v>
      </c>
    </row>
    <row r="68" spans="1:32" x14ac:dyDescent="0.3">
      <c r="A68">
        <v>13.3333333333333</v>
      </c>
      <c r="B68">
        <v>34.613907890877201</v>
      </c>
      <c r="R68">
        <f t="shared" ref="R68:R101" si="7">SQRT(A68)</f>
        <v>3.6514837167011027</v>
      </c>
      <c r="S68">
        <f t="shared" si="4"/>
        <v>3.5442555634626109</v>
      </c>
      <c r="AE68">
        <f t="shared" si="5"/>
        <v>33.692185910066407</v>
      </c>
      <c r="AF68">
        <f t="shared" si="6"/>
        <v>0.92172198081079415</v>
      </c>
    </row>
    <row r="69" spans="1:32" x14ac:dyDescent="0.3">
      <c r="A69">
        <v>13.535353535353501</v>
      </c>
      <c r="B69">
        <v>38.712016160162499</v>
      </c>
      <c r="R69">
        <f t="shared" si="7"/>
        <v>3.6790424753396773</v>
      </c>
      <c r="S69">
        <f t="shared" si="4"/>
        <v>3.6561500469367481</v>
      </c>
      <c r="AE69">
        <f t="shared" si="5"/>
        <v>34.194425478568157</v>
      </c>
      <c r="AF69">
        <f t="shared" si="6"/>
        <v>4.5175906815943421</v>
      </c>
    </row>
    <row r="70" spans="1:32" x14ac:dyDescent="0.3">
      <c r="A70">
        <v>13.7373737373737</v>
      </c>
      <c r="B70">
        <v>37.638812301562801</v>
      </c>
      <c r="R70">
        <f t="shared" si="7"/>
        <v>3.7063963276171235</v>
      </c>
      <c r="S70">
        <f t="shared" si="4"/>
        <v>3.6280357600631938</v>
      </c>
      <c r="AE70">
        <f t="shared" si="5"/>
        <v>34.696665047069907</v>
      </c>
      <c r="AF70">
        <f t="shared" si="6"/>
        <v>2.9421472544928946</v>
      </c>
    </row>
    <row r="71" spans="1:32" x14ac:dyDescent="0.3">
      <c r="A71">
        <v>13.9393939393939</v>
      </c>
      <c r="B71">
        <v>35.448497378465099</v>
      </c>
      <c r="R71">
        <f t="shared" si="7"/>
        <v>3.7335497772754951</v>
      </c>
      <c r="S71">
        <f t="shared" si="4"/>
        <v>3.5680808650125044</v>
      </c>
      <c r="AE71">
        <f t="shared" si="5"/>
        <v>35.198904615571664</v>
      </c>
      <c r="AF71">
        <f t="shared" si="6"/>
        <v>0.24959276289343535</v>
      </c>
    </row>
    <row r="72" spans="1:32" x14ac:dyDescent="0.3">
      <c r="A72">
        <v>14.141414141414099</v>
      </c>
      <c r="B72">
        <v>39.272149360857398</v>
      </c>
      <c r="R72">
        <f t="shared" si="7"/>
        <v>3.7605071654517692</v>
      </c>
      <c r="S72">
        <f t="shared" si="4"/>
        <v>3.6705155999889296</v>
      </c>
      <c r="AE72">
        <f t="shared" si="5"/>
        <v>35.701144184073414</v>
      </c>
      <c r="AF72">
        <f t="shared" si="6"/>
        <v>3.5710051767839843</v>
      </c>
    </row>
    <row r="73" spans="1:32" x14ac:dyDescent="0.3">
      <c r="A73">
        <v>14.3434343434343</v>
      </c>
      <c r="B73">
        <v>43.577282951118001</v>
      </c>
      <c r="R73">
        <f t="shared" si="7"/>
        <v>3.7872726787801141</v>
      </c>
      <c r="S73">
        <f t="shared" si="4"/>
        <v>3.7745359813387682</v>
      </c>
      <c r="AE73">
        <f t="shared" si="5"/>
        <v>36.203383752575164</v>
      </c>
      <c r="AF73">
        <f t="shared" si="6"/>
        <v>7.373899198542837</v>
      </c>
    </row>
    <row r="74" spans="1:32" x14ac:dyDescent="0.3">
      <c r="A74">
        <v>14.545454545454501</v>
      </c>
      <c r="B74">
        <v>39.599256534515497</v>
      </c>
      <c r="R74">
        <f t="shared" si="7"/>
        <v>3.8138503569823632</v>
      </c>
      <c r="S74">
        <f t="shared" si="4"/>
        <v>3.678810343703272</v>
      </c>
      <c r="AE74">
        <f t="shared" si="5"/>
        <v>36.705623321076921</v>
      </c>
      <c r="AF74">
        <f t="shared" si="6"/>
        <v>2.8936332134385765</v>
      </c>
    </row>
    <row r="75" spans="1:32" x14ac:dyDescent="0.3">
      <c r="A75">
        <v>14.747474747474699</v>
      </c>
      <c r="B75">
        <v>45.1101462442452</v>
      </c>
      <c r="R75">
        <f t="shared" si="7"/>
        <v>3.8402440999856635</v>
      </c>
      <c r="S75">
        <f t="shared" si="4"/>
        <v>3.8091071933624048</v>
      </c>
      <c r="AE75">
        <f t="shared" si="5"/>
        <v>37.207862889578671</v>
      </c>
      <c r="AF75">
        <f t="shared" si="6"/>
        <v>7.9022833546665296</v>
      </c>
    </row>
    <row r="76" spans="1:32" x14ac:dyDescent="0.3">
      <c r="A76">
        <v>14.9494949494949</v>
      </c>
      <c r="B76">
        <v>33.230295778393099</v>
      </c>
      <c r="R76">
        <f t="shared" si="7"/>
        <v>3.8664576746028012</v>
      </c>
      <c r="S76">
        <f t="shared" si="4"/>
        <v>3.5034619832716114</v>
      </c>
      <c r="AE76">
        <f t="shared" si="5"/>
        <v>37.710102458080421</v>
      </c>
      <c r="AF76">
        <f t="shared" si="6"/>
        <v>-4.4798066796873215</v>
      </c>
    </row>
    <row r="77" spans="1:32" x14ac:dyDescent="0.3">
      <c r="A77">
        <v>15.151515151515101</v>
      </c>
      <c r="B77">
        <v>44.190674248020798</v>
      </c>
      <c r="R77">
        <f t="shared" si="7"/>
        <v>3.8924947208076084</v>
      </c>
      <c r="S77">
        <f t="shared" si="4"/>
        <v>3.7885137769583768</v>
      </c>
      <c r="AE77">
        <f t="shared" si="5"/>
        <v>38.212342026582178</v>
      </c>
      <c r="AF77">
        <f t="shared" si="6"/>
        <v>5.9783322214386203</v>
      </c>
    </row>
    <row r="78" spans="1:32" x14ac:dyDescent="0.3">
      <c r="A78">
        <v>15.3535353535353</v>
      </c>
      <c r="B78">
        <v>42.5823342200881</v>
      </c>
      <c r="R78">
        <f t="shared" si="7"/>
        <v>3.9183587576350507</v>
      </c>
      <c r="S78">
        <f t="shared" si="4"/>
        <v>3.7514394775984918</v>
      </c>
      <c r="AE78">
        <f t="shared" si="5"/>
        <v>38.714581595083928</v>
      </c>
      <c r="AF78">
        <f t="shared" si="6"/>
        <v>3.8677526250041723</v>
      </c>
    </row>
    <row r="79" spans="1:32" x14ac:dyDescent="0.3">
      <c r="A79">
        <v>15.5555555555555</v>
      </c>
      <c r="B79">
        <v>41.980258401266703</v>
      </c>
      <c r="R79">
        <f t="shared" si="7"/>
        <v>3.9440531887330703</v>
      </c>
      <c r="S79">
        <f t="shared" si="4"/>
        <v>3.7371994697157702</v>
      </c>
      <c r="AE79">
        <f t="shared" si="5"/>
        <v>39.216821163585678</v>
      </c>
      <c r="AF79">
        <f t="shared" si="6"/>
        <v>2.7634372376810248</v>
      </c>
    </row>
    <row r="80" spans="1:32" x14ac:dyDescent="0.3">
      <c r="A80">
        <v>15.757575757575699</v>
      </c>
      <c r="B80">
        <v>43.6679910870903</v>
      </c>
      <c r="R80">
        <f t="shared" si="7"/>
        <v>3.9695813075909783</v>
      </c>
      <c r="S80">
        <f t="shared" si="4"/>
        <v>3.7766153643117986</v>
      </c>
      <c r="AE80">
        <f t="shared" si="5"/>
        <v>39.719060732087428</v>
      </c>
      <c r="AF80">
        <f t="shared" si="6"/>
        <v>3.9489303550028723</v>
      </c>
    </row>
    <row r="81" spans="1:32" x14ac:dyDescent="0.3">
      <c r="A81">
        <v>15.9595959595959</v>
      </c>
      <c r="B81">
        <v>37.904665390916499</v>
      </c>
      <c r="R81">
        <f t="shared" si="7"/>
        <v>3.9949463024671434</v>
      </c>
      <c r="S81">
        <f t="shared" si="4"/>
        <v>3.635074201898179</v>
      </c>
      <c r="AE81">
        <f t="shared" si="5"/>
        <v>40.221300300589185</v>
      </c>
      <c r="AF81">
        <f t="shared" si="6"/>
        <v>-2.3166349096726861</v>
      </c>
    </row>
    <row r="82" spans="1:32" x14ac:dyDescent="0.3">
      <c r="A82">
        <v>16.161616161616099</v>
      </c>
      <c r="B82">
        <v>43.64256469843</v>
      </c>
      <c r="R82">
        <f t="shared" si="7"/>
        <v>4.0201512610368404</v>
      </c>
      <c r="S82">
        <f t="shared" si="4"/>
        <v>3.7760329286795815</v>
      </c>
      <c r="AE82">
        <f t="shared" si="5"/>
        <v>40.723539869090935</v>
      </c>
      <c r="AF82">
        <f t="shared" si="6"/>
        <v>2.9190248293390653</v>
      </c>
    </row>
    <row r="83" spans="1:32" x14ac:dyDescent="0.3">
      <c r="A83">
        <v>16.363636363636299</v>
      </c>
      <c r="B83">
        <v>45.767393345959498</v>
      </c>
      <c r="R83">
        <f t="shared" si="7"/>
        <v>4.0451991747794445</v>
      </c>
      <c r="S83">
        <f t="shared" si="4"/>
        <v>3.8235719018958481</v>
      </c>
      <c r="AE83">
        <f t="shared" si="5"/>
        <v>41.225779437592685</v>
      </c>
      <c r="AF83">
        <f t="shared" si="6"/>
        <v>4.5416139083668128</v>
      </c>
    </row>
    <row r="84" spans="1:32" x14ac:dyDescent="0.3">
      <c r="A84">
        <v>16.5656565656565</v>
      </c>
      <c r="B84">
        <v>49.4856073220638</v>
      </c>
      <c r="R84">
        <f t="shared" si="7"/>
        <v>4.0700929431226136</v>
      </c>
      <c r="S84">
        <f t="shared" si="4"/>
        <v>3.9016818661249917</v>
      </c>
      <c r="AE84">
        <f t="shared" si="5"/>
        <v>41.728019006094442</v>
      </c>
      <c r="AF84">
        <f t="shared" si="6"/>
        <v>7.7575883159693575</v>
      </c>
    </row>
    <row r="85" spans="1:32" x14ac:dyDescent="0.3">
      <c r="A85">
        <v>16.767676767676701</v>
      </c>
      <c r="B85">
        <v>43.815899181898097</v>
      </c>
      <c r="R85">
        <f t="shared" si="7"/>
        <v>4.0948353773597175</v>
      </c>
      <c r="S85">
        <f t="shared" si="4"/>
        <v>3.7799967465361517</v>
      </c>
      <c r="AE85">
        <f t="shared" si="5"/>
        <v>42.230258574596199</v>
      </c>
      <c r="AF85">
        <f t="shared" si="6"/>
        <v>1.5856406073018974</v>
      </c>
    </row>
    <row r="86" spans="1:32" x14ac:dyDescent="0.3">
      <c r="A86">
        <v>16.969696969696901</v>
      </c>
      <c r="B86">
        <v>43.228827632121103</v>
      </c>
      <c r="R86">
        <f t="shared" si="7"/>
        <v>4.1194292043554892</v>
      </c>
      <c r="S86">
        <f t="shared" si="4"/>
        <v>3.7665075789993163</v>
      </c>
      <c r="AE86">
        <f t="shared" si="5"/>
        <v>42.732498143097949</v>
      </c>
      <c r="AF86">
        <f t="shared" si="6"/>
        <v>0.49632948902315377</v>
      </c>
    </row>
    <row r="87" spans="1:32" x14ac:dyDescent="0.3">
      <c r="A87">
        <v>17.171717171717098</v>
      </c>
      <c r="B87">
        <v>44.399707431566597</v>
      </c>
      <c r="R87">
        <f t="shared" si="7"/>
        <v>4.1438770700537315</v>
      </c>
      <c r="S87">
        <f t="shared" si="4"/>
        <v>3.7932328800373383</v>
      </c>
      <c r="AE87">
        <f t="shared" si="5"/>
        <v>43.234737711599692</v>
      </c>
      <c r="AF87">
        <f t="shared" si="6"/>
        <v>1.1649697199669049</v>
      </c>
    </row>
    <row r="88" spans="1:32" x14ac:dyDescent="0.3">
      <c r="A88">
        <v>17.373737373737299</v>
      </c>
      <c r="B88">
        <v>48.871519801698703</v>
      </c>
      <c r="R88">
        <f t="shared" si="7"/>
        <v>4.1681815427998457</v>
      </c>
      <c r="S88">
        <f t="shared" si="4"/>
        <v>3.8891948096669036</v>
      </c>
      <c r="AE88">
        <f t="shared" si="5"/>
        <v>43.736977280101449</v>
      </c>
      <c r="AF88">
        <f t="shared" si="6"/>
        <v>5.134542521597254</v>
      </c>
    </row>
    <row r="89" spans="1:32" x14ac:dyDescent="0.3">
      <c r="A89">
        <v>17.5757575757575</v>
      </c>
      <c r="B89">
        <v>47.304468924470903</v>
      </c>
      <c r="R89">
        <f t="shared" si="7"/>
        <v>4.1923451164899941</v>
      </c>
      <c r="S89">
        <f t="shared" si="4"/>
        <v>3.8566047714676808</v>
      </c>
      <c r="AE89">
        <f t="shared" si="5"/>
        <v>44.239216848603206</v>
      </c>
      <c r="AF89">
        <f t="shared" si="6"/>
        <v>3.0652520758676971</v>
      </c>
    </row>
    <row r="90" spans="1:32" x14ac:dyDescent="0.3">
      <c r="A90">
        <v>17.7777777777777</v>
      </c>
      <c r="B90">
        <v>44.897586547040397</v>
      </c>
      <c r="R90">
        <f t="shared" si="7"/>
        <v>4.2163702135578296</v>
      </c>
      <c r="S90">
        <f t="shared" si="4"/>
        <v>3.8043840415672383</v>
      </c>
      <c r="AE90">
        <f t="shared" si="5"/>
        <v>44.741456417104956</v>
      </c>
      <c r="AF90">
        <f t="shared" si="6"/>
        <v>0.15613012993544118</v>
      </c>
    </row>
    <row r="91" spans="1:32" x14ac:dyDescent="0.3">
      <c r="A91">
        <v>17.979797979797901</v>
      </c>
      <c r="B91">
        <v>48.174499811189399</v>
      </c>
      <c r="R91">
        <f t="shared" si="7"/>
        <v>4.2402591878089124</v>
      </c>
      <c r="S91">
        <f t="shared" si="4"/>
        <v>3.8748298315000711</v>
      </c>
      <c r="AE91">
        <f t="shared" si="5"/>
        <v>45.243695985606713</v>
      </c>
      <c r="AF91">
        <f t="shared" si="6"/>
        <v>2.9308038255826858</v>
      </c>
    </row>
    <row r="92" spans="1:32" x14ac:dyDescent="0.3">
      <c r="A92">
        <v>18.181818181818102</v>
      </c>
      <c r="B92">
        <v>47.056580937843499</v>
      </c>
      <c r="R92">
        <f t="shared" si="7"/>
        <v>4.2640143271121991</v>
      </c>
      <c r="S92">
        <f t="shared" si="4"/>
        <v>3.8513507274053467</v>
      </c>
      <c r="AE92">
        <f t="shared" si="5"/>
        <v>45.745935554108463</v>
      </c>
      <c r="AF92">
        <f t="shared" si="6"/>
        <v>1.3106453837350358</v>
      </c>
    </row>
    <row r="93" spans="1:32" x14ac:dyDescent="0.3">
      <c r="A93">
        <v>18.383838383838299</v>
      </c>
      <c r="B93">
        <v>49.788571232494803</v>
      </c>
      <c r="R93">
        <f t="shared" si="7"/>
        <v>4.2876378559573221</v>
      </c>
      <c r="S93">
        <f t="shared" si="4"/>
        <v>3.9077854643695873</v>
      </c>
      <c r="AE93">
        <f t="shared" si="5"/>
        <v>46.248175122610213</v>
      </c>
      <c r="AF93">
        <f t="shared" si="6"/>
        <v>3.5403961098845897</v>
      </c>
    </row>
    <row r="94" spans="1:32" x14ac:dyDescent="0.3">
      <c r="A94">
        <v>18.585858585858499</v>
      </c>
      <c r="B94">
        <v>44.884355137586198</v>
      </c>
      <c r="R94">
        <f t="shared" si="7"/>
        <v>4.3111319378857447</v>
      </c>
      <c r="S94">
        <f t="shared" si="4"/>
        <v>3.8040892961139385</v>
      </c>
      <c r="AE94">
        <f t="shared" si="5"/>
        <v>46.750414691111963</v>
      </c>
      <c r="AF94">
        <f t="shared" si="6"/>
        <v>-1.8660595535257656</v>
      </c>
    </row>
    <row r="95" spans="1:32" x14ac:dyDescent="0.3">
      <c r="A95">
        <v>18.7878787878787</v>
      </c>
      <c r="B95">
        <v>46.110045246148204</v>
      </c>
      <c r="R95">
        <f t="shared" si="7"/>
        <v>4.3344986778033165</v>
      </c>
      <c r="S95">
        <f t="shared" si="4"/>
        <v>3.8310308274835458</v>
      </c>
      <c r="AE95">
        <f t="shared" si="5"/>
        <v>47.25265425961372</v>
      </c>
      <c r="AF95">
        <f t="shared" si="6"/>
        <v>-1.1426090134655169</v>
      </c>
    </row>
    <row r="96" spans="1:32" x14ac:dyDescent="0.3">
      <c r="A96">
        <v>18.989898989898901</v>
      </c>
      <c r="B96">
        <v>46.017967173748403</v>
      </c>
      <c r="R96">
        <f t="shared" si="7"/>
        <v>4.3577401241812135</v>
      </c>
      <c r="S96">
        <f t="shared" si="4"/>
        <v>3.8290319109620525</v>
      </c>
      <c r="AE96">
        <f t="shared" si="5"/>
        <v>47.75489382811547</v>
      </c>
      <c r="AF96">
        <f t="shared" si="6"/>
        <v>-1.7369266543670676</v>
      </c>
    </row>
    <row r="97" spans="1:32" x14ac:dyDescent="0.3">
      <c r="A97">
        <v>19.191919191919101</v>
      </c>
      <c r="B97">
        <v>42.907865806089198</v>
      </c>
      <c r="R97">
        <f t="shared" si="7"/>
        <v>4.380858271151796</v>
      </c>
      <c r="S97">
        <f t="shared" si="4"/>
        <v>3.7590551612503162</v>
      </c>
      <c r="AE97">
        <f t="shared" si="5"/>
        <v>48.257133396617228</v>
      </c>
      <c r="AF97">
        <f t="shared" si="6"/>
        <v>-5.3492675905280294</v>
      </c>
    </row>
    <row r="98" spans="1:32" x14ac:dyDescent="0.3">
      <c r="A98">
        <v>19.393939393939299</v>
      </c>
      <c r="B98">
        <v>48.297836812400597</v>
      </c>
      <c r="R98">
        <f t="shared" si="7"/>
        <v>4.4038550605054319</v>
      </c>
      <c r="S98">
        <f t="shared" si="4"/>
        <v>3.8773867731628409</v>
      </c>
      <c r="AE98">
        <f t="shared" si="5"/>
        <v>48.75937296511897</v>
      </c>
      <c r="AF98">
        <f t="shared" si="6"/>
        <v>-0.46153615271837367</v>
      </c>
    </row>
    <row r="99" spans="1:32" x14ac:dyDescent="0.3">
      <c r="A99">
        <v>19.595959595959499</v>
      </c>
      <c r="B99">
        <v>48.314669871815099</v>
      </c>
      <c r="R99">
        <f t="shared" si="7"/>
        <v>4.426732383593964</v>
      </c>
      <c r="S99">
        <f t="shared" si="4"/>
        <v>3.8777352385978565</v>
      </c>
      <c r="AE99">
        <f t="shared" si="5"/>
        <v>49.261612533620728</v>
      </c>
      <c r="AF99">
        <f t="shared" si="6"/>
        <v>-0.94694266180562892</v>
      </c>
    </row>
    <row r="100" spans="1:32" x14ac:dyDescent="0.3">
      <c r="A100">
        <v>19.797979797979799</v>
      </c>
      <c r="B100">
        <v>47.6837399143417</v>
      </c>
      <c r="R100">
        <f t="shared" si="7"/>
        <v>4.4494920831460973</v>
      </c>
      <c r="S100">
        <f t="shared" si="4"/>
        <v>3.8645904574818015</v>
      </c>
      <c r="AE100">
        <f t="shared" si="5"/>
        <v>49.763852102122726</v>
      </c>
      <c r="AF100">
        <f t="shared" si="6"/>
        <v>-2.080112187781026</v>
      </c>
    </row>
    <row r="101" spans="1:32" x14ac:dyDescent="0.3">
      <c r="A101">
        <v>20</v>
      </c>
      <c r="B101">
        <v>47.120154156317</v>
      </c>
      <c r="R101">
        <f t="shared" si="7"/>
        <v>4.4721359549995796</v>
      </c>
      <c r="S101">
        <f t="shared" si="4"/>
        <v>3.8527008109066765</v>
      </c>
      <c r="AE101">
        <f t="shared" si="5"/>
        <v>50.266091670624483</v>
      </c>
      <c r="AF101">
        <f t="shared" si="6"/>
        <v>-3.1459375143074837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5F0C-55BE-4C18-B3D3-4FF34AED0122}">
  <dimension ref="A1:AH101"/>
  <sheetViews>
    <sheetView tabSelected="1" topLeftCell="L14" workbookViewId="0">
      <selection activeCell="X31" sqref="X31"/>
    </sheetView>
  </sheetViews>
  <sheetFormatPr defaultRowHeight="14.4" x14ac:dyDescent="0.3"/>
  <cols>
    <col min="1" max="2" width="12" bestFit="1" customWidth="1"/>
    <col min="4" max="5" width="12" bestFit="1" customWidth="1"/>
    <col min="7" max="7" width="17.44140625" bestFit="1" customWidth="1"/>
    <col min="8" max="8" width="12" bestFit="1" customWidth="1"/>
    <col min="9" max="9" width="13.44140625" bestFit="1" customWidth="1"/>
    <col min="10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20" max="20" width="17.44140625" bestFit="1" customWidth="1"/>
    <col min="21" max="21" width="12" bestFit="1" customWidth="1"/>
    <col min="22" max="22" width="13.44140625" bestFit="1" customWidth="1"/>
    <col min="23" max="24" width="12" bestFit="1" customWidth="1"/>
    <col min="25" max="25" width="12.6640625" bestFit="1" customWidth="1"/>
    <col min="26" max="26" width="12" bestFit="1" customWidth="1"/>
    <col min="27" max="27" width="12.6640625" bestFit="1" customWidth="1"/>
    <col min="28" max="28" width="12.109375" bestFit="1" customWidth="1"/>
    <col min="31" max="31" width="12.33203125" bestFit="1" customWidth="1"/>
    <col min="32" max="34" width="12" bestFit="1" customWidth="1"/>
  </cols>
  <sheetData>
    <row r="1" spans="1:34" x14ac:dyDescent="0.3">
      <c r="A1" t="s">
        <v>0</v>
      </c>
      <c r="B1" t="s">
        <v>1</v>
      </c>
      <c r="D1" t="s">
        <v>44</v>
      </c>
      <c r="E1" t="s">
        <v>45</v>
      </c>
      <c r="Q1" t="s">
        <v>46</v>
      </c>
      <c r="R1" t="s">
        <v>47</v>
      </c>
      <c r="AE1" t="s">
        <v>57</v>
      </c>
      <c r="AF1" t="s">
        <v>52</v>
      </c>
      <c r="AG1" t="s">
        <v>53</v>
      </c>
      <c r="AH1" t="s">
        <v>54</v>
      </c>
    </row>
    <row r="2" spans="1:34" x14ac:dyDescent="0.3">
      <c r="A2">
        <v>0</v>
      </c>
      <c r="B2">
        <v>1.49014245903369</v>
      </c>
      <c r="D2">
        <f>B2*5/_xlfn.STDEV.P($B$2:$B$101)</f>
        <v>0.49718052408666136</v>
      </c>
      <c r="E2">
        <f>D2*2</f>
        <v>0.99436104817332271</v>
      </c>
      <c r="Q2">
        <f ca="1">B2+_xlfn.NORM.INV(RAND(), 0, SQRT(20^2-(_xlfn.STDEV.P($B$2:$B$101))^2))</f>
        <v>-4.9066139657066774</v>
      </c>
      <c r="R2">
        <f ca="1">B2+_xlfn.NORM.INV(RAND(), 0, SQRT(25^2-(_xlfn.STDEV.P($B$2:$B$101))^2))</f>
        <v>18.993898846335426</v>
      </c>
      <c r="AE2">
        <f>(B2-D2)^2</f>
        <v>0.98597340425374724</v>
      </c>
      <c r="AF2">
        <f>(B2-E2)^2</f>
        <v>0.24579920735469635</v>
      </c>
      <c r="AG2">
        <f ca="1">(B2-Q2)^2</f>
        <v>40.918492757457166</v>
      </c>
      <c r="AH2">
        <f ca="1">(B2-R2)^2</f>
        <v>306.38148766600625</v>
      </c>
    </row>
    <row r="3" spans="1:34" x14ac:dyDescent="0.3">
      <c r="A3">
        <v>0.20202020202020199</v>
      </c>
      <c r="B3">
        <v>0.49361128256936898</v>
      </c>
      <c r="D3">
        <f>B3*5/_xlfn.STDEV.P($B$2:$B$101)</f>
        <v>0.16469158010709331</v>
      </c>
      <c r="E3">
        <f t="shared" ref="E3:E66" si="0">D3*2</f>
        <v>0.32938316021418662</v>
      </c>
      <c r="G3" t="s">
        <v>48</v>
      </c>
      <c r="Q3">
        <f t="shared" ref="Q3:Q66" ca="1" si="1">B3+_xlfn.NORM.INV(RAND(), 0, SQRT(20^2-(_xlfn.STDEV.P($B$2:$B$101))^2))</f>
        <v>-5.9740686341076215</v>
      </c>
      <c r="R3">
        <f t="shared" ref="R3:R66" ca="1" si="2">B3+_xlfn.NORM.INV(RAND(), 0, SQRT(25^2-(_xlfn.STDEV.P($B$2:$B$101))^2))</f>
        <v>-43.528686231654312</v>
      </c>
      <c r="T3" t="s">
        <v>50</v>
      </c>
      <c r="AE3">
        <f t="shared" ref="AE3:AE66" si="3">(B3-D3)^2</f>
        <v>0.10818817066787194</v>
      </c>
      <c r="AF3">
        <f t="shared" ref="AF3:AF66" si="4">(B3-E3)^2</f>
        <v>2.6970876172308748E-2</v>
      </c>
      <c r="AG3">
        <f t="shared" ref="AG3:AG66" ca="1" si="5">(B3-Q3)^2</f>
        <v>41.830883504586886</v>
      </c>
      <c r="AH3">
        <f t="shared" ref="AH3:AH66" ca="1" si="6">(B3-R3)^2</f>
        <v>1937.9626784308246</v>
      </c>
    </row>
    <row r="4" spans="1:34" x14ac:dyDescent="0.3">
      <c r="A4">
        <v>0.40404040404040398</v>
      </c>
      <c r="B4">
        <v>3.7557620504938201</v>
      </c>
      <c r="D4">
        <f t="shared" ref="D4:D67" si="7">B4*5/_xlfn.STDEV.P($B$2:$B$101)</f>
        <v>1.2530961273462342</v>
      </c>
      <c r="E4">
        <f t="shared" si="0"/>
        <v>2.5061922546924684</v>
      </c>
      <c r="Q4">
        <f t="shared" ca="1" si="1"/>
        <v>13.207457011401717</v>
      </c>
      <c r="R4">
        <f t="shared" ca="1" si="2"/>
        <v>31.218355888774742</v>
      </c>
      <c r="AE4">
        <f t="shared" si="3"/>
        <v>6.2633367228841577</v>
      </c>
      <c r="AF4">
        <f t="shared" si="4"/>
        <v>1.5614246745790317</v>
      </c>
      <c r="AG4">
        <f t="shared" ca="1" si="5"/>
        <v>89.334537634051728</v>
      </c>
      <c r="AH4">
        <f t="shared" ca="1" si="6"/>
        <v>754.19406032638517</v>
      </c>
    </row>
    <row r="5" spans="1:34" x14ac:dyDescent="0.3">
      <c r="A5">
        <v>0.60606060606060597</v>
      </c>
      <c r="B5">
        <v>7.27789630216615</v>
      </c>
      <c r="D5">
        <f t="shared" si="7"/>
        <v>2.4282432030731993</v>
      </c>
      <c r="E5">
        <f t="shared" si="0"/>
        <v>4.8564864061463986</v>
      </c>
      <c r="G5" t="s">
        <v>15</v>
      </c>
      <c r="Q5">
        <f t="shared" ca="1" si="1"/>
        <v>10.753874972794737</v>
      </c>
      <c r="R5">
        <f t="shared" ca="1" si="2"/>
        <v>4.6294663201934974</v>
      </c>
      <c r="T5" t="s">
        <v>15</v>
      </c>
      <c r="AE5">
        <f t="shared" si="3"/>
        <v>23.519135181541863</v>
      </c>
      <c r="AF5">
        <f t="shared" si="4"/>
        <v>5.8632258845423832</v>
      </c>
      <c r="AG5">
        <f t="shared" ca="1" si="5"/>
        <v>12.082427718664878</v>
      </c>
      <c r="AH5">
        <f t="shared" ca="1" si="6"/>
        <v>7.0141813694116655</v>
      </c>
    </row>
    <row r="6" spans="1:34" ht="15" thickBot="1" x14ac:dyDescent="0.35">
      <c r="A6">
        <v>0.80808080808080796</v>
      </c>
      <c r="B6">
        <v>2.89028834462533</v>
      </c>
      <c r="D6">
        <f t="shared" si="7"/>
        <v>0.9643340240598447</v>
      </c>
      <c r="E6">
        <f t="shared" si="0"/>
        <v>1.9286680481196894</v>
      </c>
      <c r="Q6">
        <f t="shared" ca="1" si="1"/>
        <v>-15.77567952740684</v>
      </c>
      <c r="R6">
        <f t="shared" ca="1" si="2"/>
        <v>-9.6200897656295759</v>
      </c>
      <c r="AE6">
        <f t="shared" si="3"/>
        <v>3.7093000449048597</v>
      </c>
      <c r="AF6">
        <f t="shared" si="4"/>
        <v>0.92471359465159619</v>
      </c>
      <c r="AG6">
        <f t="shared" ca="1" si="5"/>
        <v>348.41835659973714</v>
      </c>
      <c r="AH6">
        <f t="shared" ca="1" si="6"/>
        <v>156.50956046154508</v>
      </c>
    </row>
    <row r="7" spans="1:34" x14ac:dyDescent="0.3">
      <c r="A7">
        <v>1.0101010101010099</v>
      </c>
      <c r="B7">
        <v>3.7582482161567201</v>
      </c>
      <c r="D7">
        <f t="shared" si="7"/>
        <v>1.2539256273311206</v>
      </c>
      <c r="E7">
        <f t="shared" si="0"/>
        <v>2.5078512546622411</v>
      </c>
      <c r="G7" s="3" t="s">
        <v>16</v>
      </c>
      <c r="H7" s="3"/>
      <c r="J7" s="4" t="s">
        <v>55</v>
      </c>
      <c r="K7" s="4">
        <f>SQRT(AVERAGE(AE2:AE101))</f>
        <v>19.65465489986228</v>
      </c>
      <c r="Q7">
        <f t="shared" ca="1" si="1"/>
        <v>23.714284150144579</v>
      </c>
      <c r="R7">
        <f t="shared" ca="1" si="2"/>
        <v>23.968517609703817</v>
      </c>
      <c r="T7" s="3" t="s">
        <v>16</v>
      </c>
      <c r="U7" s="3"/>
      <c r="W7" s="4" t="s">
        <v>56</v>
      </c>
      <c r="X7" s="4">
        <f ca="1">SQRT(AVERAGE(AG2:AG101))</f>
        <v>13.69017419227556</v>
      </c>
      <c r="AE7">
        <f t="shared" si="3"/>
        <v>6.2716316289021528</v>
      </c>
      <c r="AF7">
        <f t="shared" si="4"/>
        <v>1.5634925613146256</v>
      </c>
      <c r="AG7">
        <f t="shared" ca="1" si="5"/>
        <v>398.24337019861468</v>
      </c>
      <c r="AH7">
        <f t="shared" ca="1" si="6"/>
        <v>408.45498895974657</v>
      </c>
    </row>
    <row r="8" spans="1:34" x14ac:dyDescent="0.3">
      <c r="A8">
        <v>1.2121212121212099</v>
      </c>
      <c r="B8">
        <v>10.046477904461</v>
      </c>
      <c r="D8">
        <f t="shared" si="7"/>
        <v>3.3519702223665422</v>
      </c>
      <c r="E8">
        <f t="shared" si="0"/>
        <v>6.7039404447330844</v>
      </c>
      <c r="G8" t="s">
        <v>17</v>
      </c>
      <c r="H8">
        <v>0.96741964126534408</v>
      </c>
      <c r="Q8">
        <f t="shared" ca="1" si="1"/>
        <v>8.5004275102798168</v>
      </c>
      <c r="R8">
        <f t="shared" ca="1" si="2"/>
        <v>14.56149682855845</v>
      </c>
      <c r="T8" t="s">
        <v>17</v>
      </c>
      <c r="U8">
        <v>0.579584669148827</v>
      </c>
      <c r="AE8">
        <f t="shared" si="3"/>
        <v>44.816433105621698</v>
      </c>
      <c r="AF8">
        <f t="shared" si="4"/>
        <v>11.172556669684345</v>
      </c>
      <c r="AG8">
        <f t="shared" ca="1" si="5"/>
        <v>2.3902718213477914</v>
      </c>
      <c r="AH8">
        <f t="shared" ca="1" si="6"/>
        <v>20.385395884958101</v>
      </c>
    </row>
    <row r="9" spans="1:34" x14ac:dyDescent="0.3">
      <c r="A9">
        <v>1.4141414141414099</v>
      </c>
      <c r="B9">
        <v>8.4360957768350797</v>
      </c>
      <c r="D9">
        <f t="shared" si="7"/>
        <v>2.8146721772440348</v>
      </c>
      <c r="E9">
        <f t="shared" si="0"/>
        <v>5.6293443544880697</v>
      </c>
      <c r="G9" t="s">
        <v>18</v>
      </c>
      <c r="H9">
        <v>0.93590076230596697</v>
      </c>
      <c r="Q9">
        <f t="shared" ca="1" si="1"/>
        <v>-10.359855077013881</v>
      </c>
      <c r="R9">
        <f t="shared" ca="1" si="2"/>
        <v>23.277954292847227</v>
      </c>
      <c r="T9" t="s">
        <v>18</v>
      </c>
      <c r="U9">
        <v>0.33591838871235502</v>
      </c>
      <c r="AE9">
        <f t="shared" si="3"/>
        <v>31.600403286039146</v>
      </c>
      <c r="AF9">
        <f t="shared" si="4"/>
        <v>7.8778535468469642</v>
      </c>
      <c r="AG9">
        <f t="shared" ca="1" si="5"/>
        <v>353.2877685003055</v>
      </c>
      <c r="AH9">
        <f t="shared" ca="1" si="6"/>
        <v>220.28076420932229</v>
      </c>
    </row>
    <row r="10" spans="1:34" x14ac:dyDescent="0.3">
      <c r="A10">
        <v>1.6161616161616099</v>
      </c>
      <c r="B10">
        <v>5.5238311285170196</v>
      </c>
      <c r="D10">
        <f t="shared" si="7"/>
        <v>1.8430058406786296</v>
      </c>
      <c r="E10">
        <f t="shared" si="0"/>
        <v>3.6860116813572592</v>
      </c>
      <c r="G10" t="s">
        <v>19</v>
      </c>
      <c r="H10">
        <v>0.93524668845194636</v>
      </c>
      <c r="Q10">
        <f t="shared" ca="1" si="1"/>
        <v>0.48455173212917746</v>
      </c>
      <c r="R10">
        <f t="shared" ca="1" si="2"/>
        <v>5.2609224384988309</v>
      </c>
      <c r="T10" t="s">
        <v>19</v>
      </c>
      <c r="U10">
        <v>0.32914204574003231</v>
      </c>
      <c r="AE10">
        <f t="shared" si="3"/>
        <v>13.548474799590567</v>
      </c>
      <c r="AF10">
        <f t="shared" si="4"/>
        <v>3.3775803203586072</v>
      </c>
      <c r="AG10">
        <f t="shared" ca="1" si="5"/>
        <v>25.394336834859015</v>
      </c>
      <c r="AH10">
        <f t="shared" ca="1" si="6"/>
        <v>6.9120979287080053E-2</v>
      </c>
    </row>
    <row r="11" spans="1:34" x14ac:dyDescent="0.3">
      <c r="A11">
        <v>1.8181818181818099</v>
      </c>
      <c r="B11">
        <v>9.3289165275894597</v>
      </c>
      <c r="D11">
        <f t="shared" si="7"/>
        <v>3.1125585209855311</v>
      </c>
      <c r="E11">
        <f t="shared" si="0"/>
        <v>6.2251170419710622</v>
      </c>
      <c r="G11" t="s">
        <v>20</v>
      </c>
      <c r="H11">
        <v>1.2787433812348188</v>
      </c>
      <c r="Q11">
        <f t="shared" ca="1" si="1"/>
        <v>-17.282457328835555</v>
      </c>
      <c r="R11">
        <f t="shared" ca="1" si="2"/>
        <v>11.963902411640831</v>
      </c>
      <c r="T11" t="s">
        <v>20</v>
      </c>
      <c r="U11">
        <v>14.592378637876882</v>
      </c>
      <c r="AE11">
        <f t="shared" si="3"/>
        <v>38.643106866268766</v>
      </c>
      <c r="AF11">
        <f t="shared" si="4"/>
        <v>9.6335712469250279</v>
      </c>
      <c r="AG11">
        <f t="shared" ca="1" si="5"/>
        <v>708.16521852642074</v>
      </c>
      <c r="AH11">
        <f t="shared" ca="1" si="6"/>
        <v>6.9431506091499857</v>
      </c>
    </row>
    <row r="12" spans="1:34" ht="15" thickBot="1" x14ac:dyDescent="0.35">
      <c r="A12">
        <v>2.0202020202020199</v>
      </c>
      <c r="B12">
        <v>7.0477942264795903</v>
      </c>
      <c r="D12">
        <f t="shared" si="7"/>
        <v>2.3514704959472925</v>
      </c>
      <c r="E12">
        <f t="shared" si="0"/>
        <v>4.702940991894585</v>
      </c>
      <c r="G12" s="1" t="s">
        <v>21</v>
      </c>
      <c r="H12" s="1">
        <v>100</v>
      </c>
      <c r="Q12">
        <f t="shared" ca="1" si="1"/>
        <v>2.1926702269308276</v>
      </c>
      <c r="R12">
        <f t="shared" ca="1" si="2"/>
        <v>19.455505034835884</v>
      </c>
      <c r="T12" s="1" t="s">
        <v>21</v>
      </c>
      <c r="U12" s="1">
        <v>100</v>
      </c>
      <c r="AE12">
        <f t="shared" si="3"/>
        <v>22.055456581960794</v>
      </c>
      <c r="AF12">
        <f t="shared" si="4"/>
        <v>5.4983366917437619</v>
      </c>
      <c r="AG12">
        <f t="shared" ca="1" si="5"/>
        <v>23.572229050994373</v>
      </c>
      <c r="AH12">
        <f t="shared" ca="1" si="6"/>
        <v>153.95128750380158</v>
      </c>
    </row>
    <row r="13" spans="1:34" x14ac:dyDescent="0.3">
      <c r="A13">
        <v>2.2222222222222201</v>
      </c>
      <c r="B13">
        <v>7.7431350989646104</v>
      </c>
      <c r="D13">
        <f t="shared" si="7"/>
        <v>2.5834684081637933</v>
      </c>
      <c r="E13">
        <f t="shared" si="0"/>
        <v>5.1669368163275866</v>
      </c>
      <c r="Q13">
        <f t="shared" ca="1" si="1"/>
        <v>5.100566178235991</v>
      </c>
      <c r="R13">
        <f t="shared" ca="1" si="2"/>
        <v>5.5954908940875354</v>
      </c>
      <c r="AE13">
        <f t="shared" si="3"/>
        <v>26.622160360159455</v>
      </c>
      <c r="AF13">
        <f t="shared" si="4"/>
        <v>6.636797591461951</v>
      </c>
      <c r="AG13">
        <f t="shared" ca="1" si="5"/>
        <v>6.9831705008008198</v>
      </c>
      <c r="AH13">
        <f t="shared" ca="1" si="6"/>
        <v>4.6123756307420836</v>
      </c>
    </row>
    <row r="14" spans="1:34" ht="15" thickBot="1" x14ac:dyDescent="0.35">
      <c r="A14">
        <v>2.4242424242424199</v>
      </c>
      <c r="B14">
        <v>10.531943775721301</v>
      </c>
      <c r="D14">
        <f t="shared" si="7"/>
        <v>3.5139441160947302</v>
      </c>
      <c r="E14">
        <f t="shared" si="0"/>
        <v>7.0278882321894605</v>
      </c>
      <c r="G14" t="s">
        <v>22</v>
      </c>
      <c r="Q14">
        <f t="shared" ca="1" si="1"/>
        <v>-9.8815613986225515E-2</v>
      </c>
      <c r="R14">
        <f t="shared" ca="1" si="2"/>
        <v>34.681099737159919</v>
      </c>
      <c r="T14" t="s">
        <v>22</v>
      </c>
      <c r="AE14">
        <f t="shared" si="3"/>
        <v>49.252319222518651</v>
      </c>
      <c r="AF14">
        <f t="shared" si="4"/>
        <v>12.278405252156219</v>
      </c>
      <c r="AG14">
        <f t="shared" ca="1" si="5"/>
        <v>113.01304520185474</v>
      </c>
      <c r="AH14">
        <f t="shared" ca="1" si="6"/>
        <v>583.18173364988627</v>
      </c>
    </row>
    <row r="15" spans="1:34" x14ac:dyDescent="0.3">
      <c r="A15">
        <v>2.6262626262626201</v>
      </c>
      <c r="B15">
        <v>4.6937663225203696</v>
      </c>
      <c r="D15">
        <f t="shared" si="7"/>
        <v>1.5660577859678568</v>
      </c>
      <c r="E15">
        <f t="shared" si="0"/>
        <v>3.1321155719357137</v>
      </c>
      <c r="G15" s="2"/>
      <c r="H15" s="2" t="s">
        <v>27</v>
      </c>
      <c r="I15" s="2" t="s">
        <v>28</v>
      </c>
      <c r="J15" s="2" t="s">
        <v>29</v>
      </c>
      <c r="K15" s="2" t="s">
        <v>30</v>
      </c>
      <c r="L15" s="2" t="s">
        <v>31</v>
      </c>
      <c r="Q15">
        <f t="shared" ca="1" si="1"/>
        <v>-24.755427553094144</v>
      </c>
      <c r="R15">
        <f t="shared" ca="1" si="2"/>
        <v>42.256255502600581</v>
      </c>
      <c r="T15" s="2"/>
      <c r="U15" s="2" t="s">
        <v>27</v>
      </c>
      <c r="V15" s="2" t="s">
        <v>28</v>
      </c>
      <c r="W15" s="2" t="s">
        <v>29</v>
      </c>
      <c r="X15" s="2" t="s">
        <v>30</v>
      </c>
      <c r="Y15" s="2" t="s">
        <v>31</v>
      </c>
      <c r="AE15">
        <f t="shared" si="3"/>
        <v>9.7825606896234607</v>
      </c>
      <c r="AF15">
        <f t="shared" si="4"/>
        <v>2.4387530668016195</v>
      </c>
      <c r="AG15">
        <f t="shared" ca="1" si="5"/>
        <v>867.25501992353122</v>
      </c>
      <c r="AH15">
        <f t="shared" ca="1" si="6"/>
        <v>1410.9405934036431</v>
      </c>
    </row>
    <row r="16" spans="1:34" x14ac:dyDescent="0.3">
      <c r="A16">
        <v>2.8282828282828198</v>
      </c>
      <c r="B16">
        <v>5.8469723426083</v>
      </c>
      <c r="D16">
        <f t="shared" si="7"/>
        <v>1.9508207124728909</v>
      </c>
      <c r="E16">
        <f t="shared" si="0"/>
        <v>3.9016414249457818</v>
      </c>
      <c r="G16" t="s">
        <v>23</v>
      </c>
      <c r="H16">
        <v>1</v>
      </c>
      <c r="I16">
        <v>2339.7519057649165</v>
      </c>
      <c r="J16">
        <v>2339.7519057649165</v>
      </c>
      <c r="K16">
        <v>1430.8793365653901</v>
      </c>
      <c r="L16">
        <v>2.8516594953203283E-60</v>
      </c>
      <c r="Q16">
        <f t="shared" ca="1" si="1"/>
        <v>15.923598064937064</v>
      </c>
      <c r="R16">
        <f t="shared" ca="1" si="2"/>
        <v>-4.6824994630069092</v>
      </c>
      <c r="T16" t="s">
        <v>23</v>
      </c>
      <c r="U16">
        <v>1</v>
      </c>
      <c r="V16">
        <v>10555.786062773728</v>
      </c>
      <c r="W16">
        <v>10555.786062773728</v>
      </c>
      <c r="X16">
        <v>49.572223555444303</v>
      </c>
      <c r="Y16">
        <v>2.6469636394812809E-10</v>
      </c>
      <c r="AE16">
        <f t="shared" si="3"/>
        <v>15.179997525006808</v>
      </c>
      <c r="AF16">
        <f t="shared" si="4"/>
        <v>3.784312379213695</v>
      </c>
      <c r="AG16">
        <f t="shared" ca="1" si="5"/>
        <v>101.53838594789768</v>
      </c>
      <c r="AH16">
        <f t="shared" ca="1" si="6"/>
        <v>110.86977650524561</v>
      </c>
    </row>
    <row r="17" spans="1:34" x14ac:dyDescent="0.3">
      <c r="A17">
        <v>3.0303030303030298</v>
      </c>
      <c r="B17">
        <v>9.8827038956362099</v>
      </c>
      <c r="D17">
        <f t="shared" si="7"/>
        <v>3.2973276296092804</v>
      </c>
      <c r="E17">
        <f t="shared" si="0"/>
        <v>6.5946552592185608</v>
      </c>
      <c r="G17" t="s">
        <v>24</v>
      </c>
      <c r="H17">
        <v>98</v>
      </c>
      <c r="I17">
        <v>160.24809423508196</v>
      </c>
      <c r="J17">
        <v>1.6351846350518568</v>
      </c>
      <c r="Q17">
        <f t="shared" ca="1" si="1"/>
        <v>8.7669174513986086</v>
      </c>
      <c r="R17">
        <f t="shared" ca="1" si="2"/>
        <v>55.907265916450577</v>
      </c>
      <c r="T17" t="s">
        <v>24</v>
      </c>
      <c r="U17">
        <v>98</v>
      </c>
      <c r="V17">
        <v>20867.876402494228</v>
      </c>
      <c r="W17">
        <v>212.93751431116559</v>
      </c>
      <c r="AE17">
        <f t="shared" si="3"/>
        <v>43.367180565150782</v>
      </c>
      <c r="AF17">
        <f t="shared" si="4"/>
        <v>10.811263835447962</v>
      </c>
      <c r="AG17">
        <f t="shared" ca="1" si="5"/>
        <v>1.2449793891443899</v>
      </c>
      <c r="AH17">
        <f t="shared" ca="1" si="6"/>
        <v>2118.2603092077879</v>
      </c>
    </row>
    <row r="18" spans="1:34" ht="15" thickBot="1" x14ac:dyDescent="0.35">
      <c r="A18">
        <v>3.23232323232323</v>
      </c>
      <c r="B18">
        <v>9.0381994066982294</v>
      </c>
      <c r="D18">
        <f t="shared" si="7"/>
        <v>3.0155618280522956</v>
      </c>
      <c r="E18">
        <f t="shared" si="0"/>
        <v>6.0311236561045911</v>
      </c>
      <c r="G18" s="1" t="s">
        <v>25</v>
      </c>
      <c r="H18" s="1">
        <v>99</v>
      </c>
      <c r="I18" s="1">
        <v>2499.9999999999986</v>
      </c>
      <c r="J18" s="1"/>
      <c r="K18" s="1"/>
      <c r="L18" s="1"/>
      <c r="Q18">
        <f t="shared" ca="1" si="1"/>
        <v>18.414845035581951</v>
      </c>
      <c r="R18">
        <f t="shared" ca="1" si="2"/>
        <v>15.965340808830657</v>
      </c>
      <c r="T18" s="1" t="s">
        <v>25</v>
      </c>
      <c r="U18" s="1">
        <v>99</v>
      </c>
      <c r="V18" s="1">
        <v>31423.662465267957</v>
      </c>
      <c r="W18" s="1"/>
      <c r="X18" s="1"/>
      <c r="Y18" s="1"/>
      <c r="AE18">
        <f t="shared" si="3"/>
        <v>36.27216340371816</v>
      </c>
      <c r="AF18">
        <f t="shared" si="4"/>
        <v>9.042504569808294</v>
      </c>
      <c r="AG18">
        <f t="shared" ca="1" si="5"/>
        <v>87.921483249664206</v>
      </c>
      <c r="AH18">
        <f t="shared" ca="1" si="6"/>
        <v>47.985288005137214</v>
      </c>
    </row>
    <row r="19" spans="1:34" ht="15" thickBot="1" x14ac:dyDescent="0.35">
      <c r="A19">
        <v>3.4343434343434298</v>
      </c>
      <c r="B19">
        <v>13.4858255297017</v>
      </c>
      <c r="D19">
        <f t="shared" si="7"/>
        <v>4.4994958461530432</v>
      </c>
      <c r="E19">
        <f t="shared" si="0"/>
        <v>8.9989916923060864</v>
      </c>
      <c r="Q19">
        <f t="shared" ca="1" si="1"/>
        <v>20.214883866356118</v>
      </c>
      <c r="R19">
        <f t="shared" ca="1" si="2"/>
        <v>16.434402206150136</v>
      </c>
      <c r="AE19">
        <f t="shared" si="3"/>
        <v>80.754121181427706</v>
      </c>
      <c r="AF19">
        <f t="shared" si="4"/>
        <v>20.131677884398243</v>
      </c>
      <c r="AG19">
        <f t="shared" ca="1" si="5"/>
        <v>45.280226098098325</v>
      </c>
      <c r="AH19">
        <f t="shared" ca="1" si="6"/>
        <v>8.6941044168957049</v>
      </c>
    </row>
    <row r="20" spans="1:34" x14ac:dyDescent="0.3">
      <c r="A20">
        <v>3.63636363636363</v>
      </c>
      <c r="B20">
        <v>10.245060661074699</v>
      </c>
      <c r="D20">
        <f t="shared" si="7"/>
        <v>3.4182266251750342</v>
      </c>
      <c r="E20">
        <f t="shared" si="0"/>
        <v>6.8364532503500683</v>
      </c>
      <c r="G20" s="2"/>
      <c r="H20" s="2" t="s">
        <v>32</v>
      </c>
      <c r="I20" s="2" t="s">
        <v>20</v>
      </c>
      <c r="J20" s="2" t="s">
        <v>33</v>
      </c>
      <c r="K20" s="2" t="s">
        <v>34</v>
      </c>
      <c r="L20" s="2" t="s">
        <v>35</v>
      </c>
      <c r="M20" s="2" t="s">
        <v>36</v>
      </c>
      <c r="N20" s="2" t="s">
        <v>37</v>
      </c>
      <c r="O20" s="2" t="s">
        <v>38</v>
      </c>
      <c r="Q20">
        <f t="shared" ca="1" si="1"/>
        <v>1.7476453475291489</v>
      </c>
      <c r="R20">
        <f t="shared" ca="1" si="2"/>
        <v>31.298507755148737</v>
      </c>
      <c r="T20" s="2"/>
      <c r="U20" s="2" t="s">
        <v>32</v>
      </c>
      <c r="V20" s="2" t="s">
        <v>20</v>
      </c>
      <c r="W20" s="2" t="s">
        <v>33</v>
      </c>
      <c r="X20" s="2" t="s">
        <v>34</v>
      </c>
      <c r="Y20" s="2" t="s">
        <v>35</v>
      </c>
      <c r="Z20" s="2" t="s">
        <v>36</v>
      </c>
      <c r="AA20" s="2" t="s">
        <v>37</v>
      </c>
      <c r="AB20" s="2" t="s">
        <v>38</v>
      </c>
      <c r="AE20">
        <f t="shared" si="3"/>
        <v>46.60566295371811</v>
      </c>
      <c r="AF20">
        <f t="shared" si="4"/>
        <v>11.618604480446875</v>
      </c>
      <c r="AG20">
        <f t="shared" ca="1" si="5"/>
        <v>72.206067010878428</v>
      </c>
      <c r="AH20">
        <f t="shared" ca="1" si="6"/>
        <v>443.24763454297454</v>
      </c>
    </row>
    <row r="21" spans="1:34" x14ac:dyDescent="0.3">
      <c r="A21">
        <v>3.8383838383838298</v>
      </c>
      <c r="B21">
        <v>9.1187350976742394</v>
      </c>
      <c r="D21">
        <f t="shared" si="7"/>
        <v>3.0424322636971532</v>
      </c>
      <c r="E21">
        <f t="shared" si="0"/>
        <v>6.0848645273943065</v>
      </c>
      <c r="G21" t="s">
        <v>26</v>
      </c>
      <c r="H21">
        <v>0.18162850293740718</v>
      </c>
      <c r="I21">
        <v>0.253842448359553</v>
      </c>
      <c r="J21">
        <v>0.7155166683554085</v>
      </c>
      <c r="K21">
        <v>0.47599115946433701</v>
      </c>
      <c r="L21">
        <v>-0.32211357440487498</v>
      </c>
      <c r="M21">
        <v>0.68537058027968933</v>
      </c>
      <c r="N21">
        <v>-0.32211357440487498</v>
      </c>
      <c r="O21">
        <v>0.68537058027968933</v>
      </c>
      <c r="Q21">
        <f t="shared" ca="1" si="1"/>
        <v>-3.1410718289268367</v>
      </c>
      <c r="R21">
        <f t="shared" ca="1" si="2"/>
        <v>-12.012155544883484</v>
      </c>
      <c r="T21" t="s">
        <v>26</v>
      </c>
      <c r="U21">
        <v>9.5512784315486208</v>
      </c>
      <c r="V21">
        <v>2.8967228102102704</v>
      </c>
      <c r="W21">
        <v>3.2972704181023458</v>
      </c>
      <c r="X21">
        <v>1.3608461012739399E-3</v>
      </c>
      <c r="Y21">
        <v>3.8028262899539982</v>
      </c>
      <c r="Z21">
        <v>15.299730573143243</v>
      </c>
      <c r="AA21">
        <v>3.8028262899539982</v>
      </c>
      <c r="AB21">
        <v>15.299730573143243</v>
      </c>
      <c r="AE21">
        <f t="shared" si="3"/>
        <v>36.921456130197974</v>
      </c>
      <c r="AF21">
        <f t="shared" si="4"/>
        <v>9.204370637210685</v>
      </c>
      <c r="AG21">
        <f t="shared" ca="1" si="5"/>
        <v>150.30286587753571</v>
      </c>
      <c r="AH21">
        <f t="shared" ca="1" si="6"/>
        <v>446.51453934773355</v>
      </c>
    </row>
    <row r="22" spans="1:34" ht="15" thickBot="1" x14ac:dyDescent="0.35">
      <c r="A22">
        <v>4.0404040404040398</v>
      </c>
      <c r="B22">
        <v>18.1007781925865</v>
      </c>
      <c r="D22">
        <f t="shared" si="7"/>
        <v>6.0392577458683805</v>
      </c>
      <c r="E22">
        <f t="shared" si="0"/>
        <v>12.078515491736761</v>
      </c>
      <c r="G22" s="1" t="s">
        <v>39</v>
      </c>
      <c r="H22" s="1">
        <v>0.82947336030617003</v>
      </c>
      <c r="I22" s="1">
        <v>2.1928096643040865E-2</v>
      </c>
      <c r="J22" s="1">
        <v>37.826965732997763</v>
      </c>
      <c r="K22" s="5">
        <v>2.85165949532033E-60</v>
      </c>
      <c r="L22" s="1">
        <v>0.7859577661787388</v>
      </c>
      <c r="M22" s="1">
        <v>0.87298895443360125</v>
      </c>
      <c r="N22" s="1">
        <v>0.7859577661787388</v>
      </c>
      <c r="O22" s="1">
        <v>0.87298895443360125</v>
      </c>
      <c r="Q22">
        <f t="shared" ca="1" si="1"/>
        <v>5.9205169595444396</v>
      </c>
      <c r="R22">
        <f t="shared" ca="1" si="2"/>
        <v>24.051141647390288</v>
      </c>
      <c r="T22" s="1" t="s">
        <v>39</v>
      </c>
      <c r="U22" s="1">
        <v>1.7618252407248773</v>
      </c>
      <c r="V22" s="1">
        <v>0.25023244985574633</v>
      </c>
      <c r="W22" s="1">
        <v>7.0407544734527114</v>
      </c>
      <c r="X22" s="5">
        <v>2.6469636394812597E-10</v>
      </c>
      <c r="Y22" s="1">
        <v>1.2652470879242239</v>
      </c>
      <c r="Z22" s="1">
        <v>2.2584033935255308</v>
      </c>
      <c r="AA22" s="1">
        <v>1.2652470879242239</v>
      </c>
      <c r="AB22" s="1">
        <v>2.2584033935255308</v>
      </c>
      <c r="AE22">
        <f t="shared" si="3"/>
        <v>145.48027548659928</v>
      </c>
      <c r="AF22">
        <f t="shared" si="4"/>
        <v>36.267648038045991</v>
      </c>
      <c r="AG22">
        <f t="shared" ca="1" si="5"/>
        <v>148.35876370514728</v>
      </c>
      <c r="AH22">
        <f t="shared" ca="1" si="6"/>
        <v>35.406825244264482</v>
      </c>
    </row>
    <row r="23" spans="1:34" x14ac:dyDescent="0.3">
      <c r="A23">
        <v>4.2424242424242404</v>
      </c>
      <c r="B23">
        <v>13.3379601763596</v>
      </c>
      <c r="D23">
        <f t="shared" si="7"/>
        <v>4.4501611175012883</v>
      </c>
      <c r="E23">
        <f t="shared" si="0"/>
        <v>8.9003222350025766</v>
      </c>
      <c r="Q23">
        <f t="shared" ca="1" si="1"/>
        <v>-8.5242115755551797</v>
      </c>
      <c r="R23">
        <f t="shared" ca="1" si="2"/>
        <v>-8.3406569813051892</v>
      </c>
      <c r="AE23">
        <f t="shared" si="3"/>
        <v>78.992972110642683</v>
      </c>
      <c r="AF23">
        <f t="shared" si="4"/>
        <v>19.692630498571397</v>
      </c>
      <c r="AG23">
        <f t="shared" ca="1" si="5"/>
        <v>477.95455371022052</v>
      </c>
      <c r="AH23">
        <f t="shared" ca="1" si="6"/>
        <v>469.96244186859815</v>
      </c>
    </row>
    <row r="24" spans="1:34" x14ac:dyDescent="0.3">
      <c r="A24">
        <v>4.4444444444444402</v>
      </c>
      <c r="B24">
        <v>14.494575953267001</v>
      </c>
      <c r="D24">
        <f t="shared" si="7"/>
        <v>4.8360616967671275</v>
      </c>
      <c r="E24">
        <f t="shared" si="0"/>
        <v>9.672123393534255</v>
      </c>
      <c r="Q24">
        <f t="shared" ca="1" si="1"/>
        <v>9.1016234095157955</v>
      </c>
      <c r="R24">
        <f t="shared" ca="1" si="2"/>
        <v>-14.042592617205591</v>
      </c>
      <c r="AE24">
        <f t="shared" si="3"/>
        <v>93.286897643011315</v>
      </c>
      <c r="AF24">
        <f t="shared" si="4"/>
        <v>23.256048690872912</v>
      </c>
      <c r="AG24">
        <f t="shared" ca="1" si="5"/>
        <v>29.083937139152596</v>
      </c>
      <c r="AH24">
        <f t="shared" ca="1" si="6"/>
        <v>814.36999001956872</v>
      </c>
    </row>
    <row r="25" spans="1:34" x14ac:dyDescent="0.3">
      <c r="A25">
        <v>4.64646464646464</v>
      </c>
      <c r="B25">
        <v>10.262021977427001</v>
      </c>
      <c r="D25">
        <f t="shared" si="7"/>
        <v>3.4238857056891918</v>
      </c>
      <c r="E25">
        <f t="shared" si="0"/>
        <v>6.8477714113783836</v>
      </c>
      <c r="Q25">
        <f t="shared" ca="1" si="1"/>
        <v>20.306639160564764</v>
      </c>
      <c r="R25">
        <f t="shared" ca="1" si="2"/>
        <v>-6.2150952693409778</v>
      </c>
      <c r="AE25">
        <f t="shared" si="3"/>
        <v>46.760107670856257</v>
      </c>
      <c r="AF25">
        <f t="shared" si="4"/>
        <v>11.657106927763301</v>
      </c>
      <c r="AG25">
        <f t="shared" ca="1" si="5"/>
        <v>100.89433435578641</v>
      </c>
      <c r="AH25">
        <f t="shared" ca="1" si="6"/>
        <v>271.49539276373878</v>
      </c>
    </row>
    <row r="26" spans="1:34" x14ac:dyDescent="0.3">
      <c r="A26">
        <v>4.8484848484848397</v>
      </c>
      <c r="B26">
        <v>13.117624934367599</v>
      </c>
      <c r="D26">
        <f t="shared" si="7"/>
        <v>4.3766470783406435</v>
      </c>
      <c r="E26">
        <f t="shared" si="0"/>
        <v>8.753294156681287</v>
      </c>
      <c r="Q26">
        <f t="shared" ca="1" si="1"/>
        <v>10.240947449542809</v>
      </c>
      <c r="R26">
        <f t="shared" ca="1" si="2"/>
        <v>9.5755044377656766</v>
      </c>
      <c r="AE26">
        <f t="shared" si="3"/>
        <v>76.404693879553591</v>
      </c>
      <c r="AF26">
        <f t="shared" si="4"/>
        <v>19.047383137060013</v>
      </c>
      <c r="AG26">
        <f t="shared" ca="1" si="5"/>
        <v>8.2752733516978854</v>
      </c>
      <c r="AH26">
        <f t="shared" ca="1" si="6"/>
        <v>12.546617612447452</v>
      </c>
    </row>
    <row r="27" spans="1:34" x14ac:dyDescent="0.3">
      <c r="A27">
        <v>5.0505050505050502</v>
      </c>
      <c r="B27">
        <v>15.2712407358185</v>
      </c>
      <c r="D27">
        <f t="shared" si="7"/>
        <v>5.0951930310148672</v>
      </c>
      <c r="E27">
        <f t="shared" si="0"/>
        <v>10.190386062029734</v>
      </c>
      <c r="G27" t="s">
        <v>49</v>
      </c>
      <c r="Q27">
        <f t="shared" ca="1" si="1"/>
        <v>13.885369647913846</v>
      </c>
      <c r="R27">
        <f t="shared" ca="1" si="2"/>
        <v>31.465046424075943</v>
      </c>
      <c r="T27" t="s">
        <v>51</v>
      </c>
      <c r="AE27">
        <f t="shared" si="3"/>
        <v>103.55194689043928</v>
      </c>
      <c r="AF27">
        <f t="shared" si="4"/>
        <v>25.815084216161143</v>
      </c>
      <c r="AG27">
        <f t="shared" ca="1" si="5"/>
        <v>1.9206386722900295</v>
      </c>
      <c r="AH27">
        <f t="shared" ca="1" si="6"/>
        <v>262.23934266903905</v>
      </c>
    </row>
    <row r="28" spans="1:34" x14ac:dyDescent="0.3">
      <c r="A28">
        <v>5.2525252525252499</v>
      </c>
      <c r="B28">
        <v>11.6496205694019</v>
      </c>
      <c r="D28">
        <f t="shared" si="7"/>
        <v>3.8868528475202919</v>
      </c>
      <c r="E28">
        <f t="shared" si="0"/>
        <v>7.7737056950405838</v>
      </c>
      <c r="Q28">
        <f t="shared" ca="1" si="1"/>
        <v>-0.55716358870581928</v>
      </c>
      <c r="R28">
        <f t="shared" ca="1" si="2"/>
        <v>-15.645422346268305</v>
      </c>
      <c r="AE28">
        <f t="shared" si="3"/>
        <v>60.260562703886983</v>
      </c>
      <c r="AF28">
        <f t="shared" si="4"/>
        <v>15.022716113295299</v>
      </c>
      <c r="AG28">
        <f t="shared" ca="1" si="5"/>
        <v>149.0055794826296</v>
      </c>
      <c r="AH28">
        <f t="shared" ca="1" si="6"/>
        <v>745.01936776827824</v>
      </c>
    </row>
    <row r="29" spans="1:34" x14ac:dyDescent="0.3">
      <c r="A29">
        <v>5.4545454545454497</v>
      </c>
      <c r="B29">
        <v>16.3737276540786</v>
      </c>
      <c r="D29">
        <f t="shared" si="7"/>
        <v>5.4630337166461542</v>
      </c>
      <c r="E29">
        <f t="shared" si="0"/>
        <v>10.926067433292308</v>
      </c>
      <c r="G29" t="s">
        <v>15</v>
      </c>
      <c r="Q29">
        <f t="shared" ca="1" si="1"/>
        <v>7.9857361307061918</v>
      </c>
      <c r="R29">
        <f t="shared" ca="1" si="2"/>
        <v>12.637055466684828</v>
      </c>
      <c r="T29" t="s">
        <v>15</v>
      </c>
      <c r="AE29">
        <f t="shared" si="3"/>
        <v>119.04324219632511</v>
      </c>
      <c r="AF29">
        <f t="shared" si="4"/>
        <v>29.677001881137347</v>
      </c>
      <c r="AG29">
        <f t="shared" ca="1" si="5"/>
        <v>70.358401796167371</v>
      </c>
      <c r="AH29">
        <f t="shared" ca="1" si="6"/>
        <v>13.962719036042158</v>
      </c>
    </row>
    <row r="30" spans="1:34" ht="15" thickBot="1" x14ac:dyDescent="0.35">
      <c r="A30">
        <v>5.6565656565656504</v>
      </c>
      <c r="B30">
        <v>13.572334141618001</v>
      </c>
      <c r="D30">
        <f t="shared" si="7"/>
        <v>4.5283591247945001</v>
      </c>
      <c r="E30">
        <f t="shared" si="0"/>
        <v>9.0567182495890002</v>
      </c>
      <c r="Q30">
        <f t="shared" ca="1" si="1"/>
        <v>10.985562446024224</v>
      </c>
      <c r="R30">
        <f t="shared" ca="1" si="2"/>
        <v>32.528123969483062</v>
      </c>
      <c r="AE30">
        <f t="shared" si="3"/>
        <v>81.793484104927629</v>
      </c>
      <c r="AF30">
        <f t="shared" si="4"/>
        <v>20.390786884344866</v>
      </c>
      <c r="AG30">
        <f t="shared" ca="1" si="5"/>
        <v>6.6913878051251041</v>
      </c>
      <c r="AH30">
        <f t="shared" ca="1" si="6"/>
        <v>359.32196799819252</v>
      </c>
    </row>
    <row r="31" spans="1:34" x14ac:dyDescent="0.3">
      <c r="A31">
        <v>5.8585858585858501</v>
      </c>
      <c r="B31">
        <v>14.614217589393499</v>
      </c>
      <c r="D31">
        <f t="shared" si="7"/>
        <v>4.8759796864810312</v>
      </c>
      <c r="E31">
        <f t="shared" si="0"/>
        <v>9.7519593729620624</v>
      </c>
      <c r="G31" s="3" t="s">
        <v>16</v>
      </c>
      <c r="H31" s="3"/>
      <c r="J31" s="4" t="s">
        <v>56</v>
      </c>
      <c r="K31" s="4">
        <f>SQRT(AVERAGE(AF2:AF101))</f>
        <v>9.8134804500307293</v>
      </c>
      <c r="Q31">
        <f t="shared" ca="1" si="1"/>
        <v>3.2097230597832525</v>
      </c>
      <c r="R31">
        <f t="shared" ca="1" si="2"/>
        <v>7.5987864401055001</v>
      </c>
      <c r="T31" s="3" t="s">
        <v>16</v>
      </c>
      <c r="U31" s="3"/>
      <c r="W31" s="4" t="s">
        <v>55</v>
      </c>
      <c r="X31" s="4">
        <f ca="1">SQRT(AVERAGE(AH2:AH101))</f>
        <v>20.705164947501956</v>
      </c>
      <c r="AE31">
        <f t="shared" si="3"/>
        <v>94.833277453721024</v>
      </c>
      <c r="AF31">
        <f t="shared" si="4"/>
        <v>23.641554963255018</v>
      </c>
      <c r="AG31">
        <f t="shared" ca="1" si="5"/>
        <v>130.06249547591005</v>
      </c>
      <c r="AH31">
        <f t="shared" ca="1" si="6"/>
        <v>49.216274210400336</v>
      </c>
    </row>
    <row r="32" spans="1:34" x14ac:dyDescent="0.3">
      <c r="A32">
        <v>6.0606060606060597</v>
      </c>
      <c r="B32">
        <v>13.7906354673234</v>
      </c>
      <c r="D32">
        <f t="shared" si="7"/>
        <v>4.6011945553032083</v>
      </c>
      <c r="E32">
        <f t="shared" si="0"/>
        <v>9.2023891106064166</v>
      </c>
      <c r="G32" t="s">
        <v>17</v>
      </c>
      <c r="H32">
        <v>0.96741964126534408</v>
      </c>
      <c r="Q32">
        <f t="shared" ca="1" si="1"/>
        <v>20.886702539374649</v>
      </c>
      <c r="R32">
        <f t="shared" ca="1" si="2"/>
        <v>5.0051794421102507</v>
      </c>
      <c r="T32" t="s">
        <v>17</v>
      </c>
      <c r="U32">
        <v>0.48784053727304311</v>
      </c>
      <c r="AE32">
        <f t="shared" si="3"/>
        <v>84.445824275510503</v>
      </c>
      <c r="AF32">
        <f t="shared" si="4"/>
        <v>21.052004629926667</v>
      </c>
      <c r="AG32">
        <f t="shared" ca="1" si="5"/>
        <v>50.354167891049997</v>
      </c>
      <c r="AH32">
        <f t="shared" ca="1" si="6"/>
        <v>77.184237570954025</v>
      </c>
    </row>
    <row r="33" spans="1:34" x14ac:dyDescent="0.3">
      <c r="A33">
        <v>6.2626262626262603</v>
      </c>
      <c r="B33">
        <v>21.254517575054599</v>
      </c>
      <c r="D33">
        <f t="shared" si="7"/>
        <v>7.0914912350241863</v>
      </c>
      <c r="E33">
        <f t="shared" si="0"/>
        <v>14.182982470048373</v>
      </c>
      <c r="G33" t="s">
        <v>18</v>
      </c>
      <c r="H33">
        <v>0.93590076230596697</v>
      </c>
      <c r="Q33">
        <f t="shared" ca="1" si="1"/>
        <v>9.9488089865832237</v>
      </c>
      <c r="R33">
        <f t="shared" ca="1" si="2"/>
        <v>41.079772682456664</v>
      </c>
      <c r="T33" t="s">
        <v>18</v>
      </c>
      <c r="U33">
        <v>0.237988389806851</v>
      </c>
      <c r="AE33">
        <f t="shared" si="3"/>
        <v>200.59131510839526</v>
      </c>
      <c r="AF33">
        <f t="shared" si="4"/>
        <v>50.006608741335427</v>
      </c>
      <c r="AG33">
        <f t="shared" ca="1" si="5"/>
        <v>127.81904668743543</v>
      </c>
      <c r="AH33">
        <f t="shared" ca="1" si="6"/>
        <v>393.04074007357167</v>
      </c>
    </row>
    <row r="34" spans="1:34" x14ac:dyDescent="0.3">
      <c r="A34">
        <v>6.4646464646464601</v>
      </c>
      <c r="B34">
        <v>15.7586998992687</v>
      </c>
      <c r="D34">
        <f t="shared" si="7"/>
        <v>5.2578319793152701</v>
      </c>
      <c r="E34">
        <f t="shared" si="0"/>
        <v>10.51566395863054</v>
      </c>
      <c r="G34" t="s">
        <v>19</v>
      </c>
      <c r="H34">
        <v>0.93524668845194636</v>
      </c>
      <c r="Q34">
        <f t="shared" ca="1" si="1"/>
        <v>15.042509645947163</v>
      </c>
      <c r="R34">
        <f t="shared" ca="1" si="2"/>
        <v>3.2481807526129813</v>
      </c>
      <c r="T34" t="s">
        <v>19</v>
      </c>
      <c r="U34">
        <v>0.23021276113141112</v>
      </c>
      <c r="AE34">
        <f t="shared" si="3"/>
        <v>110.26822707230708</v>
      </c>
      <c r="AF34">
        <f t="shared" si="4"/>
        <v>27.489425874823478</v>
      </c>
      <c r="AG34">
        <f t="shared" ca="1" si="5"/>
        <v>0.51292847895276761</v>
      </c>
      <c r="AH34">
        <f t="shared" ca="1" si="6"/>
        <v>156.51308931883935</v>
      </c>
    </row>
    <row r="35" spans="1:34" x14ac:dyDescent="0.3">
      <c r="A35">
        <v>6.6666666666666599</v>
      </c>
      <c r="B35">
        <v>12.731262028296999</v>
      </c>
      <c r="D35">
        <f t="shared" si="7"/>
        <v>4.2477385226765136</v>
      </c>
      <c r="E35">
        <f t="shared" si="0"/>
        <v>8.4954770453530273</v>
      </c>
      <c r="G35" t="s">
        <v>20</v>
      </c>
      <c r="H35">
        <v>2.5574867624696376</v>
      </c>
      <c r="Q35">
        <f t="shared" ca="1" si="1"/>
        <v>41.653888330485614</v>
      </c>
      <c r="R35">
        <f t="shared" ca="1" si="2"/>
        <v>12.399684983649333</v>
      </c>
      <c r="T35" t="s">
        <v>20</v>
      </c>
      <c r="U35">
        <v>22.164368837426501</v>
      </c>
      <c r="AE35">
        <f t="shared" si="3"/>
        <v>71.970171070415304</v>
      </c>
      <c r="AF35">
        <f t="shared" si="4"/>
        <v>17.941874421733665</v>
      </c>
      <c r="AG35">
        <f t="shared" ca="1" si="5"/>
        <v>836.51831221605266</v>
      </c>
      <c r="AH35">
        <f t="shared" ca="1" si="6"/>
        <v>0.10994333653728046</v>
      </c>
    </row>
    <row r="36" spans="1:34" ht="15" thickBot="1" x14ac:dyDescent="0.35">
      <c r="A36">
        <v>6.8686868686868596</v>
      </c>
      <c r="B36">
        <v>18.485003673144998</v>
      </c>
      <c r="D36">
        <f t="shared" si="7"/>
        <v>6.1674531574100389</v>
      </c>
      <c r="E36">
        <f t="shared" si="0"/>
        <v>12.334906314820078</v>
      </c>
      <c r="G36" s="1" t="s">
        <v>21</v>
      </c>
      <c r="H36" s="1">
        <v>100</v>
      </c>
      <c r="Q36">
        <f t="shared" ca="1" si="1"/>
        <v>23.304304574516664</v>
      </c>
      <c r="R36">
        <f t="shared" ca="1" si="2"/>
        <v>15.741585324025285</v>
      </c>
      <c r="T36" s="1" t="s">
        <v>21</v>
      </c>
      <c r="U36" s="1">
        <v>100</v>
      </c>
      <c r="AE36">
        <f t="shared" si="3"/>
        <v>151.72205070768257</v>
      </c>
      <c r="AF36">
        <f t="shared" si="4"/>
        <v>37.823697516875164</v>
      </c>
      <c r="AG36">
        <f t="shared" ca="1" si="5"/>
        <v>23.225661177961747</v>
      </c>
      <c r="AH36">
        <f t="shared" ca="1" si="6"/>
        <v>7.5263442382867307</v>
      </c>
    </row>
    <row r="37" spans="1:34" x14ac:dyDescent="0.3">
      <c r="A37">
        <v>7.0707070707070701</v>
      </c>
      <c r="B37">
        <v>12.479579959630099</v>
      </c>
      <c r="D37">
        <f t="shared" si="7"/>
        <v>4.1637657306495228</v>
      </c>
      <c r="E37">
        <f t="shared" si="0"/>
        <v>8.3275314612990456</v>
      </c>
      <c r="Q37">
        <f t="shared" ca="1" si="1"/>
        <v>25.245605046189752</v>
      </c>
      <c r="R37">
        <f t="shared" ca="1" si="2"/>
        <v>10.766435094248937</v>
      </c>
      <c r="AE37">
        <f t="shared" si="3"/>
        <v>69.152766290915821</v>
      </c>
      <c r="AF37">
        <f t="shared" si="4"/>
        <v>17.239506732493155</v>
      </c>
      <c r="AG37">
        <f t="shared" ca="1" si="5"/>
        <v>162.97139651067039</v>
      </c>
      <c r="AH37">
        <f t="shared" ca="1" si="6"/>
        <v>2.9348653297818399</v>
      </c>
    </row>
    <row r="38" spans="1:34" ht="15" thickBot="1" x14ac:dyDescent="0.35">
      <c r="A38">
        <v>7.2727272727272698</v>
      </c>
      <c r="B38">
        <v>16.909088523543399</v>
      </c>
      <c r="D38">
        <f t="shared" si="7"/>
        <v>5.6416548921199432</v>
      </c>
      <c r="E38">
        <f t="shared" si="0"/>
        <v>11.283309784239886</v>
      </c>
      <c r="G38" t="s">
        <v>22</v>
      </c>
      <c r="Q38">
        <f t="shared" ca="1" si="1"/>
        <v>7.557520782965371</v>
      </c>
      <c r="R38">
        <f t="shared" ca="1" si="2"/>
        <v>50.035159354311816</v>
      </c>
      <c r="T38" t="s">
        <v>22</v>
      </c>
      <c r="AE38">
        <f t="shared" si="3"/>
        <v>126.95506063853237</v>
      </c>
      <c r="AF38">
        <f t="shared" si="4"/>
        <v>31.649386423599424</v>
      </c>
      <c r="AG38">
        <f t="shared" ca="1" si="5"/>
        <v>87.451819206619646</v>
      </c>
      <c r="AH38">
        <f t="shared" ca="1" si="6"/>
        <v>1097.3365686850859</v>
      </c>
    </row>
    <row r="39" spans="1:34" x14ac:dyDescent="0.3">
      <c r="A39">
        <v>7.4747474747474696</v>
      </c>
      <c r="B39">
        <v>10.563236567968501</v>
      </c>
      <c r="D39">
        <f t="shared" si="7"/>
        <v>3.5243848405739771</v>
      </c>
      <c r="E39">
        <f t="shared" si="0"/>
        <v>7.0487696811479541</v>
      </c>
      <c r="G39" s="2"/>
      <c r="H39" s="2" t="s">
        <v>27</v>
      </c>
      <c r="I39" s="2" t="s">
        <v>28</v>
      </c>
      <c r="J39" s="2" t="s">
        <v>29</v>
      </c>
      <c r="K39" s="2" t="s">
        <v>30</v>
      </c>
      <c r="L39" s="2" t="s">
        <v>31</v>
      </c>
      <c r="Q39">
        <f t="shared" ca="1" si="1"/>
        <v>18.21611151952272</v>
      </c>
      <c r="R39">
        <f t="shared" ca="1" si="2"/>
        <v>4.3339219509150091</v>
      </c>
      <c r="T39" s="2"/>
      <c r="U39" s="2" t="s">
        <v>27</v>
      </c>
      <c r="V39" s="2" t="s">
        <v>28</v>
      </c>
      <c r="W39" s="2" t="s">
        <v>29</v>
      </c>
      <c r="X39" s="2" t="s">
        <v>30</v>
      </c>
      <c r="Y39" s="2" t="s">
        <v>31</v>
      </c>
      <c r="AE39">
        <f t="shared" si="3"/>
        <v>49.545433640244866</v>
      </c>
      <c r="AF39">
        <f t="shared" si="4"/>
        <v>12.351477498558104</v>
      </c>
      <c r="AG39">
        <f t="shared" ca="1" si="5"/>
        <v>58.566495024125992</v>
      </c>
      <c r="AH39">
        <f t="shared" ca="1" si="6"/>
        <v>38.804360598236286</v>
      </c>
    </row>
    <row r="40" spans="1:34" x14ac:dyDescent="0.3">
      <c r="A40">
        <v>7.6767676767676702</v>
      </c>
      <c r="B40">
        <v>12.6403204947463</v>
      </c>
      <c r="D40">
        <f t="shared" si="7"/>
        <v>4.2173962161152323</v>
      </c>
      <c r="E40">
        <f t="shared" si="0"/>
        <v>8.4347924322304646</v>
      </c>
      <c r="G40" t="s">
        <v>23</v>
      </c>
      <c r="H40">
        <v>1</v>
      </c>
      <c r="I40">
        <v>9359.007623059666</v>
      </c>
      <c r="J40">
        <v>9359.007623059666</v>
      </c>
      <c r="K40">
        <v>1430.8793365653876</v>
      </c>
      <c r="L40">
        <v>2.8516594953203283E-60</v>
      </c>
      <c r="Q40">
        <f t="shared" ca="1" si="1"/>
        <v>23.541269974736338</v>
      </c>
      <c r="R40">
        <f t="shared" ca="1" si="2"/>
        <v>24.866297492039934</v>
      </c>
      <c r="T40" t="s">
        <v>23</v>
      </c>
      <c r="U40">
        <v>1</v>
      </c>
      <c r="V40">
        <v>15035.954236521087</v>
      </c>
      <c r="W40">
        <v>15035.954236521087</v>
      </c>
      <c r="X40">
        <v>30.606964367852299</v>
      </c>
      <c r="Y40">
        <v>2.6308982060788737E-7</v>
      </c>
      <c r="AE40">
        <f t="shared" si="3"/>
        <v>70.945653403552711</v>
      </c>
      <c r="AF40">
        <f t="shared" si="4"/>
        <v>17.686466284608194</v>
      </c>
      <c r="AG40">
        <f t="shared" ca="1" si="5"/>
        <v>118.83069956529508</v>
      </c>
      <c r="AH40">
        <f t="shared" ca="1" si="6"/>
        <v>149.47451353835305</v>
      </c>
    </row>
    <row r="41" spans="1:34" x14ac:dyDescent="0.3">
      <c r="A41">
        <v>7.87878787878787</v>
      </c>
      <c r="B41">
        <v>17.424263407660298</v>
      </c>
      <c r="D41">
        <f t="shared" si="7"/>
        <v>5.8135410881871437</v>
      </c>
      <c r="E41">
        <f t="shared" si="0"/>
        <v>11.627082176374287</v>
      </c>
      <c r="G41" t="s">
        <v>24</v>
      </c>
      <c r="H41">
        <v>98</v>
      </c>
      <c r="I41">
        <v>640.99237694032786</v>
      </c>
      <c r="J41">
        <v>6.5407385402074274</v>
      </c>
      <c r="Q41">
        <f t="shared" ca="1" si="1"/>
        <v>1.4954180313615417</v>
      </c>
      <c r="R41">
        <f t="shared" ca="1" si="2"/>
        <v>8.5210793829574882</v>
      </c>
      <c r="T41" t="s">
        <v>24</v>
      </c>
      <c r="U41">
        <v>98</v>
      </c>
      <c r="V41">
        <v>48143.406104225338</v>
      </c>
      <c r="W41">
        <v>491.25924596148303</v>
      </c>
      <c r="AE41">
        <f t="shared" si="3"/>
        <v>134.80887277991206</v>
      </c>
      <c r="AF41">
        <f t="shared" si="4"/>
        <v>33.607310228374793</v>
      </c>
      <c r="AG41">
        <f t="shared" ca="1" si="5"/>
        <v>253.72811502203427</v>
      </c>
      <c r="AH41">
        <f t="shared" ca="1" si="6"/>
        <v>79.266685777723325</v>
      </c>
    </row>
    <row r="42" spans="1:34" ht="15" thickBot="1" x14ac:dyDescent="0.35">
      <c r="A42">
        <v>8.0808080808080796</v>
      </c>
      <c r="B42">
        <v>19.287069931389599</v>
      </c>
      <c r="D42">
        <f t="shared" si="7"/>
        <v>6.4350596001422788</v>
      </c>
      <c r="E42">
        <f t="shared" si="0"/>
        <v>12.870119200284558</v>
      </c>
      <c r="G42" s="1" t="s">
        <v>25</v>
      </c>
      <c r="H42" s="1">
        <v>99</v>
      </c>
      <c r="I42" s="1">
        <v>9999.9999999999945</v>
      </c>
      <c r="J42" s="1"/>
      <c r="K42" s="1"/>
      <c r="L42" s="1"/>
      <c r="Q42">
        <f t="shared" ca="1" si="1"/>
        <v>7.0879683110099947</v>
      </c>
      <c r="R42">
        <f t="shared" ca="1" si="2"/>
        <v>-18.629627991976744</v>
      </c>
      <c r="T42" s="1" t="s">
        <v>25</v>
      </c>
      <c r="U42" s="1">
        <v>99</v>
      </c>
      <c r="V42" s="1">
        <v>63179.360340746425</v>
      </c>
      <c r="W42" s="1"/>
      <c r="X42" s="1"/>
      <c r="Y42" s="1"/>
      <c r="AE42">
        <f t="shared" si="3"/>
        <v>165.17416955448789</v>
      </c>
      <c r="AF42">
        <f t="shared" si="4"/>
        <v>41.177256685429526</v>
      </c>
      <c r="AG42">
        <f t="shared" ca="1" si="5"/>
        <v>148.81808034434829</v>
      </c>
      <c r="AH42">
        <f t="shared" ca="1" si="6"/>
        <v>1437.6759814118136</v>
      </c>
    </row>
    <row r="43" spans="1:34" ht="15" thickBot="1" x14ac:dyDescent="0.35">
      <c r="A43">
        <v>8.2828282828282802</v>
      </c>
      <c r="B43">
        <v>17.855677467197101</v>
      </c>
      <c r="D43">
        <f t="shared" si="7"/>
        <v>5.9574807947021506</v>
      </c>
      <c r="E43">
        <f t="shared" si="0"/>
        <v>11.914961589404301</v>
      </c>
      <c r="Q43">
        <f t="shared" ca="1" si="1"/>
        <v>24.678761479082681</v>
      </c>
      <c r="R43">
        <f t="shared" ca="1" si="2"/>
        <v>-9.1794099259666417</v>
      </c>
      <c r="AE43">
        <f t="shared" si="3"/>
        <v>141.56708405736993</v>
      </c>
      <c r="AF43">
        <f t="shared" si="4"/>
        <v>35.292105140659473</v>
      </c>
      <c r="AG43">
        <f t="shared" ca="1" si="5"/>
        <v>46.554475433248626</v>
      </c>
      <c r="AH43">
        <f t="shared" ca="1" si="6"/>
        <v>730.89595035600109</v>
      </c>
    </row>
    <row r="44" spans="1:34" x14ac:dyDescent="0.3">
      <c r="A44">
        <v>8.4848484848484809</v>
      </c>
      <c r="B44">
        <v>17.298839335615899</v>
      </c>
      <c r="D44">
        <f t="shared" si="7"/>
        <v>5.7716938101003521</v>
      </c>
      <c r="E44">
        <f t="shared" si="0"/>
        <v>11.543387620200704</v>
      </c>
      <c r="G44" s="2"/>
      <c r="H44" s="2" t="s">
        <v>32</v>
      </c>
      <c r="I44" s="2" t="s">
        <v>20</v>
      </c>
      <c r="J44" s="2" t="s">
        <v>33</v>
      </c>
      <c r="K44" s="2" t="s">
        <v>34</v>
      </c>
      <c r="L44" s="2" t="s">
        <v>35</v>
      </c>
      <c r="M44" s="2" t="s">
        <v>36</v>
      </c>
      <c r="N44" s="2" t="s">
        <v>37</v>
      </c>
      <c r="O44" s="2" t="s">
        <v>38</v>
      </c>
      <c r="Q44">
        <f t="shared" ca="1" si="1"/>
        <v>23.384207201439736</v>
      </c>
      <c r="R44">
        <f t="shared" ca="1" si="2"/>
        <v>40.639239247856423</v>
      </c>
      <c r="T44" s="2"/>
      <c r="U44" s="2" t="s">
        <v>32</v>
      </c>
      <c r="V44" s="2" t="s">
        <v>20</v>
      </c>
      <c r="W44" s="2" t="s">
        <v>33</v>
      </c>
      <c r="X44" s="2" t="s">
        <v>34</v>
      </c>
      <c r="Y44" s="2" t="s">
        <v>35</v>
      </c>
      <c r="Z44" s="2" t="s">
        <v>36</v>
      </c>
      <c r="AA44" s="2" t="s">
        <v>37</v>
      </c>
      <c r="AB44" s="2" t="s">
        <v>38</v>
      </c>
      <c r="AE44">
        <f t="shared" si="3"/>
        <v>132.87508396641309</v>
      </c>
      <c r="AF44">
        <f t="shared" si="4"/>
        <v>33.125224448475706</v>
      </c>
      <c r="AG44">
        <f t="shared" ca="1" si="5"/>
        <v>37.031702062401365</v>
      </c>
      <c r="AH44">
        <f t="shared" ca="1" si="6"/>
        <v>544.77426806331744</v>
      </c>
    </row>
    <row r="45" spans="1:34" x14ac:dyDescent="0.3">
      <c r="A45">
        <v>8.6868686868686797</v>
      </c>
      <c r="B45">
        <v>17.083041208276502</v>
      </c>
      <c r="D45">
        <f t="shared" si="7"/>
        <v>5.6996935624749696</v>
      </c>
      <c r="E45">
        <f t="shared" si="0"/>
        <v>11.399387124949939</v>
      </c>
      <c r="G45" t="s">
        <v>26</v>
      </c>
      <c r="H45">
        <v>0.36325700587481435</v>
      </c>
      <c r="I45">
        <v>0.50768489671910599</v>
      </c>
      <c r="J45">
        <v>0.7155166683554085</v>
      </c>
      <c r="K45">
        <v>0.47599115946433701</v>
      </c>
      <c r="L45">
        <v>-0.64422714880974996</v>
      </c>
      <c r="M45">
        <v>1.3707411605593787</v>
      </c>
      <c r="N45">
        <v>-0.64422714880974996</v>
      </c>
      <c r="O45">
        <v>1.3707411605593787</v>
      </c>
      <c r="Q45">
        <f t="shared" ca="1" si="1"/>
        <v>23.722315806759021</v>
      </c>
      <c r="R45">
        <f t="shared" ca="1" si="2"/>
        <v>5.5474274942014752</v>
      </c>
      <c r="T45" t="s">
        <v>26</v>
      </c>
      <c r="U45">
        <v>8.2766398229979252</v>
      </c>
      <c r="V45">
        <v>4.3998332539586844</v>
      </c>
      <c r="W45">
        <v>1.8811257939266544</v>
      </c>
      <c r="X45">
        <v>6.2923333286083696E-2</v>
      </c>
      <c r="Y45">
        <v>-0.45468607474722234</v>
      </c>
      <c r="Z45">
        <v>17.007965720743073</v>
      </c>
      <c r="AA45">
        <v>-0.45468607474722234</v>
      </c>
      <c r="AB45">
        <v>17.007965720743073</v>
      </c>
      <c r="AE45">
        <f t="shared" si="3"/>
        <v>129.58060362517529</v>
      </c>
      <c r="AF45">
        <f t="shared" si="4"/>
        <v>32.303923738914705</v>
      </c>
      <c r="AG45">
        <f t="shared" ca="1" si="5"/>
        <v>44.079967194055214</v>
      </c>
      <c r="AH45">
        <f t="shared" ca="1" si="6"/>
        <v>133.07038376035581</v>
      </c>
    </row>
    <row r="46" spans="1:34" ht="15" thickBot="1" x14ac:dyDescent="0.35">
      <c r="A46">
        <v>8.8888888888888893</v>
      </c>
      <c r="B46">
        <v>13.929387783404801</v>
      </c>
      <c r="D46">
        <f t="shared" si="7"/>
        <v>4.6474887527535129</v>
      </c>
      <c r="E46">
        <f t="shared" si="0"/>
        <v>9.2949775055070258</v>
      </c>
      <c r="G46" s="1" t="s">
        <v>39</v>
      </c>
      <c r="H46" s="1">
        <v>1.6589467206123401</v>
      </c>
      <c r="I46" s="1">
        <v>4.3856193286081729E-2</v>
      </c>
      <c r="J46" s="1">
        <v>37.826965732997763</v>
      </c>
      <c r="K46" s="5">
        <v>2.85165949532033E-60</v>
      </c>
      <c r="L46" s="1">
        <v>1.5719155323574776</v>
      </c>
      <c r="M46" s="1">
        <v>1.7459779088672025</v>
      </c>
      <c r="N46" s="1">
        <v>1.5719155323574776</v>
      </c>
      <c r="O46" s="1">
        <v>1.7459779088672025</v>
      </c>
      <c r="Q46">
        <f t="shared" ca="1" si="1"/>
        <v>11.849881270393062</v>
      </c>
      <c r="R46">
        <f t="shared" ca="1" si="2"/>
        <v>0.57623134138552246</v>
      </c>
      <c r="T46" s="1" t="s">
        <v>39</v>
      </c>
      <c r="U46" s="1">
        <v>2.1027276976682905</v>
      </c>
      <c r="V46" s="1">
        <v>0.38007815252952787</v>
      </c>
      <c r="W46" s="1">
        <v>5.5323561316903946</v>
      </c>
      <c r="X46" s="5">
        <v>2.6308982060788399E-7</v>
      </c>
      <c r="Y46" s="1">
        <v>1.3484749738037329</v>
      </c>
      <c r="Z46" s="1">
        <v>2.8569804215328478</v>
      </c>
      <c r="AA46" s="1">
        <v>1.3484749738037329</v>
      </c>
      <c r="AB46" s="1">
        <v>2.8569804215328478</v>
      </c>
      <c r="AE46">
        <f t="shared" si="3"/>
        <v>86.153649615205339</v>
      </c>
      <c r="AF46">
        <f t="shared" si="4"/>
        <v>21.477758623884533</v>
      </c>
      <c r="AG46">
        <f t="shared" ca="1" si="5"/>
        <v>4.3243473376582386</v>
      </c>
      <c r="AH46">
        <f t="shared" ca="1" si="6"/>
        <v>178.30678696504094</v>
      </c>
    </row>
    <row r="47" spans="1:34" x14ac:dyDescent="0.3">
      <c r="A47">
        <v>9.0909090909090899</v>
      </c>
      <c r="B47">
        <v>16.623345004124801</v>
      </c>
      <c r="D47">
        <f t="shared" si="7"/>
        <v>5.5463176229362761</v>
      </c>
      <c r="E47">
        <f t="shared" si="0"/>
        <v>11.092635245872552</v>
      </c>
      <c r="Q47">
        <f t="shared" ca="1" si="1"/>
        <v>35.983785970089599</v>
      </c>
      <c r="R47">
        <f t="shared" ca="1" si="2"/>
        <v>34.812826655558965</v>
      </c>
      <c r="AE47">
        <f t="shared" si="3"/>
        <v>122.70053560360031</v>
      </c>
      <c r="AF47">
        <f t="shared" si="4"/>
        <v>30.588750430026643</v>
      </c>
      <c r="AG47">
        <f t="shared" ca="1" si="5"/>
        <v>374.82667439660798</v>
      </c>
      <c r="AH47">
        <f t="shared" ca="1" si="6"/>
        <v>330.85724274786014</v>
      </c>
    </row>
    <row r="48" spans="1:34" x14ac:dyDescent="0.3">
      <c r="A48">
        <v>9.2929292929292906</v>
      </c>
      <c r="B48">
        <v>17.859095807527002</v>
      </c>
      <c r="D48">
        <f t="shared" si="7"/>
        <v>5.9586213113194875</v>
      </c>
      <c r="E48">
        <f t="shared" si="0"/>
        <v>11.917242622638975</v>
      </c>
      <c r="Q48">
        <f t="shared" ca="1" si="1"/>
        <v>22.190513150401337</v>
      </c>
      <c r="R48">
        <f t="shared" ca="1" si="2"/>
        <v>-12.681560109198237</v>
      </c>
      <c r="AE48">
        <f t="shared" si="3"/>
        <v>141.62129323488551</v>
      </c>
      <c r="AF48">
        <f t="shared" si="4"/>
        <v>35.305619270763984</v>
      </c>
      <c r="AG48">
        <f t="shared" ca="1" si="5"/>
        <v>18.761176198152565</v>
      </c>
      <c r="AH48">
        <f t="shared" ca="1" si="6"/>
        <v>932.7316638238043</v>
      </c>
    </row>
    <row r="49" spans="1:34" x14ac:dyDescent="0.3">
      <c r="A49">
        <v>9.4949494949494895</v>
      </c>
      <c r="B49">
        <v>22.911202185580699</v>
      </c>
      <c r="D49">
        <f t="shared" si="7"/>
        <v>7.6442379324384708</v>
      </c>
      <c r="E49">
        <f t="shared" si="0"/>
        <v>15.288475864876942</v>
      </c>
      <c r="Q49">
        <f t="shared" ca="1" si="1"/>
        <v>23.046496409907661</v>
      </c>
      <c r="R49">
        <f t="shared" ca="1" si="2"/>
        <v>38.127033904403234</v>
      </c>
      <c r="AE49">
        <f t="shared" si="3"/>
        <v>233.08019750672258</v>
      </c>
      <c r="AF49">
        <f t="shared" si="4"/>
        <v>58.105956560349838</v>
      </c>
      <c r="AG49">
        <f t="shared" ca="1" si="5"/>
        <v>1.8304527136234414E-2</v>
      </c>
      <c r="AH49">
        <f t="shared" ca="1" si="6"/>
        <v>231.52153489552595</v>
      </c>
    </row>
    <row r="50" spans="1:34" x14ac:dyDescent="0.3">
      <c r="A50">
        <v>9.6969696969696901</v>
      </c>
      <c r="B50">
        <v>21.310266139106901</v>
      </c>
      <c r="D50">
        <f t="shared" si="7"/>
        <v>7.1100915373808995</v>
      </c>
      <c r="E50">
        <f t="shared" si="0"/>
        <v>14.220183074761799</v>
      </c>
      <c r="Q50">
        <f t="shared" ca="1" si="1"/>
        <v>23.266339166953859</v>
      </c>
      <c r="R50">
        <f t="shared" ca="1" si="2"/>
        <v>45.064939603649286</v>
      </c>
      <c r="AE50">
        <f t="shared" si="3"/>
        <v>201.64495871950419</v>
      </c>
      <c r="AF50">
        <f t="shared" si="4"/>
        <v>50.269277859313227</v>
      </c>
      <c r="AG50">
        <f t="shared" ca="1" si="5"/>
        <v>3.8262216902703678</v>
      </c>
      <c r="AH50">
        <f t="shared" ca="1" si="6"/>
        <v>564.28451140703419</v>
      </c>
    </row>
    <row r="51" spans="1:34" x14ac:dyDescent="0.3">
      <c r="A51">
        <v>9.8989898989898997</v>
      </c>
      <c r="B51">
        <v>15.5702669815512</v>
      </c>
      <c r="D51">
        <f t="shared" si="7"/>
        <v>5.1949620327420298</v>
      </c>
      <c r="E51">
        <f t="shared" si="0"/>
        <v>10.38992406548406</v>
      </c>
      <c r="Q51">
        <f t="shared" ca="1" si="1"/>
        <v>20.148061587174467</v>
      </c>
      <c r="R51">
        <f t="shared" ca="1" si="2"/>
        <v>16.327073703633015</v>
      </c>
      <c r="AE51">
        <f t="shared" si="3"/>
        <v>107.64695278078405</v>
      </c>
      <c r="AF51">
        <f t="shared" si="4"/>
        <v>26.835952728046998</v>
      </c>
      <c r="AG51">
        <f t="shared" ca="1" si="5"/>
        <v>20.956203451273492</v>
      </c>
      <c r="AH51">
        <f t="shared" ca="1" si="6"/>
        <v>0.57275641458822268</v>
      </c>
    </row>
    <row r="52" spans="1:34" x14ac:dyDescent="0.3">
      <c r="A52">
        <v>10.1010101010101</v>
      </c>
      <c r="B52">
        <v>22.451252126925599</v>
      </c>
      <c r="D52">
        <f t="shared" si="7"/>
        <v>7.490777295282931</v>
      </c>
      <c r="E52">
        <f t="shared" si="0"/>
        <v>14.981554590565862</v>
      </c>
      <c r="Q52">
        <f t="shared" ca="1" si="1"/>
        <v>41.881276305912351</v>
      </c>
      <c r="R52">
        <f t="shared" ca="1" si="2"/>
        <v>51.413232507596398</v>
      </c>
      <c r="AE52">
        <f t="shared" si="3"/>
        <v>223.81580718821368</v>
      </c>
      <c r="AF52">
        <f t="shared" si="4"/>
        <v>55.796381284698725</v>
      </c>
      <c r="AG52">
        <f t="shared" ca="1" si="5"/>
        <v>377.5258395960098</v>
      </c>
      <c r="AH52">
        <f t="shared" ca="1" si="6"/>
        <v>838.79630757036023</v>
      </c>
    </row>
    <row r="53" spans="1:34" x14ac:dyDescent="0.3">
      <c r="A53">
        <v>10.303030303030299</v>
      </c>
      <c r="B53">
        <v>20.981834852526202</v>
      </c>
      <c r="D53">
        <f t="shared" si="7"/>
        <v>7.0005116524519542</v>
      </c>
      <c r="E53">
        <f t="shared" si="0"/>
        <v>14.001023304903908</v>
      </c>
      <c r="Q53">
        <f t="shared" ca="1" si="1"/>
        <v>27.852916503215326</v>
      </c>
      <c r="R53">
        <f t="shared" ca="1" si="2"/>
        <v>-8.4722007903975971</v>
      </c>
      <c r="AE53">
        <f t="shared" si="3"/>
        <v>195.47739842493436</v>
      </c>
      <c r="AF53">
        <f t="shared" si="4"/>
        <v>48.73172986341676</v>
      </c>
      <c r="AG53">
        <f t="shared" ca="1" si="5"/>
        <v>47.21176305043678</v>
      </c>
      <c r="AH53">
        <f t="shared" ca="1" si="6"/>
        <v>867.54021565462551</v>
      </c>
    </row>
    <row r="54" spans="1:34" x14ac:dyDescent="0.3">
      <c r="A54">
        <v>10.5050505050505</v>
      </c>
      <c r="B54">
        <v>20.801305817756099</v>
      </c>
      <c r="D54">
        <f t="shared" si="7"/>
        <v>6.9402788072124038</v>
      </c>
      <c r="E54">
        <f t="shared" si="0"/>
        <v>13.880557614424808</v>
      </c>
      <c r="Q54">
        <f t="shared" ca="1" si="1"/>
        <v>11.302568926941225</v>
      </c>
      <c r="R54">
        <f t="shared" ca="1" si="2"/>
        <v>47.566047538464105</v>
      </c>
      <c r="AE54">
        <f t="shared" si="3"/>
        <v>192.12806978702184</v>
      </c>
      <c r="AF54">
        <f t="shared" si="4"/>
        <v>47.896755693913292</v>
      </c>
      <c r="AG54">
        <f t="shared" ca="1" si="5"/>
        <v>90.226002520927409</v>
      </c>
      <c r="AH54">
        <f t="shared" ca="1" si="6"/>
        <v>716.35139937620772</v>
      </c>
    </row>
    <row r="55" spans="1:34" x14ac:dyDescent="0.3">
      <c r="A55">
        <v>10.707070707070701</v>
      </c>
      <c r="B55">
        <v>25.397063145523401</v>
      </c>
      <c r="D55">
        <f t="shared" si="7"/>
        <v>8.4736362543092127</v>
      </c>
      <c r="E55">
        <f t="shared" si="0"/>
        <v>16.947272508618425</v>
      </c>
      <c r="Q55">
        <f t="shared" ca="1" si="1"/>
        <v>22.830346695850267</v>
      </c>
      <c r="R55">
        <f t="shared" ca="1" si="2"/>
        <v>-17.879487902780863</v>
      </c>
      <c r="AE55">
        <f t="shared" si="3"/>
        <v>286.40237774227148</v>
      </c>
      <c r="AF55">
        <f t="shared" si="4"/>
        <v>71.398961807526987</v>
      </c>
      <c r="AG55">
        <f t="shared" ca="1" si="5"/>
        <v>6.5880333330226568</v>
      </c>
      <c r="AH55">
        <f t="shared" ca="1" si="6"/>
        <v>1872.8598706364849</v>
      </c>
    </row>
    <row r="56" spans="1:34" x14ac:dyDescent="0.3">
      <c r="A56">
        <v>10.909090909090899</v>
      </c>
      <c r="B56">
        <v>27.417674806939399</v>
      </c>
      <c r="D56">
        <f t="shared" si="7"/>
        <v>9.1478058672265465</v>
      </c>
      <c r="E56">
        <f t="shared" si="0"/>
        <v>18.295611734453093</v>
      </c>
      <c r="Q56">
        <f t="shared" ca="1" si="1"/>
        <v>51.227459843386583</v>
      </c>
      <c r="R56">
        <f t="shared" ca="1" si="2"/>
        <v>47.523935172811925</v>
      </c>
      <c r="AE56">
        <f t="shared" si="3"/>
        <v>333.78811107428436</v>
      </c>
      <c r="AF56">
        <f t="shared" si="4"/>
        <v>83.212034698418293</v>
      </c>
      <c r="AG56">
        <f t="shared" ca="1" si="5"/>
        <v>566.90586348182421</v>
      </c>
      <c r="AH56">
        <f t="shared" ca="1" si="6"/>
        <v>404.2617059002564</v>
      </c>
    </row>
    <row r="57" spans="1:34" x14ac:dyDescent="0.3">
      <c r="A57">
        <v>11.1111111111111</v>
      </c>
      <c r="B57">
        <v>27.911212075211001</v>
      </c>
      <c r="D57">
        <f t="shared" si="7"/>
        <v>9.3124727527367366</v>
      </c>
      <c r="E57">
        <f t="shared" si="0"/>
        <v>18.624945505473473</v>
      </c>
      <c r="Q57">
        <f t="shared" ca="1" si="1"/>
        <v>19.924990364770224</v>
      </c>
      <c r="R57">
        <f t="shared" ca="1" si="2"/>
        <v>31.665583020673957</v>
      </c>
      <c r="AE57">
        <f t="shared" si="3"/>
        <v>345.91310438535055</v>
      </c>
      <c r="AF57">
        <f t="shared" si="4"/>
        <v>86.234746804224784</v>
      </c>
      <c r="AG57">
        <f t="shared" ca="1" si="5"/>
        <v>63.779737208315609</v>
      </c>
      <c r="AH57">
        <f t="shared" ca="1" si="6"/>
        <v>14.095301196136408</v>
      </c>
    </row>
    <row r="58" spans="1:34" x14ac:dyDescent="0.3">
      <c r="A58">
        <v>11.313131313131301</v>
      </c>
      <c r="B58">
        <v>23.419535785771401</v>
      </c>
      <c r="D58">
        <f t="shared" si="7"/>
        <v>7.8138415594081794</v>
      </c>
      <c r="E58">
        <f t="shared" si="0"/>
        <v>15.627683118816359</v>
      </c>
      <c r="Q58">
        <f t="shared" ca="1" si="1"/>
        <v>39.734247857602696</v>
      </c>
      <c r="R58">
        <f t="shared" ca="1" si="2"/>
        <v>48.295717388103832</v>
      </c>
      <c r="AE58">
        <f t="shared" si="3"/>
        <v>243.53769228674642</v>
      </c>
      <c r="AF58">
        <f t="shared" si="4"/>
        <v>60.712967983534412</v>
      </c>
      <c r="AG58">
        <f t="shared" ca="1" si="5"/>
        <v>266.1698299867578</v>
      </c>
      <c r="AH58">
        <f t="shared" ca="1" si="6"/>
        <v>618.82441111222249</v>
      </c>
    </row>
    <row r="59" spans="1:34" x14ac:dyDescent="0.3">
      <c r="A59">
        <v>11.5151515151515</v>
      </c>
      <c r="B59">
        <v>25.853280182749501</v>
      </c>
      <c r="D59">
        <f t="shared" si="7"/>
        <v>8.6258513826617218</v>
      </c>
      <c r="E59">
        <f t="shared" si="0"/>
        <v>17.251702765323444</v>
      </c>
      <c r="Q59">
        <f t="shared" ca="1" si="1"/>
        <v>51.596449930284201</v>
      </c>
      <c r="R59">
        <f t="shared" ca="1" si="2"/>
        <v>24.915714590484768</v>
      </c>
      <c r="AE59">
        <f t="shared" si="3"/>
        <v>296.78430306209384</v>
      </c>
      <c r="AF59">
        <f t="shared" si="4"/>
        <v>73.987134067973912</v>
      </c>
      <c r="AG59">
        <f t="shared" ca="1" si="5"/>
        <v>662.71078865038578</v>
      </c>
      <c r="AH59">
        <f t="shared" ca="1" si="6"/>
        <v>0.87902923979871872</v>
      </c>
    </row>
    <row r="60" spans="1:34" x14ac:dyDescent="0.3">
      <c r="A60">
        <v>11.7171717171717</v>
      </c>
      <c r="B60">
        <v>28.638896263816498</v>
      </c>
      <c r="D60">
        <f t="shared" si="7"/>
        <v>9.5552618928402051</v>
      </c>
      <c r="E60">
        <f t="shared" si="0"/>
        <v>19.11052378568041</v>
      </c>
      <c r="Q60">
        <f t="shared" ca="1" si="1"/>
        <v>24.674383202862792</v>
      </c>
      <c r="R60">
        <f t="shared" ca="1" si="2"/>
        <v>41.464315577854698</v>
      </c>
      <c r="AE60">
        <f t="shared" si="3"/>
        <v>364.18510080510765</v>
      </c>
      <c r="AF60">
        <f t="shared" si="4"/>
        <v>90.789882082101258</v>
      </c>
      <c r="AG60">
        <f t="shared" ca="1" si="5"/>
        <v>15.717363810472525</v>
      </c>
      <c r="AH60">
        <f t="shared" ca="1" si="6"/>
        <v>164.49138058090409</v>
      </c>
    </row>
    <row r="61" spans="1:34" x14ac:dyDescent="0.3">
      <c r="A61">
        <v>11.919191919191899</v>
      </c>
      <c r="B61">
        <v>31.452728528104299</v>
      </c>
      <c r="D61">
        <f t="shared" si="7"/>
        <v>10.494086628267018</v>
      </c>
      <c r="E61">
        <f t="shared" si="0"/>
        <v>20.988173256534036</v>
      </c>
      <c r="Q61">
        <f t="shared" ca="1" si="1"/>
        <v>65.20420166985754</v>
      </c>
      <c r="R61">
        <f t="shared" ca="1" si="2"/>
        <v>34.890990736627714</v>
      </c>
      <c r="AE61">
        <f t="shared" si="3"/>
        <v>439.2646702856149</v>
      </c>
      <c r="AF61">
        <f t="shared" si="4"/>
        <v>109.50691703174896</v>
      </c>
      <c r="AG61">
        <f t="shared" ca="1" si="5"/>
        <v>1139.16193923849</v>
      </c>
      <c r="AH61">
        <f t="shared" ca="1" si="6"/>
        <v>11.821647014560314</v>
      </c>
    </row>
    <row r="62" spans="1:34" x14ac:dyDescent="0.3">
      <c r="A62">
        <v>12.1212121212121</v>
      </c>
      <c r="B62">
        <v>27.9825236912741</v>
      </c>
      <c r="D62">
        <f t="shared" si="7"/>
        <v>9.3362656098778647</v>
      </c>
      <c r="E62">
        <f t="shared" si="0"/>
        <v>18.672531219755729</v>
      </c>
      <c r="Q62">
        <f t="shared" ca="1" si="1"/>
        <v>17.549009663054278</v>
      </c>
      <c r="R62">
        <f t="shared" ca="1" si="2"/>
        <v>41.563336802442457</v>
      </c>
      <c r="AE62">
        <f t="shared" si="3"/>
        <v>347.68294043803434</v>
      </c>
      <c r="AF62">
        <f t="shared" si="4"/>
        <v>86.675959819728732</v>
      </c>
      <c r="AG62">
        <f t="shared" ca="1" si="5"/>
        <v>108.85821497705982</v>
      </c>
      <c r="AH62">
        <f t="shared" ca="1" si="6"/>
        <v>184.43848476048237</v>
      </c>
    </row>
    <row r="63" spans="1:34" x14ac:dyDescent="0.3">
      <c r="A63">
        <v>12.3232323232323</v>
      </c>
      <c r="B63">
        <v>29.766024195940599</v>
      </c>
      <c r="D63">
        <f t="shared" si="7"/>
        <v>9.9313239616772808</v>
      </c>
      <c r="E63">
        <f t="shared" si="0"/>
        <v>19.862647923354562</v>
      </c>
      <c r="Q63">
        <f t="shared" ca="1" si="1"/>
        <v>48.23883599921863</v>
      </c>
      <c r="R63">
        <f t="shared" ca="1" si="2"/>
        <v>18.537898976388352</v>
      </c>
      <c r="AE63">
        <f t="shared" si="3"/>
        <v>393.41533338308523</v>
      </c>
      <c r="AF63">
        <f t="shared" si="4"/>
        <v>98.076861596420102</v>
      </c>
      <c r="AG63">
        <f t="shared" ca="1" si="5"/>
        <v>341.24477591932811</v>
      </c>
      <c r="AH63">
        <f t="shared" ca="1" si="6"/>
        <v>126.07079594594519</v>
      </c>
    </row>
    <row r="64" spans="1:34" x14ac:dyDescent="0.3">
      <c r="A64">
        <v>12.525252525252499</v>
      </c>
      <c r="B64">
        <v>27.911896005964099</v>
      </c>
      <c r="D64">
        <f t="shared" si="7"/>
        <v>9.3127009437047903</v>
      </c>
      <c r="E64">
        <f t="shared" si="0"/>
        <v>18.625401887409581</v>
      </c>
      <c r="Q64">
        <f t="shared" ca="1" si="1"/>
        <v>14.018759454249281</v>
      </c>
      <c r="R64">
        <f t="shared" ca="1" si="2"/>
        <v>-9.7629055901972954</v>
      </c>
      <c r="AE64">
        <f t="shared" si="3"/>
        <v>345.93005696397103</v>
      </c>
      <c r="AF64">
        <f t="shared" si="4"/>
        <v>86.238973013947657</v>
      </c>
      <c r="AG64">
        <f t="shared" ca="1" si="5"/>
        <v>193.01924324459429</v>
      </c>
      <c r="AH64">
        <f t="shared" ca="1" si="6"/>
        <v>1419.3906753101251</v>
      </c>
    </row>
    <row r="65" spans="1:34" x14ac:dyDescent="0.3">
      <c r="A65">
        <v>12.7272727272727</v>
      </c>
      <c r="B65">
        <v>28.551019144620899</v>
      </c>
      <c r="D65">
        <f t="shared" si="7"/>
        <v>9.5259420168028317</v>
      </c>
      <c r="E65">
        <f t="shared" si="0"/>
        <v>19.051884033605663</v>
      </c>
      <c r="Q65">
        <f t="shared" ca="1" si="1"/>
        <v>67.618863547639791</v>
      </c>
      <c r="R65">
        <f t="shared" ca="1" si="2"/>
        <v>3.3470038017365482</v>
      </c>
      <c r="AE65">
        <f t="shared" si="3"/>
        <v>361.9535597194261</v>
      </c>
      <c r="AF65">
        <f t="shared" si="4"/>
        <v>90.233567857322427</v>
      </c>
      <c r="AG65">
        <f t="shared" ca="1" si="5"/>
        <v>1526.2964662984948</v>
      </c>
      <c r="AH65">
        <f t="shared" ca="1" si="6"/>
        <v>635.24238940434975</v>
      </c>
    </row>
    <row r="66" spans="1:34" x14ac:dyDescent="0.3">
      <c r="A66">
        <v>12.929292929292901</v>
      </c>
      <c r="B66">
        <v>35.482677519854498</v>
      </c>
      <c r="D66">
        <f t="shared" si="7"/>
        <v>11.838664215204684</v>
      </c>
      <c r="E66">
        <f t="shared" si="0"/>
        <v>23.677328430409368</v>
      </c>
      <c r="Q66">
        <f t="shared" ca="1" si="1"/>
        <v>25.40870880383418</v>
      </c>
      <c r="R66">
        <f t="shared" ca="1" si="2"/>
        <v>24.1481305088193</v>
      </c>
      <c r="AE66">
        <f t="shared" si="3"/>
        <v>559.03936515045746</v>
      </c>
      <c r="AF66">
        <f t="shared" si="4"/>
        <v>139.36626712366296</v>
      </c>
      <c r="AG66">
        <f t="shared" ca="1" si="5"/>
        <v>101.48484569135604</v>
      </c>
      <c r="AH66">
        <f t="shared" ca="1" si="6"/>
        <v>128.47195594536694</v>
      </c>
    </row>
    <row r="67" spans="1:34" x14ac:dyDescent="0.3">
      <c r="A67">
        <v>13.1313131313131</v>
      </c>
      <c r="B67">
        <v>38.011922188705498</v>
      </c>
      <c r="D67">
        <f t="shared" si="7"/>
        <v>12.682537351212217</v>
      </c>
      <c r="E67">
        <f t="shared" ref="E67:E101" si="8">D67*2</f>
        <v>25.365074702424433</v>
      </c>
      <c r="Q67">
        <f t="shared" ref="Q67:Q101" ca="1" si="9">B67+_xlfn.NORM.INV(RAND(), 0, SQRT(20^2-(_xlfn.STDEV.P($B$2:$B$101))^2))</f>
        <v>47.66213663602975</v>
      </c>
      <c r="R67">
        <f t="shared" ref="R67:R101" ca="1" si="10">B67+_xlfn.NORM.INV(RAND(), 0, SQRT(25^2-(_xlfn.STDEV.P($B$2:$B$101))^2))</f>
        <v>43.113035897829661</v>
      </c>
      <c r="AE67">
        <f t="shared" ref="AE67:AE101" si="11">(B67-D67)^2</f>
        <v>641.57773624583444</v>
      </c>
      <c r="AF67">
        <f t="shared" ref="AF67:AF101" si="12">(B67-E67)^2</f>
        <v>159.94275134125368</v>
      </c>
      <c r="AG67">
        <f t="shared" ref="AG67:AG101" ca="1" si="13">(B67-Q67)^2</f>
        <v>93.12663887934572</v>
      </c>
      <c r="AH67">
        <f t="shared" ref="AH67:AH101" ca="1" si="14">(B67-R67)^2</f>
        <v>26.021361073414482</v>
      </c>
    </row>
    <row r="68" spans="1:34" x14ac:dyDescent="0.3">
      <c r="A68">
        <v>13.3333333333333</v>
      </c>
      <c r="B68">
        <v>34.613907890877201</v>
      </c>
      <c r="D68">
        <f t="shared" ref="D68:D101" si="15">B68*5/_xlfn.STDEV.P($B$2:$B$101)</f>
        <v>11.54880243935434</v>
      </c>
      <c r="E68">
        <f t="shared" si="8"/>
        <v>23.09760487870868</v>
      </c>
      <c r="Q68">
        <f t="shared" ca="1" si="9"/>
        <v>47.001240396144638</v>
      </c>
      <c r="R68">
        <f t="shared" ca="1" si="10"/>
        <v>41.372521140922068</v>
      </c>
      <c r="AE68">
        <f t="shared" si="11"/>
        <v>531.99908948986956</v>
      </c>
      <c r="AF68">
        <f t="shared" si="12"/>
        <v>132.62523506808176</v>
      </c>
      <c r="AG68">
        <f t="shared" ca="1" si="13"/>
        <v>153.44600659605524</v>
      </c>
      <c r="AH68">
        <f t="shared" ca="1" si="14"/>
        <v>45.678853063682041</v>
      </c>
    </row>
    <row r="69" spans="1:34" x14ac:dyDescent="0.3">
      <c r="A69">
        <v>13.535353535353501</v>
      </c>
      <c r="B69">
        <v>38.712016160162499</v>
      </c>
      <c r="D69">
        <f t="shared" si="15"/>
        <v>12.916121117333892</v>
      </c>
      <c r="E69">
        <f t="shared" si="8"/>
        <v>25.832242234667785</v>
      </c>
      <c r="Q69">
        <f t="shared" ca="1" si="9"/>
        <v>29.970672957632903</v>
      </c>
      <c r="R69">
        <f t="shared" ca="1" si="10"/>
        <v>39.035323480487449</v>
      </c>
      <c r="AE69">
        <f t="shared" si="11"/>
        <v>665.42820106062936</v>
      </c>
      <c r="AF69">
        <f t="shared" si="12"/>
        <v>165.8885763718535</v>
      </c>
      <c r="AG69">
        <f t="shared" ca="1" si="13"/>
        <v>76.411080984410361</v>
      </c>
      <c r="AH69">
        <f t="shared" ca="1" si="14"/>
        <v>0.10452762337570005</v>
      </c>
    </row>
    <row r="70" spans="1:34" x14ac:dyDescent="0.3">
      <c r="A70">
        <v>13.7373737373737</v>
      </c>
      <c r="B70">
        <v>37.638812301562801</v>
      </c>
      <c r="D70">
        <f t="shared" si="15"/>
        <v>12.558050616331972</v>
      </c>
      <c r="E70">
        <f t="shared" si="8"/>
        <v>25.116101232663944</v>
      </c>
      <c r="Q70">
        <f t="shared" ca="1" si="9"/>
        <v>49.264357629623561</v>
      </c>
      <c r="R70">
        <f t="shared" ca="1" si="10"/>
        <v>70.960860861369724</v>
      </c>
      <c r="AE70">
        <f t="shared" si="11"/>
        <v>629.04460671134279</v>
      </c>
      <c r="AF70">
        <f t="shared" si="12"/>
        <v>156.81829251512195</v>
      </c>
      <c r="AG70">
        <f t="shared" ca="1" si="13"/>
        <v>135.15330417479535</v>
      </c>
      <c r="AH70">
        <f t="shared" ca="1" si="14"/>
        <v>1110.3589202221306</v>
      </c>
    </row>
    <row r="71" spans="1:34" x14ac:dyDescent="0.3">
      <c r="A71">
        <v>13.9393939393939</v>
      </c>
      <c r="B71">
        <v>35.448497378465099</v>
      </c>
      <c r="D71">
        <f t="shared" si="15"/>
        <v>11.827260137355404</v>
      </c>
      <c r="E71">
        <f t="shared" si="8"/>
        <v>23.654520274710809</v>
      </c>
      <c r="Q71">
        <f t="shared" ca="1" si="9"/>
        <v>58.785531018494204</v>
      </c>
      <c r="R71">
        <f t="shared" ca="1" si="10"/>
        <v>34.982088751295144</v>
      </c>
      <c r="AE71">
        <f t="shared" si="11"/>
        <v>557.96284880078758</v>
      </c>
      <c r="AF71">
        <f t="shared" si="12"/>
        <v>139.09789592388043</v>
      </c>
      <c r="AG71">
        <f t="shared" ca="1" si="13"/>
        <v>544.61713911585014</v>
      </c>
      <c r="AH71">
        <f t="shared" ca="1" si="14"/>
        <v>0.2175370074985617</v>
      </c>
    </row>
    <row r="72" spans="1:34" x14ac:dyDescent="0.3">
      <c r="A72">
        <v>14.141414141414099</v>
      </c>
      <c r="B72">
        <v>39.272149360857398</v>
      </c>
      <c r="D72">
        <f t="shared" si="15"/>
        <v>13.103007489567334</v>
      </c>
      <c r="E72">
        <f t="shared" si="8"/>
        <v>26.206014979134668</v>
      </c>
      <c r="Q72">
        <f t="shared" ca="1" si="9"/>
        <v>29.450979755588229</v>
      </c>
      <c r="R72">
        <f t="shared" ca="1" si="10"/>
        <v>27.731758504173293</v>
      </c>
      <c r="AE72">
        <f t="shared" si="11"/>
        <v>684.8239862797069</v>
      </c>
      <c r="AF72">
        <f t="shared" si="12"/>
        <v>170.72386768123681</v>
      </c>
      <c r="AG72">
        <f t="shared" ca="1" si="13"/>
        <v>96.455372415462975</v>
      </c>
      <c r="AH72">
        <f t="shared" ca="1" si="14"/>
        <v>133.1806211250381</v>
      </c>
    </row>
    <row r="73" spans="1:34" x14ac:dyDescent="0.3">
      <c r="A73">
        <v>14.3434343434343</v>
      </c>
      <c r="B73">
        <v>43.577282951118001</v>
      </c>
      <c r="D73">
        <f t="shared" si="15"/>
        <v>14.539399400752027</v>
      </c>
      <c r="E73">
        <f t="shared" si="8"/>
        <v>29.078798801504053</v>
      </c>
      <c r="Q73">
        <f t="shared" ca="1" si="9"/>
        <v>23.860642244097789</v>
      </c>
      <c r="R73">
        <f t="shared" ca="1" si="10"/>
        <v>25.70948884585993</v>
      </c>
      <c r="AE73">
        <f t="shared" si="11"/>
        <v>843.19868108461492</v>
      </c>
      <c r="AF73">
        <f t="shared" si="12"/>
        <v>210.20604263660687</v>
      </c>
      <c r="AG73">
        <f t="shared" ca="1" si="13"/>
        <v>388.74592076972647</v>
      </c>
      <c r="AH73">
        <f t="shared" ca="1" si="14"/>
        <v>319.25806618789505</v>
      </c>
    </row>
    <row r="74" spans="1:34" x14ac:dyDescent="0.3">
      <c r="A74">
        <v>14.545454545454501</v>
      </c>
      <c r="B74">
        <v>39.599256534515497</v>
      </c>
      <c r="D74">
        <f t="shared" si="15"/>
        <v>13.212145589113401</v>
      </c>
      <c r="E74">
        <f t="shared" si="8"/>
        <v>26.424291178226802</v>
      </c>
      <c r="Q74">
        <f t="shared" ca="1" si="9"/>
        <v>39.292088116884898</v>
      </c>
      <c r="R74">
        <f t="shared" ca="1" si="10"/>
        <v>31.674885573560722</v>
      </c>
      <c r="AE74">
        <f t="shared" si="11"/>
        <v>696.27962404495906</v>
      </c>
      <c r="AF74">
        <f t="shared" si="12"/>
        <v>173.57971213940729</v>
      </c>
      <c r="AG74">
        <f t="shared" ca="1" si="13"/>
        <v>9.4352436789686286E-2</v>
      </c>
      <c r="AH74">
        <f t="shared" ca="1" si="14"/>
        <v>62.795655126823306</v>
      </c>
    </row>
    <row r="75" spans="1:34" x14ac:dyDescent="0.3">
      <c r="A75">
        <v>14.747474747474699</v>
      </c>
      <c r="B75">
        <v>45.1101462442452</v>
      </c>
      <c r="D75">
        <f t="shared" si="15"/>
        <v>15.050833573243418</v>
      </c>
      <c r="E75">
        <f t="shared" si="8"/>
        <v>30.101667146486836</v>
      </c>
      <c r="Q75">
        <f t="shared" ca="1" si="9"/>
        <v>19.032201748566536</v>
      </c>
      <c r="R75">
        <f t="shared" ca="1" si="10"/>
        <v>62.063490205507058</v>
      </c>
      <c r="AE75">
        <f t="shared" si="11"/>
        <v>903.56227825304836</v>
      </c>
      <c r="AF75">
        <f t="shared" si="12"/>
        <v>225.25444482784974</v>
      </c>
      <c r="AG75">
        <f t="shared" ca="1" si="13"/>
        <v>680.05918911969718</v>
      </c>
      <c r="AH75">
        <f t="shared" ca="1" si="14"/>
        <v>287.41587146885388</v>
      </c>
    </row>
    <row r="76" spans="1:34" x14ac:dyDescent="0.3">
      <c r="A76">
        <v>14.9494949494949</v>
      </c>
      <c r="B76">
        <v>33.230295778393099</v>
      </c>
      <c r="D76">
        <f t="shared" si="15"/>
        <v>11.087165371671841</v>
      </c>
      <c r="E76">
        <f t="shared" si="8"/>
        <v>22.174330743343681</v>
      </c>
      <c r="Q76">
        <f t="shared" ca="1" si="9"/>
        <v>28.052042029324095</v>
      </c>
      <c r="R76">
        <f t="shared" ca="1" si="10"/>
        <v>36.577572966679526</v>
      </c>
      <c r="AE76">
        <f t="shared" si="11"/>
        <v>490.3182242090636</v>
      </c>
      <c r="AF76">
        <f t="shared" si="12"/>
        <v>122.23436285623528</v>
      </c>
      <c r="AG76">
        <f t="shared" ca="1" si="13"/>
        <v>26.814311889747195</v>
      </c>
      <c r="AH76">
        <f t="shared" ca="1" si="14"/>
        <v>11.204264575222686</v>
      </c>
    </row>
    <row r="77" spans="1:34" x14ac:dyDescent="0.3">
      <c r="A77">
        <v>15.151515151515101</v>
      </c>
      <c r="B77">
        <v>44.190674248020798</v>
      </c>
      <c r="D77">
        <f t="shared" si="15"/>
        <v>14.744055139950337</v>
      </c>
      <c r="E77">
        <f t="shared" si="8"/>
        <v>29.488110279900674</v>
      </c>
      <c r="Q77">
        <f t="shared" ca="1" si="9"/>
        <v>43.942099073095115</v>
      </c>
      <c r="R77">
        <f t="shared" ca="1" si="10"/>
        <v>54.689448516313</v>
      </c>
      <c r="AE77">
        <f t="shared" si="11"/>
        <v>867.10337689578034</v>
      </c>
      <c r="AF77">
        <f t="shared" si="12"/>
        <v>216.16538723666417</v>
      </c>
      <c r="AG77">
        <f t="shared" ca="1" si="13"/>
        <v>6.1789617589334142E-2</v>
      </c>
      <c r="AH77">
        <f t="shared" ca="1" si="14"/>
        <v>110.22426113655446</v>
      </c>
    </row>
    <row r="78" spans="1:34" x14ac:dyDescent="0.3">
      <c r="A78">
        <v>15.3535353535353</v>
      </c>
      <c r="B78">
        <v>42.5823342200881</v>
      </c>
      <c r="D78">
        <f t="shared" si="15"/>
        <v>14.207438433843143</v>
      </c>
      <c r="E78">
        <f t="shared" si="8"/>
        <v>28.414876867686285</v>
      </c>
      <c r="Q78">
        <f t="shared" ca="1" si="9"/>
        <v>20.771634315249901</v>
      </c>
      <c r="R78">
        <f t="shared" ca="1" si="10"/>
        <v>26.981333066440804</v>
      </c>
      <c r="AE78">
        <f t="shared" si="11"/>
        <v>805.13471088026176</v>
      </c>
      <c r="AF78">
        <f t="shared" si="12"/>
        <v>200.71684783212424</v>
      </c>
      <c r="AG78">
        <f t="shared" ca="1" si="13"/>
        <v>475.70663033890901</v>
      </c>
      <c r="AH78">
        <f t="shared" ca="1" si="14"/>
        <v>243.39123699610425</v>
      </c>
    </row>
    <row r="79" spans="1:34" x14ac:dyDescent="0.3">
      <c r="A79">
        <v>15.5555555555555</v>
      </c>
      <c r="B79">
        <v>41.980258401266703</v>
      </c>
      <c r="D79">
        <f t="shared" si="15"/>
        <v>14.006558062086174</v>
      </c>
      <c r="E79">
        <f t="shared" si="8"/>
        <v>28.013116124172349</v>
      </c>
      <c r="Q79">
        <f t="shared" ca="1" si="9"/>
        <v>40.912838832749785</v>
      </c>
      <c r="R79">
        <f t="shared" ca="1" si="10"/>
        <v>3.3047135186818721</v>
      </c>
      <c r="AE79">
        <f t="shared" si="11"/>
        <v>782.52791066626878</v>
      </c>
      <c r="AF79">
        <f t="shared" si="12"/>
        <v>195.08106338859645</v>
      </c>
      <c r="AG79">
        <f t="shared" ca="1" si="13"/>
        <v>1.1393845352528436</v>
      </c>
      <c r="AH79">
        <f t="shared" ca="1" si="14"/>
        <v>1495.7977719648336</v>
      </c>
    </row>
    <row r="80" spans="1:34" x14ac:dyDescent="0.3">
      <c r="A80">
        <v>15.757575757575699</v>
      </c>
      <c r="B80">
        <v>43.6679910870903</v>
      </c>
      <c r="D80">
        <f t="shared" si="15"/>
        <v>14.569663835073879</v>
      </c>
      <c r="E80">
        <f t="shared" si="8"/>
        <v>29.139327670147757</v>
      </c>
      <c r="Q80">
        <f t="shared" ca="1" si="9"/>
        <v>59.970545489814818</v>
      </c>
      <c r="R80">
        <f t="shared" ca="1" si="10"/>
        <v>67.377512085329968</v>
      </c>
      <c r="AE80">
        <f t="shared" si="11"/>
        <v>846.71264886544157</v>
      </c>
      <c r="AF80">
        <f t="shared" si="12"/>
        <v>211.08206068280455</v>
      </c>
      <c r="AG80">
        <f t="shared" ca="1" si="13"/>
        <v>265.77328005379258</v>
      </c>
      <c r="AH80">
        <f t="shared" ca="1" si="14"/>
        <v>562.14138596596774</v>
      </c>
    </row>
    <row r="81" spans="1:34" x14ac:dyDescent="0.3">
      <c r="A81">
        <v>15.9595959595959</v>
      </c>
      <c r="B81">
        <v>37.904665390916499</v>
      </c>
      <c r="D81">
        <f t="shared" si="15"/>
        <v>12.64675151703689</v>
      </c>
      <c r="E81">
        <f t="shared" si="8"/>
        <v>25.29350303407378</v>
      </c>
      <c r="Q81">
        <f t="shared" ca="1" si="9"/>
        <v>39.866234847169295</v>
      </c>
      <c r="R81">
        <f t="shared" ca="1" si="10"/>
        <v>53.028407991900387</v>
      </c>
      <c r="AE81">
        <f t="shared" si="11"/>
        <v>637.96221326032003</v>
      </c>
      <c r="AF81">
        <f t="shared" si="12"/>
        <v>159.04141599064681</v>
      </c>
      <c r="AG81">
        <f t="shared" ca="1" si="13"/>
        <v>3.8477547317038909</v>
      </c>
      <c r="AH81">
        <f t="shared" ca="1" si="14"/>
        <v>228.72759026081491</v>
      </c>
    </row>
    <row r="82" spans="1:34" x14ac:dyDescent="0.3">
      <c r="A82">
        <v>16.161616161616099</v>
      </c>
      <c r="B82">
        <v>43.64256469843</v>
      </c>
      <c r="D82">
        <f t="shared" si="15"/>
        <v>14.561180414469948</v>
      </c>
      <c r="E82">
        <f t="shared" si="8"/>
        <v>29.122360828939897</v>
      </c>
      <c r="Q82">
        <f t="shared" ca="1" si="9"/>
        <v>47.343250310392044</v>
      </c>
      <c r="R82">
        <f t="shared" ca="1" si="10"/>
        <v>53.425024245025796</v>
      </c>
      <c r="AE82">
        <f t="shared" si="11"/>
        <v>845.72691187135865</v>
      </c>
      <c r="AF82">
        <f t="shared" si="12"/>
        <v>210.83632041155536</v>
      </c>
      <c r="AG82">
        <f t="shared" ca="1" si="13"/>
        <v>13.695073998582886</v>
      </c>
      <c r="AH82">
        <f t="shared" ca="1" si="14"/>
        <v>95.696514780783218</v>
      </c>
    </row>
    <row r="83" spans="1:34" x14ac:dyDescent="0.3">
      <c r="A83">
        <v>16.363636363636299</v>
      </c>
      <c r="B83">
        <v>45.767393345959498</v>
      </c>
      <c r="D83">
        <f t="shared" si="15"/>
        <v>15.270121639631821</v>
      </c>
      <c r="E83">
        <f t="shared" si="8"/>
        <v>30.540243279263642</v>
      </c>
      <c r="Q83">
        <f t="shared" ca="1" si="9"/>
        <v>68.947389660522816</v>
      </c>
      <c r="R83">
        <f t="shared" ca="1" si="10"/>
        <v>60.37185182726963</v>
      </c>
      <c r="AE83">
        <f t="shared" si="11"/>
        <v>930.08358152957464</v>
      </c>
      <c r="AF83">
        <f t="shared" si="12"/>
        <v>231.86609915367561</v>
      </c>
      <c r="AG83">
        <f t="shared" ca="1" si="13"/>
        <v>537.31222914316902</v>
      </c>
      <c r="AH83">
        <f t="shared" ca="1" si="14"/>
        <v>213.29020753231146</v>
      </c>
    </row>
    <row r="84" spans="1:34" x14ac:dyDescent="0.3">
      <c r="A84">
        <v>16.5656565656565</v>
      </c>
      <c r="B84">
        <v>49.4856073220638</v>
      </c>
      <c r="D84">
        <f t="shared" si="15"/>
        <v>16.510689990730722</v>
      </c>
      <c r="E84">
        <f t="shared" si="8"/>
        <v>33.021379981461443</v>
      </c>
      <c r="Q84">
        <f t="shared" ca="1" si="9"/>
        <v>45.191199806004747</v>
      </c>
      <c r="R84">
        <f t="shared" ca="1" si="10"/>
        <v>69.354448633527483</v>
      </c>
      <c r="AE84">
        <f t="shared" si="11"/>
        <v>1087.3451730082504</v>
      </c>
      <c r="AF84">
        <f t="shared" si="12"/>
        <v>271.07078192303811</v>
      </c>
      <c r="AG84">
        <f t="shared" ca="1" si="13"/>
        <v>18.441935913984484</v>
      </c>
      <c r="AH84">
        <f t="shared" ca="1" si="14"/>
        <v>394.77085506012588</v>
      </c>
    </row>
    <row r="85" spans="1:34" x14ac:dyDescent="0.3">
      <c r="A85">
        <v>16.767676767676701</v>
      </c>
      <c r="B85">
        <v>43.815899181898097</v>
      </c>
      <c r="D85">
        <f t="shared" si="15"/>
        <v>14.619012824257696</v>
      </c>
      <c r="E85">
        <f t="shared" si="8"/>
        <v>29.238025648515393</v>
      </c>
      <c r="Q85">
        <f t="shared" ca="1" si="9"/>
        <v>36.660727759833208</v>
      </c>
      <c r="R85">
        <f t="shared" ca="1" si="10"/>
        <v>75.478470332884456</v>
      </c>
      <c r="AE85">
        <f t="shared" si="11"/>
        <v>852.45817298096824</v>
      </c>
      <c r="AF85">
        <f t="shared" si="12"/>
        <v>212.51439675529991</v>
      </c>
      <c r="AG85">
        <f t="shared" ca="1" si="13"/>
        <v>51.196478079134089</v>
      </c>
      <c r="AH85">
        <f t="shared" ca="1" si="14"/>
        <v>1002.5184118912737</v>
      </c>
    </row>
    <row r="86" spans="1:34" x14ac:dyDescent="0.3">
      <c r="A86">
        <v>16.969696969696901</v>
      </c>
      <c r="B86">
        <v>43.228827632121103</v>
      </c>
      <c r="D86">
        <f t="shared" si="15"/>
        <v>14.423138571413595</v>
      </c>
      <c r="E86">
        <f t="shared" si="8"/>
        <v>28.846277142827191</v>
      </c>
      <c r="Q86">
        <f t="shared" ca="1" si="9"/>
        <v>64.837107842566795</v>
      </c>
      <c r="R86">
        <f t="shared" ca="1" si="10"/>
        <v>63.997534007891083</v>
      </c>
      <c r="AE86">
        <f t="shared" si="11"/>
        <v>829.76772226216417</v>
      </c>
      <c r="AF86">
        <f t="shared" si="12"/>
        <v>206.85775857708856</v>
      </c>
      <c r="AG86">
        <f t="shared" ca="1" si="13"/>
        <v>466.91777365313891</v>
      </c>
      <c r="AH86">
        <f t="shared" ca="1" si="14"/>
        <v>431.33916452294864</v>
      </c>
    </row>
    <row r="87" spans="1:34" x14ac:dyDescent="0.3">
      <c r="A87">
        <v>17.171717171717098</v>
      </c>
      <c r="B87">
        <v>44.399707431566597</v>
      </c>
      <c r="D87">
        <f t="shared" si="15"/>
        <v>14.813798289081324</v>
      </c>
      <c r="E87">
        <f t="shared" si="8"/>
        <v>29.627596578162649</v>
      </c>
      <c r="Q87">
        <f t="shared" ca="1" si="9"/>
        <v>31.578473291429802</v>
      </c>
      <c r="R87">
        <f t="shared" ca="1" si="10"/>
        <v>62.25296266808661</v>
      </c>
      <c r="AE87">
        <f t="shared" si="11"/>
        <v>875.32601978739353</v>
      </c>
      <c r="AF87">
        <f t="shared" si="12"/>
        <v>218.21525906525471</v>
      </c>
      <c r="AG87">
        <f t="shared" ca="1" si="13"/>
        <v>164.38404487620932</v>
      </c>
      <c r="AH87">
        <f t="shared" ca="1" si="14"/>
        <v>318.73872254032926</v>
      </c>
    </row>
    <row r="88" spans="1:34" x14ac:dyDescent="0.3">
      <c r="A88">
        <v>17.373737373737299</v>
      </c>
      <c r="B88">
        <v>48.871519801698703</v>
      </c>
      <c r="D88">
        <f t="shared" si="15"/>
        <v>16.305801959147363</v>
      </c>
      <c r="E88">
        <f t="shared" si="8"/>
        <v>32.611603918294726</v>
      </c>
      <c r="Q88">
        <f t="shared" ca="1" si="9"/>
        <v>56.501462518474391</v>
      </c>
      <c r="R88">
        <f t="shared" ca="1" si="10"/>
        <v>40.299298894837946</v>
      </c>
      <c r="AE88">
        <f t="shared" si="11"/>
        <v>1060.5259786006666</v>
      </c>
      <c r="AF88">
        <f t="shared" si="12"/>
        <v>264.38486453537291</v>
      </c>
      <c r="AG88">
        <f t="shared" ca="1" si="13"/>
        <v>58.216025861278361</v>
      </c>
      <c r="AH88">
        <f t="shared" ca="1" si="14"/>
        <v>73.482971276020663</v>
      </c>
    </row>
    <row r="89" spans="1:34" x14ac:dyDescent="0.3">
      <c r="A89">
        <v>17.5757575757575</v>
      </c>
      <c r="B89">
        <v>47.304468924470903</v>
      </c>
      <c r="D89">
        <f t="shared" si="15"/>
        <v>15.782961225573604</v>
      </c>
      <c r="E89">
        <f t="shared" si="8"/>
        <v>31.565922451147209</v>
      </c>
      <c r="Q89">
        <f t="shared" ca="1" si="9"/>
        <v>56.775270584179154</v>
      </c>
      <c r="R89">
        <f t="shared" ca="1" si="10"/>
        <v>76.344737129816394</v>
      </c>
      <c r="AE89">
        <f t="shared" si="11"/>
        <v>993.60544761164169</v>
      </c>
      <c r="AF89">
        <f t="shared" si="12"/>
        <v>247.70184509296971</v>
      </c>
      <c r="AG89">
        <f t="shared" ca="1" si="13"/>
        <v>89.696084077532547</v>
      </c>
      <c r="AH89">
        <f t="shared" ca="1" si="14"/>
        <v>843.3371774384002</v>
      </c>
    </row>
    <row r="90" spans="1:34" x14ac:dyDescent="0.3">
      <c r="A90">
        <v>17.7777777777777</v>
      </c>
      <c r="B90">
        <v>44.897586547040397</v>
      </c>
      <c r="D90">
        <f t="shared" si="15"/>
        <v>14.979913815863634</v>
      </c>
      <c r="E90">
        <f t="shared" si="8"/>
        <v>29.959827631727268</v>
      </c>
      <c r="Q90">
        <f t="shared" ca="1" si="9"/>
        <v>43.750873109924733</v>
      </c>
      <c r="R90">
        <f t="shared" ca="1" si="10"/>
        <v>25.358226744674798</v>
      </c>
      <c r="AE90">
        <f t="shared" si="11"/>
        <v>895.0671416497978</v>
      </c>
      <c r="AF90">
        <f t="shared" si="12"/>
        <v>223.13664141201687</v>
      </c>
      <c r="AG90">
        <f t="shared" ca="1" si="13"/>
        <v>1.3149517068616214</v>
      </c>
      <c r="AH90">
        <f t="shared" ca="1" si="14"/>
        <v>381.78658148630063</v>
      </c>
    </row>
    <row r="91" spans="1:34" x14ac:dyDescent="0.3">
      <c r="A91">
        <v>17.979797979797901</v>
      </c>
      <c r="B91">
        <v>48.174499811189399</v>
      </c>
      <c r="D91">
        <f t="shared" si="15"/>
        <v>16.07324381540786</v>
      </c>
      <c r="E91">
        <f t="shared" si="8"/>
        <v>32.14648763081572</v>
      </c>
      <c r="Q91">
        <f t="shared" ca="1" si="9"/>
        <v>44.525443845376586</v>
      </c>
      <c r="R91">
        <f t="shared" ca="1" si="10"/>
        <v>45.271336171184501</v>
      </c>
      <c r="AE91">
        <f t="shared" si="11"/>
        <v>1030.4906365067004</v>
      </c>
      <c r="AF91">
        <f t="shared" si="12"/>
        <v>256.897174454207</v>
      </c>
      <c r="AG91">
        <f t="shared" ca="1" si="13"/>
        <v>13.315609441634084</v>
      </c>
      <c r="AH91">
        <f t="shared" ca="1" si="14"/>
        <v>8.4283591206464905</v>
      </c>
    </row>
    <row r="92" spans="1:34" x14ac:dyDescent="0.3">
      <c r="A92">
        <v>18.181818181818102</v>
      </c>
      <c r="B92">
        <v>47.056580937843499</v>
      </c>
      <c r="D92">
        <f t="shared" si="15"/>
        <v>15.700254314996664</v>
      </c>
      <c r="E92">
        <f t="shared" si="8"/>
        <v>31.400508629993329</v>
      </c>
      <c r="Q92">
        <f t="shared" ca="1" si="9"/>
        <v>64.434956227038072</v>
      </c>
      <c r="R92">
        <f t="shared" ca="1" si="10"/>
        <v>51.471506220179933</v>
      </c>
      <c r="AE92">
        <f t="shared" si="11"/>
        <v>983.21921927865333</v>
      </c>
      <c r="AF92">
        <f t="shared" si="12"/>
        <v>245.11260010863296</v>
      </c>
      <c r="AG92">
        <f t="shared" ca="1" si="13"/>
        <v>302.00792769208851</v>
      </c>
      <c r="AH92">
        <f t="shared" ca="1" si="14"/>
        <v>19.491565248613437</v>
      </c>
    </row>
    <row r="93" spans="1:34" x14ac:dyDescent="0.3">
      <c r="A93">
        <v>18.383838383838299</v>
      </c>
      <c r="B93">
        <v>49.788571232494803</v>
      </c>
      <c r="D93">
        <f t="shared" si="15"/>
        <v>16.611772779731382</v>
      </c>
      <c r="E93">
        <f t="shared" si="8"/>
        <v>33.223545559462764</v>
      </c>
      <c r="Q93">
        <f t="shared" ca="1" si="9"/>
        <v>71.54212221270194</v>
      </c>
      <c r="R93">
        <f t="shared" ca="1" si="10"/>
        <v>12.160160147686632</v>
      </c>
      <c r="AE93">
        <f t="shared" si="11"/>
        <v>1100.6999555752852</v>
      </c>
      <c r="AF93">
        <f t="shared" si="12"/>
        <v>274.40007554821057</v>
      </c>
      <c r="AG93">
        <f t="shared" ca="1" si="13"/>
        <v>473.21698024847092</v>
      </c>
      <c r="AH93">
        <f t="shared" ca="1" si="14"/>
        <v>1415.8973207673143</v>
      </c>
    </row>
    <row r="94" spans="1:34" x14ac:dyDescent="0.3">
      <c r="A94">
        <v>18.585858585858499</v>
      </c>
      <c r="B94">
        <v>44.884355137586198</v>
      </c>
      <c r="D94">
        <f t="shared" si="15"/>
        <v>14.975499205000784</v>
      </c>
      <c r="E94">
        <f t="shared" si="8"/>
        <v>29.950998410001567</v>
      </c>
      <c r="Q94">
        <f t="shared" ca="1" si="9"/>
        <v>47.778154113889386</v>
      </c>
      <c r="R94">
        <f t="shared" ca="1" si="10"/>
        <v>28.365133717295748</v>
      </c>
      <c r="AE94">
        <f t="shared" si="11"/>
        <v>894.53966319614972</v>
      </c>
      <c r="AF94">
        <f t="shared" si="12"/>
        <v>223.00514315329715</v>
      </c>
      <c r="AG94">
        <f t="shared" ca="1" si="13"/>
        <v>8.3740725152533777</v>
      </c>
      <c r="AH94">
        <f t="shared" ca="1" si="14"/>
        <v>272.88467633258284</v>
      </c>
    </row>
    <row r="95" spans="1:34" x14ac:dyDescent="0.3">
      <c r="A95">
        <v>18.7878787878787</v>
      </c>
      <c r="B95">
        <v>46.110045246148204</v>
      </c>
      <c r="D95">
        <f t="shared" si="15"/>
        <v>15.384446179733567</v>
      </c>
      <c r="E95">
        <f t="shared" si="8"/>
        <v>30.768892359467134</v>
      </c>
      <c r="Q95">
        <f t="shared" ca="1" si="9"/>
        <v>17.791710472732525</v>
      </c>
      <c r="R95">
        <f t="shared" ca="1" si="10"/>
        <v>32.920716137049368</v>
      </c>
      <c r="AE95">
        <f t="shared" si="11"/>
        <v>944.06243799006006</v>
      </c>
      <c r="AF95">
        <f t="shared" si="12"/>
        <v>235.35097189252289</v>
      </c>
      <c r="AG95">
        <f t="shared" ca="1" si="13"/>
        <v>801.92808433924358</v>
      </c>
      <c r="AH95">
        <f t="shared" ca="1" si="14"/>
        <v>173.95840234812189</v>
      </c>
    </row>
    <row r="96" spans="1:34" x14ac:dyDescent="0.3">
      <c r="A96">
        <v>18.989898989898901</v>
      </c>
      <c r="B96">
        <v>46.017967173748403</v>
      </c>
      <c r="D96">
        <f t="shared" si="15"/>
        <v>15.353724671185779</v>
      </c>
      <c r="E96">
        <f t="shared" si="8"/>
        <v>30.707449342371557</v>
      </c>
      <c r="Q96">
        <f t="shared" ca="1" si="9"/>
        <v>43.836275239628918</v>
      </c>
      <c r="R96">
        <f t="shared" ca="1" si="10"/>
        <v>39.808413115639013</v>
      </c>
      <c r="AE96">
        <f t="shared" si="11"/>
        <v>940.29576825596803</v>
      </c>
      <c r="AF96">
        <f t="shared" si="12"/>
        <v>234.41195626490835</v>
      </c>
      <c r="AG96">
        <f t="shared" ca="1" si="13"/>
        <v>4.7597796954020177</v>
      </c>
      <c r="AH96">
        <f t="shared" ca="1" si="14"/>
        <v>38.558561600582792</v>
      </c>
    </row>
    <row r="97" spans="1:34" x14ac:dyDescent="0.3">
      <c r="A97">
        <v>19.191919191919101</v>
      </c>
      <c r="B97">
        <v>42.907865806089198</v>
      </c>
      <c r="D97">
        <f t="shared" si="15"/>
        <v>14.316050844390615</v>
      </c>
      <c r="E97">
        <f t="shared" si="8"/>
        <v>28.63210168878123</v>
      </c>
      <c r="Q97">
        <f t="shared" ca="1" si="9"/>
        <v>34.908794468612022</v>
      </c>
      <c r="R97">
        <f t="shared" ca="1" si="10"/>
        <v>104.38539671364759</v>
      </c>
      <c r="AE97">
        <f t="shared" si="11"/>
        <v>817.49188280401086</v>
      </c>
      <c r="AF97">
        <f t="shared" si="12"/>
        <v>203.79744113301777</v>
      </c>
      <c r="AG97">
        <f t="shared" ca="1" si="13"/>
        <v>63.985142262048896</v>
      </c>
      <c r="AH97">
        <f t="shared" ca="1" si="14"/>
        <v>3779.4868064897978</v>
      </c>
    </row>
    <row r="98" spans="1:34" x14ac:dyDescent="0.3">
      <c r="A98">
        <v>19.393939393939299</v>
      </c>
      <c r="B98">
        <v>48.297836812400597</v>
      </c>
      <c r="D98">
        <f t="shared" si="15"/>
        <v>16.11439475002469</v>
      </c>
      <c r="E98">
        <f t="shared" si="8"/>
        <v>32.22878950004938</v>
      </c>
      <c r="Q98">
        <f t="shared" ca="1" si="9"/>
        <v>55.81959711654028</v>
      </c>
      <c r="R98">
        <f t="shared" ca="1" si="10"/>
        <v>65.103306039945764</v>
      </c>
      <c r="AE98">
        <f t="shared" si="11"/>
        <v>1035.7739429823066</v>
      </c>
      <c r="AF98">
        <f t="shared" si="12"/>
        <v>258.21428152658183</v>
      </c>
      <c r="AG98">
        <f t="shared" ca="1" si="13"/>
        <v>56.576878072931493</v>
      </c>
      <c r="AH98">
        <f t="shared" ca="1" si="14"/>
        <v>282.42379595796757</v>
      </c>
    </row>
    <row r="99" spans="1:34" x14ac:dyDescent="0.3">
      <c r="A99">
        <v>19.595959595959499</v>
      </c>
      <c r="B99">
        <v>48.314669871815099</v>
      </c>
      <c r="D99">
        <f t="shared" si="15"/>
        <v>16.120011038085572</v>
      </c>
      <c r="E99">
        <f t="shared" si="8"/>
        <v>32.240022076171144</v>
      </c>
      <c r="Q99">
        <f t="shared" ca="1" si="9"/>
        <v>39.874796776260609</v>
      </c>
      <c r="R99">
        <f t="shared" ca="1" si="10"/>
        <v>78.899587824749247</v>
      </c>
      <c r="AE99">
        <f t="shared" si="11"/>
        <v>1036.4960574202387</v>
      </c>
      <c r="AF99">
        <f t="shared" si="12"/>
        <v>258.39430175400105</v>
      </c>
      <c r="AG99">
        <f t="shared" ca="1" si="13"/>
        <v>71.231457869064513</v>
      </c>
      <c r="AH99">
        <f t="shared" ca="1" si="14"/>
        <v>935.43720618771363</v>
      </c>
    </row>
    <row r="100" spans="1:34" x14ac:dyDescent="0.3">
      <c r="A100">
        <v>19.797979797979799</v>
      </c>
      <c r="B100">
        <v>47.6837399143417</v>
      </c>
      <c r="D100">
        <f t="shared" si="15"/>
        <v>15.909503589608454</v>
      </c>
      <c r="E100">
        <f t="shared" si="8"/>
        <v>31.819007179216907</v>
      </c>
      <c r="Q100">
        <f t="shared" ca="1" si="9"/>
        <v>41.674002141109384</v>
      </c>
      <c r="R100">
        <f t="shared" ca="1" si="10"/>
        <v>41.442456385914234</v>
      </c>
      <c r="AE100">
        <f t="shared" si="11"/>
        <v>1009.6020940199976</v>
      </c>
      <c r="AF100">
        <f t="shared" si="12"/>
        <v>251.6897447569402</v>
      </c>
      <c r="AG100">
        <f t="shared" ca="1" si="13"/>
        <v>36.116948103015325</v>
      </c>
      <c r="AH100">
        <f t="shared" ca="1" si="14"/>
        <v>38.953620082220006</v>
      </c>
    </row>
    <row r="101" spans="1:34" x14ac:dyDescent="0.3">
      <c r="A101">
        <v>20</v>
      </c>
      <c r="B101">
        <v>47.120154156317</v>
      </c>
      <c r="D101">
        <f t="shared" si="15"/>
        <v>15.72146528438212</v>
      </c>
      <c r="E101">
        <f t="shared" si="8"/>
        <v>31.44293056876424</v>
      </c>
      <c r="Q101">
        <f t="shared" ca="1" si="9"/>
        <v>41.653683172839294</v>
      </c>
      <c r="R101">
        <f t="shared" ca="1" si="10"/>
        <v>31.532507201034996</v>
      </c>
      <c r="AE101">
        <f t="shared" si="11"/>
        <v>985.87766287656723</v>
      </c>
      <c r="AF101">
        <f t="shared" si="12"/>
        <v>245.77533941412062</v>
      </c>
      <c r="AG101">
        <f t="shared" ca="1" si="13"/>
        <v>29.882305013203716</v>
      </c>
      <c r="AH101">
        <f t="shared" ca="1" si="14"/>
        <v>242.97473760251233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3 Questions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Patel</dc:creator>
  <cp:lastModifiedBy>Swayam Patel</cp:lastModifiedBy>
  <dcterms:created xsi:type="dcterms:W3CDTF">2025-02-04T04:45:57Z</dcterms:created>
  <dcterms:modified xsi:type="dcterms:W3CDTF">2025-02-06T18:06:46Z</dcterms:modified>
</cp:coreProperties>
</file>