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tch moment coefficient conical  nose con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<sst xmlns="http://schemas.openxmlformats.org/spreadsheetml/2006/main" count="162" uniqueCount="28">
  <si>
    <t xml:space="preserve"># Simulation 1 (Up to date)</t>
  </si>
  <si>
    <t xml:space="preserve"># 167 data points written for 6 variables.</t>
  </si>
  <si>
    <t xml:space="preserve">#</t>
  </si>
  <si>
    <t xml:space="preserve"># Total velocity (m/s)</t>
  </si>
  <si>
    <t xml:space="preserve">Angle of attack (°)</t>
  </si>
  <si>
    <t xml:space="preserve">Pitch rate (°/s)</t>
  </si>
  <si>
    <t xml:space="preserve">Normal force coefficient (​)</t>
  </si>
  <si>
    <t xml:space="preserve">Pitch moment coefficient (​)</t>
  </si>
  <si>
    <t xml:space="preserve">Pitch damping coefficient (​)</t>
  </si>
  <si>
    <t xml:space="preserve"># Event LAUNCH occurred at t=0 seconds</t>
  </si>
  <si>
    <t xml:space="preserve"># Event IGNITION occurred at t=0 seconds</t>
  </si>
  <si>
    <t xml:space="preserve">NaN</t>
  </si>
  <si>
    <t xml:space="preserve"># Event LIFTOFF occurred at t=0.08 seconds</t>
  </si>
  <si>
    <t xml:space="preserve"># Event LAUNCHROD occurred at t=0.45 seconds</t>
  </si>
  <si>
    <t xml:space="preserve">sin aoa</t>
  </si>
  <si>
    <t xml:space="preserve">CN nose cone</t>
  </si>
  <si>
    <t xml:space="preserve">CN body tube</t>
  </si>
  <si>
    <t xml:space="preserve">sigma CN*Cpx/L</t>
  </si>
  <si>
    <t xml:space="preserve">CN</t>
  </si>
  <si>
    <t xml:space="preserve">CN * Cmx/L</t>
  </si>
  <si>
    <t xml:space="preserve">mul</t>
  </si>
  <si>
    <t xml:space="preserve">w^2/v^2</t>
  </si>
  <si>
    <t xml:space="preserve">pitch damping moment</t>
  </si>
  <si>
    <t xml:space="preserve">Cm</t>
  </si>
  <si>
    <t xml:space="preserve">error</t>
  </si>
  <si>
    <t xml:space="preserve"># Event APOGEE occurred at t=4.3712 seconds</t>
  </si>
  <si>
    <t xml:space="preserve"># Event GROUND_HIT occurred at t=6.4712 seconds</t>
  </si>
  <si>
    <t xml:space="preserve"># Event SIMULATION_END occurred at t=6.4712 seconds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</si>
</sst>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8"/>
  <sheetViews>
    <sheetView showFormulas="false" showGridLines="true" showRowColHeaders="true" showZeros="true" rightToLeft="false" tabSelected="true" showOutlineSymbols="true" defaultGridColor="true" view="normal" topLeftCell="A46" colorId="64" zoomScale="140" zoomScaleNormal="140" zoomScalePageLayoutView="100" workbookViewId="0">
      <selection pane="topLeft" activeCell="I81" activeCellId="0" sqref="I81"/>
    </sheetView>
  </sheetViews>
  <sheetFormatPr defaultRowHeight="12.8" zeroHeight="false" outlineLevelRow="0" outlineLevelCol="0"/>
  <cols>
    <col collapsed="false" customWidth="true" hidden="false" outlineLevel="0" max="1" min="1" style="0" width="48.67"/>
    <col collapsed="false" customWidth="true" hidden="false" outlineLevel="0" max="2" min="2" style="0" width="16.14"/>
    <col collapsed="false" customWidth="true" hidden="false" outlineLevel="0" max="3" min="3" style="0" width="13.24"/>
    <col collapsed="false" customWidth="true" hidden="false" outlineLevel="0" max="4" min="4" style="0" width="22.28"/>
    <col collapsed="false" customWidth="true" hidden="false" outlineLevel="0" max="5" min="5" style="0" width="23.23"/>
    <col collapsed="false" customWidth="true" hidden="false" outlineLevel="0" max="6" min="6" style="0" width="23.5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</row>
    <row r="5" customFormat="false" ht="12.8" hidden="false" customHeight="false" outlineLevel="0" collapsed="false">
      <c r="A5" s="0" t="s">
        <v>9</v>
      </c>
    </row>
    <row r="6" customFormat="false" ht="12.8" hidden="false" customHeight="false" outlineLevel="0" collapsed="false">
      <c r="A6" s="0" t="s">
        <v>10</v>
      </c>
    </row>
    <row r="7" customFormat="false" ht="12.8" hidden="false" customHeight="false" outlineLevel="0" collapsed="false">
      <c r="A7" s="0" t="n">
        <v>0</v>
      </c>
      <c r="B7" s="0" t="n">
        <v>90</v>
      </c>
      <c r="C7" s="0" t="n">
        <v>0</v>
      </c>
      <c r="D7" s="0" t="s">
        <v>11</v>
      </c>
      <c r="E7" s="0" t="s">
        <v>11</v>
      </c>
      <c r="F7" s="0" t="s">
        <v>11</v>
      </c>
    </row>
    <row r="8" customFormat="false" ht="12.8" hidden="false" customHeight="false" outlineLevel="0" collapsed="false">
      <c r="A8" s="0" t="n">
        <v>0</v>
      </c>
      <c r="B8" s="0" t="n">
        <v>90</v>
      </c>
      <c r="C8" s="0" t="n">
        <v>0</v>
      </c>
      <c r="D8" s="0" t="s">
        <v>11</v>
      </c>
      <c r="E8" s="0" t="s">
        <v>11</v>
      </c>
      <c r="F8" s="0" t="s">
        <v>11</v>
      </c>
    </row>
    <row r="9" customFormat="false" ht="12.8" hidden="false" customHeight="false" outlineLevel="0" collapsed="false">
      <c r="A9" s="0" t="n">
        <v>0.071691</v>
      </c>
      <c r="B9" s="0" t="n">
        <v>87.903</v>
      </c>
      <c r="C9" s="0" t="n">
        <v>0</v>
      </c>
      <c r="D9" s="0" t="s">
        <v>11</v>
      </c>
      <c r="E9" s="0" t="s">
        <v>11</v>
      </c>
      <c r="F9" s="0" t="s">
        <v>11</v>
      </c>
    </row>
    <row r="10" customFormat="false" ht="12.8" hidden="false" customHeight="false" outlineLevel="0" collapsed="false">
      <c r="A10" s="0" t="n">
        <v>0.16918</v>
      </c>
      <c r="B10" s="0" t="n">
        <v>85.092</v>
      </c>
      <c r="C10" s="0" t="n">
        <v>0</v>
      </c>
      <c r="D10" s="0" t="s">
        <v>11</v>
      </c>
      <c r="E10" s="0" t="s">
        <v>11</v>
      </c>
      <c r="F10" s="0" t="s">
        <v>11</v>
      </c>
    </row>
    <row r="11" customFormat="false" ht="12.8" hidden="false" customHeight="false" outlineLevel="0" collapsed="false">
      <c r="A11" s="0" t="n">
        <v>0.27951</v>
      </c>
      <c r="B11" s="0" t="n">
        <v>81.975</v>
      </c>
      <c r="C11" s="0" t="n">
        <v>0</v>
      </c>
      <c r="D11" s="0" t="s">
        <v>11</v>
      </c>
      <c r="E11" s="0" t="s">
        <v>11</v>
      </c>
      <c r="F11" s="0" t="s">
        <v>11</v>
      </c>
    </row>
    <row r="12" customFormat="false" ht="12.8" hidden="false" customHeight="false" outlineLevel="0" collapsed="false">
      <c r="A12" s="0" t="n">
        <v>0.38974</v>
      </c>
      <c r="B12" s="0" t="n">
        <v>78.946</v>
      </c>
      <c r="C12" s="0" t="n">
        <v>0</v>
      </c>
      <c r="D12" s="0" t="s">
        <v>11</v>
      </c>
      <c r="E12" s="0" t="s">
        <v>11</v>
      </c>
      <c r="F12" s="0" t="s">
        <v>11</v>
      </c>
    </row>
    <row r="13" customFormat="false" ht="12.8" hidden="false" customHeight="false" outlineLevel="0" collapsed="false">
      <c r="A13" s="0" t="n">
        <v>0.49987</v>
      </c>
      <c r="B13" s="0" t="n">
        <v>76.141</v>
      </c>
      <c r="C13" s="0" t="n">
        <v>0</v>
      </c>
      <c r="D13" s="0" t="s">
        <v>11</v>
      </c>
      <c r="E13" s="0" t="s">
        <v>11</v>
      </c>
      <c r="F13" s="0" t="s">
        <v>11</v>
      </c>
    </row>
    <row r="14" customFormat="false" ht="12.8" hidden="false" customHeight="false" outlineLevel="0" collapsed="false">
      <c r="A14" s="0" t="n">
        <v>0.60989</v>
      </c>
      <c r="B14" s="0" t="n">
        <v>73.487</v>
      </c>
      <c r="C14" s="0" t="n">
        <v>0</v>
      </c>
      <c r="D14" s="0" t="s">
        <v>11</v>
      </c>
      <c r="E14" s="0" t="s">
        <v>11</v>
      </c>
      <c r="F14" s="0" t="s">
        <v>11</v>
      </c>
    </row>
    <row r="15" customFormat="false" ht="12.8" hidden="false" customHeight="false" outlineLevel="0" collapsed="false">
      <c r="A15" s="0" t="s">
        <v>12</v>
      </c>
    </row>
    <row r="16" customFormat="false" ht="12.8" hidden="false" customHeight="false" outlineLevel="0" collapsed="false">
      <c r="A16" s="0" t="n">
        <v>0.7198</v>
      </c>
      <c r="B16" s="0" t="n">
        <v>70.983</v>
      </c>
      <c r="C16" s="0" t="n">
        <v>0</v>
      </c>
      <c r="D16" s="0" t="s">
        <v>11</v>
      </c>
      <c r="E16" s="0" t="s">
        <v>11</v>
      </c>
      <c r="F16" s="0" t="s">
        <v>11</v>
      </c>
    </row>
    <row r="17" customFormat="false" ht="12.8" hidden="false" customHeight="false" outlineLevel="0" collapsed="false">
      <c r="A17" s="0" t="n">
        <v>0.8296</v>
      </c>
      <c r="B17" s="0" t="n">
        <v>68.624</v>
      </c>
      <c r="C17" s="0" t="n">
        <v>0</v>
      </c>
      <c r="D17" s="0" t="s">
        <v>11</v>
      </c>
      <c r="E17" s="0" t="s">
        <v>11</v>
      </c>
      <c r="F17" s="0" t="s">
        <v>11</v>
      </c>
    </row>
    <row r="18" customFormat="false" ht="12.8" hidden="false" customHeight="false" outlineLevel="0" collapsed="false">
      <c r="A18" s="0" t="n">
        <v>0.9393</v>
      </c>
      <c r="B18" s="0" t="n">
        <v>66.406</v>
      </c>
      <c r="C18" s="0" t="n">
        <v>0</v>
      </c>
      <c r="D18" s="0" t="s">
        <v>11</v>
      </c>
      <c r="E18" s="0" t="s">
        <v>11</v>
      </c>
      <c r="F18" s="0" t="s">
        <v>11</v>
      </c>
    </row>
    <row r="19" customFormat="false" ht="12.8" hidden="false" customHeight="false" outlineLevel="0" collapsed="false">
      <c r="A19" s="0" t="n">
        <v>1.0489</v>
      </c>
      <c r="B19" s="0" t="n">
        <v>63.755</v>
      </c>
      <c r="C19" s="0" t="n">
        <v>0</v>
      </c>
      <c r="D19" s="0" t="s">
        <v>11</v>
      </c>
      <c r="E19" s="0" t="s">
        <v>11</v>
      </c>
      <c r="F19" s="0" t="s">
        <v>11</v>
      </c>
    </row>
    <row r="20" customFormat="false" ht="12.8" hidden="false" customHeight="false" outlineLevel="0" collapsed="false">
      <c r="A20" s="0" t="n">
        <v>1.1582</v>
      </c>
      <c r="B20" s="0" t="n">
        <v>61.17</v>
      </c>
      <c r="C20" s="0" t="n">
        <v>0</v>
      </c>
      <c r="D20" s="0" t="s">
        <v>11</v>
      </c>
      <c r="E20" s="0" t="s">
        <v>11</v>
      </c>
      <c r="F20" s="0" t="s">
        <v>11</v>
      </c>
    </row>
    <row r="21" customFormat="false" ht="12.8" hidden="false" customHeight="false" outlineLevel="0" collapsed="false">
      <c r="A21" s="0" t="n">
        <v>1.2671</v>
      </c>
      <c r="B21" s="0" t="n">
        <v>58.663</v>
      </c>
      <c r="C21" s="0" t="n">
        <v>0</v>
      </c>
      <c r="D21" s="0" t="s">
        <v>11</v>
      </c>
      <c r="E21" s="0" t="s">
        <v>11</v>
      </c>
      <c r="F21" s="0" t="s">
        <v>11</v>
      </c>
    </row>
    <row r="22" customFormat="false" ht="12.8" hidden="false" customHeight="false" outlineLevel="0" collapsed="false">
      <c r="A22" s="0" t="n">
        <v>1.3755</v>
      </c>
      <c r="B22" s="0" t="n">
        <v>56.239</v>
      </c>
      <c r="C22" s="0" t="n">
        <v>0</v>
      </c>
      <c r="D22" s="0" t="s">
        <v>11</v>
      </c>
      <c r="E22" s="0" t="s">
        <v>11</v>
      </c>
      <c r="F22" s="0" t="s">
        <v>11</v>
      </c>
    </row>
    <row r="23" customFormat="false" ht="12.8" hidden="false" customHeight="false" outlineLevel="0" collapsed="false">
      <c r="A23" s="0" t="n">
        <v>1.4835</v>
      </c>
      <c r="B23" s="0" t="n">
        <v>53.902</v>
      </c>
      <c r="C23" s="0" t="n">
        <v>0</v>
      </c>
      <c r="D23" s="0" t="s">
        <v>11</v>
      </c>
      <c r="E23" s="0" t="s">
        <v>11</v>
      </c>
      <c r="F23" s="0" t="s">
        <v>11</v>
      </c>
    </row>
    <row r="24" customFormat="false" ht="12.8" hidden="false" customHeight="false" outlineLevel="0" collapsed="false">
      <c r="A24" s="0" t="n">
        <v>1.591</v>
      </c>
      <c r="B24" s="0" t="n">
        <v>52.209</v>
      </c>
      <c r="C24" s="0" t="n">
        <v>0</v>
      </c>
      <c r="D24" s="0" t="s">
        <v>11</v>
      </c>
      <c r="E24" s="0" t="s">
        <v>11</v>
      </c>
      <c r="F24" s="0" t="s">
        <v>11</v>
      </c>
    </row>
    <row r="25" customFormat="false" ht="12.8" hidden="false" customHeight="false" outlineLevel="0" collapsed="false">
      <c r="A25" s="0" t="n">
        <v>1.6981</v>
      </c>
      <c r="B25" s="0" t="n">
        <v>50.624</v>
      </c>
      <c r="C25" s="0" t="n">
        <v>0</v>
      </c>
      <c r="D25" s="0" t="s">
        <v>11</v>
      </c>
      <c r="E25" s="0" t="s">
        <v>11</v>
      </c>
      <c r="F25" s="0" t="s">
        <v>11</v>
      </c>
    </row>
    <row r="26" customFormat="false" ht="12.8" hidden="false" customHeight="false" outlineLevel="0" collapsed="false">
      <c r="A26" s="0" t="n">
        <v>1.8048</v>
      </c>
      <c r="B26" s="0" t="n">
        <v>49.14</v>
      </c>
      <c r="C26" s="0" t="n">
        <v>0</v>
      </c>
      <c r="D26" s="0" t="s">
        <v>11</v>
      </c>
      <c r="E26" s="0" t="s">
        <v>11</v>
      </c>
      <c r="F26" s="0" t="s">
        <v>11</v>
      </c>
    </row>
    <row r="27" customFormat="false" ht="12.8" hidden="false" customHeight="false" outlineLevel="0" collapsed="false">
      <c r="A27" s="0" t="n">
        <v>1.911</v>
      </c>
      <c r="B27" s="0" t="n">
        <v>47.749</v>
      </c>
      <c r="C27" s="0" t="n">
        <v>0</v>
      </c>
      <c r="D27" s="0" t="s">
        <v>11</v>
      </c>
      <c r="E27" s="0" t="s">
        <v>11</v>
      </c>
      <c r="F27" s="0" t="s">
        <v>11</v>
      </c>
    </row>
    <row r="28" customFormat="false" ht="12.8" hidden="false" customHeight="false" outlineLevel="0" collapsed="false">
      <c r="A28" s="0" t="n">
        <v>2.0167</v>
      </c>
      <c r="B28" s="0" t="n">
        <v>46.444</v>
      </c>
      <c r="C28" s="0" t="n">
        <v>0</v>
      </c>
      <c r="D28" s="0" t="s">
        <v>11</v>
      </c>
      <c r="E28" s="0" t="s">
        <v>11</v>
      </c>
      <c r="F28" s="0" t="s">
        <v>11</v>
      </c>
    </row>
    <row r="29" customFormat="false" ht="12.8" hidden="false" customHeight="false" outlineLevel="0" collapsed="false">
      <c r="A29" s="0" t="n">
        <v>2.1221</v>
      </c>
      <c r="B29" s="0" t="n">
        <v>44.773</v>
      </c>
      <c r="C29" s="0" t="n">
        <v>0</v>
      </c>
      <c r="D29" s="0" t="s">
        <v>11</v>
      </c>
      <c r="E29" s="0" t="s">
        <v>11</v>
      </c>
      <c r="F29" s="0" t="s">
        <v>11</v>
      </c>
    </row>
    <row r="30" customFormat="false" ht="12.8" hidden="false" customHeight="false" outlineLevel="0" collapsed="false">
      <c r="A30" s="0" t="n">
        <v>2.2269</v>
      </c>
      <c r="B30" s="0" t="n">
        <v>43.178</v>
      </c>
      <c r="C30" s="0" t="n">
        <v>0</v>
      </c>
      <c r="D30" s="0" t="s">
        <v>11</v>
      </c>
      <c r="E30" s="0" t="s">
        <v>11</v>
      </c>
      <c r="F30" s="0" t="s">
        <v>11</v>
      </c>
    </row>
    <row r="31" customFormat="false" ht="12.8" hidden="false" customHeight="false" outlineLevel="0" collapsed="false">
      <c r="A31" s="0" t="n">
        <v>2.3313</v>
      </c>
      <c r="B31" s="0" t="n">
        <v>41.656</v>
      </c>
      <c r="C31" s="0" t="n">
        <v>0</v>
      </c>
      <c r="D31" s="0" t="s">
        <v>11</v>
      </c>
      <c r="E31" s="0" t="s">
        <v>11</v>
      </c>
      <c r="F31" s="0" t="s">
        <v>11</v>
      </c>
    </row>
    <row r="32" customFormat="false" ht="12.8" hidden="false" customHeight="false" outlineLevel="0" collapsed="false">
      <c r="A32" s="0" t="n">
        <v>2.4353</v>
      </c>
      <c r="B32" s="0" t="n">
        <v>40.203</v>
      </c>
      <c r="C32" s="0" t="n">
        <v>0</v>
      </c>
      <c r="D32" s="0" t="s">
        <v>11</v>
      </c>
      <c r="E32" s="0" t="s">
        <v>11</v>
      </c>
      <c r="F32" s="0" t="s">
        <v>11</v>
      </c>
    </row>
    <row r="33" customFormat="false" ht="12.8" hidden="false" customHeight="false" outlineLevel="0" collapsed="false">
      <c r="A33" s="0" t="n">
        <v>2.5388</v>
      </c>
      <c r="B33" s="0" t="n">
        <v>38.817</v>
      </c>
      <c r="C33" s="0" t="n">
        <v>0</v>
      </c>
      <c r="D33" s="0" t="s">
        <v>11</v>
      </c>
      <c r="E33" s="0" t="s">
        <v>11</v>
      </c>
      <c r="F33" s="0" t="s">
        <v>11</v>
      </c>
    </row>
    <row r="34" customFormat="false" ht="12.8" hidden="false" customHeight="false" outlineLevel="0" collapsed="false">
      <c r="A34" s="0" t="n">
        <v>2.6419</v>
      </c>
      <c r="B34" s="0" t="n">
        <v>37.632</v>
      </c>
      <c r="C34" s="0" t="n">
        <v>0</v>
      </c>
      <c r="D34" s="0" t="s">
        <v>11</v>
      </c>
      <c r="E34" s="0" t="s">
        <v>11</v>
      </c>
      <c r="F34" s="0" t="s">
        <v>11</v>
      </c>
    </row>
    <row r="35" customFormat="false" ht="12.8" hidden="false" customHeight="false" outlineLevel="0" collapsed="false">
      <c r="A35" s="0" t="n">
        <v>2.7441</v>
      </c>
      <c r="B35" s="0" t="n">
        <v>36.509</v>
      </c>
      <c r="C35" s="0" t="n">
        <v>0</v>
      </c>
      <c r="D35" s="0" t="s">
        <v>11</v>
      </c>
      <c r="E35" s="0" t="s">
        <v>11</v>
      </c>
      <c r="F35" s="0" t="s">
        <v>11</v>
      </c>
    </row>
    <row r="36" customFormat="false" ht="12.8" hidden="false" customHeight="false" outlineLevel="0" collapsed="false">
      <c r="A36" s="0" t="n">
        <v>2.8451</v>
      </c>
      <c r="B36" s="0" t="n">
        <v>35.449</v>
      </c>
      <c r="C36" s="0" t="n">
        <v>0</v>
      </c>
      <c r="D36" s="0" t="s">
        <v>11</v>
      </c>
      <c r="E36" s="0" t="s">
        <v>11</v>
      </c>
      <c r="F36" s="0" t="s">
        <v>11</v>
      </c>
    </row>
    <row r="37" customFormat="false" ht="12.8" hidden="false" customHeight="false" outlineLevel="0" collapsed="false">
      <c r="A37" s="0" t="n">
        <v>2.9448</v>
      </c>
      <c r="B37" s="0" t="n">
        <v>34.447</v>
      </c>
      <c r="C37" s="0" t="n">
        <v>0</v>
      </c>
      <c r="D37" s="0" t="s">
        <v>11</v>
      </c>
      <c r="E37" s="0" t="s">
        <v>11</v>
      </c>
      <c r="F37" s="0" t="s">
        <v>11</v>
      </c>
    </row>
    <row r="38" customFormat="false" ht="12.8" hidden="false" customHeight="false" outlineLevel="0" collapsed="false">
      <c r="A38" s="0" t="n">
        <v>3.0433</v>
      </c>
      <c r="B38" s="0" t="n">
        <v>33.499</v>
      </c>
      <c r="C38" s="0" t="n">
        <v>0</v>
      </c>
      <c r="D38" s="0" t="s">
        <v>11</v>
      </c>
      <c r="E38" s="0" t="s">
        <v>11</v>
      </c>
      <c r="F38" s="0" t="s">
        <v>11</v>
      </c>
    </row>
    <row r="39" customFormat="false" ht="12.8" hidden="false" customHeight="false" outlineLevel="0" collapsed="false">
      <c r="A39" s="0" t="n">
        <v>3.1405</v>
      </c>
      <c r="B39" s="0" t="n">
        <v>32.866</v>
      </c>
      <c r="C39" s="0" t="n">
        <v>0</v>
      </c>
      <c r="D39" s="0" t="s">
        <v>11</v>
      </c>
      <c r="E39" s="0" t="s">
        <v>11</v>
      </c>
      <c r="F39" s="0" t="s">
        <v>11</v>
      </c>
    </row>
    <row r="40" customFormat="false" ht="12.8" hidden="false" customHeight="false" outlineLevel="0" collapsed="false">
      <c r="A40" s="0" t="n">
        <v>3.2364</v>
      </c>
      <c r="B40" s="0" t="n">
        <v>32.272</v>
      </c>
      <c r="C40" s="0" t="n">
        <v>0</v>
      </c>
      <c r="D40" s="0" t="s">
        <v>11</v>
      </c>
      <c r="E40" s="0" t="s">
        <v>11</v>
      </c>
      <c r="F40" s="0" t="s">
        <v>11</v>
      </c>
    </row>
    <row r="41" customFormat="false" ht="12.8" hidden="false" customHeight="false" outlineLevel="0" collapsed="false">
      <c r="A41" s="0" t="n">
        <v>3.3311</v>
      </c>
      <c r="B41" s="0" t="n">
        <v>31.715</v>
      </c>
      <c r="C41" s="0" t="n">
        <v>0</v>
      </c>
      <c r="D41" s="0" t="s">
        <v>11</v>
      </c>
      <c r="E41" s="0" t="s">
        <v>11</v>
      </c>
      <c r="F41" s="0" t="s">
        <v>11</v>
      </c>
    </row>
    <row r="42" customFormat="false" ht="12.8" hidden="false" customHeight="false" outlineLevel="0" collapsed="false">
      <c r="A42" s="0" t="n">
        <v>3.4245</v>
      </c>
      <c r="B42" s="0" t="n">
        <v>31.192</v>
      </c>
      <c r="C42" s="0" t="n">
        <v>0</v>
      </c>
      <c r="D42" s="0" t="s">
        <v>11</v>
      </c>
      <c r="E42" s="0" t="s">
        <v>11</v>
      </c>
      <c r="F42" s="0" t="s">
        <v>11</v>
      </c>
    </row>
    <row r="43" customFormat="false" ht="12.8" hidden="false" customHeight="false" outlineLevel="0" collapsed="false">
      <c r="A43" s="0" t="n">
        <v>3.5167</v>
      </c>
      <c r="B43" s="0" t="n">
        <v>30.7</v>
      </c>
      <c r="C43" s="0" t="n">
        <v>0</v>
      </c>
      <c r="D43" s="0" t="s">
        <v>11</v>
      </c>
      <c r="E43" s="0" t="s">
        <v>11</v>
      </c>
      <c r="F43" s="0" t="s">
        <v>11</v>
      </c>
    </row>
    <row r="44" customFormat="false" ht="12.8" hidden="false" customHeight="false" outlineLevel="0" collapsed="false">
      <c r="A44" s="0" t="n">
        <v>3.6076</v>
      </c>
      <c r="B44" s="0" t="n">
        <v>30.289</v>
      </c>
      <c r="C44" s="0" t="n">
        <v>0</v>
      </c>
      <c r="D44" s="0" t="s">
        <v>11</v>
      </c>
      <c r="E44" s="0" t="s">
        <v>11</v>
      </c>
      <c r="F44" s="0" t="s">
        <v>11</v>
      </c>
    </row>
    <row r="45" customFormat="false" ht="12.8" hidden="false" customHeight="false" outlineLevel="0" collapsed="false">
      <c r="A45" s="0" t="n">
        <v>3.6972</v>
      </c>
      <c r="B45" s="0" t="n">
        <v>29.903</v>
      </c>
      <c r="C45" s="0" t="n">
        <v>0</v>
      </c>
      <c r="D45" s="0" t="s">
        <v>11</v>
      </c>
      <c r="E45" s="0" t="s">
        <v>11</v>
      </c>
      <c r="F45" s="0" t="s">
        <v>11</v>
      </c>
    </row>
    <row r="46" customFormat="false" ht="12.8" hidden="false" customHeight="false" outlineLevel="0" collapsed="false">
      <c r="A46" s="0" t="n">
        <v>3.7863</v>
      </c>
      <c r="B46" s="0" t="n">
        <v>29.535</v>
      </c>
      <c r="C46" s="0" t="n">
        <v>0</v>
      </c>
      <c r="D46" s="0" t="s">
        <v>11</v>
      </c>
      <c r="E46" s="0" t="s">
        <v>11</v>
      </c>
      <c r="F46" s="0" t="s">
        <v>11</v>
      </c>
    </row>
    <row r="47" customFormat="false" ht="12.8" hidden="false" customHeight="false" outlineLevel="0" collapsed="false">
      <c r="A47" s="0" t="n">
        <v>3.8757</v>
      </c>
      <c r="B47" s="0" t="n">
        <v>29.181</v>
      </c>
      <c r="C47" s="0" t="n">
        <v>0</v>
      </c>
      <c r="D47" s="0" t="s">
        <v>11</v>
      </c>
      <c r="E47" s="0" t="s">
        <v>11</v>
      </c>
      <c r="F47" s="0" t="s">
        <v>11</v>
      </c>
    </row>
    <row r="48" customFormat="false" ht="12.8" hidden="false" customHeight="false" outlineLevel="0" collapsed="false">
      <c r="A48" s="0" t="n">
        <v>3.9652</v>
      </c>
      <c r="B48" s="0" t="n">
        <v>28.839</v>
      </c>
      <c r="C48" s="0" t="n">
        <v>0</v>
      </c>
      <c r="D48" s="0" t="s">
        <v>11</v>
      </c>
      <c r="E48" s="0" t="s">
        <v>11</v>
      </c>
      <c r="F48" s="0" t="s">
        <v>11</v>
      </c>
    </row>
    <row r="49" customFormat="false" ht="12.8" hidden="false" customHeight="false" outlineLevel="0" collapsed="false">
      <c r="A49" s="0" t="n">
        <v>4.0549</v>
      </c>
      <c r="B49" s="0" t="n">
        <v>28.219</v>
      </c>
      <c r="C49" s="0" t="n">
        <v>0</v>
      </c>
      <c r="D49" s="0" t="s">
        <v>11</v>
      </c>
      <c r="E49" s="0" t="s">
        <v>11</v>
      </c>
      <c r="F49" s="0" t="s">
        <v>11</v>
      </c>
    </row>
    <row r="50" customFormat="false" ht="12.8" hidden="false" customHeight="false" outlineLevel="0" collapsed="false">
      <c r="A50" s="0" t="n">
        <v>4.1449</v>
      </c>
      <c r="B50" s="0" t="n">
        <v>27.617</v>
      </c>
      <c r="C50" s="0" t="n">
        <v>0</v>
      </c>
      <c r="D50" s="0" t="s">
        <v>11</v>
      </c>
      <c r="E50" s="0" t="s">
        <v>11</v>
      </c>
      <c r="F50" s="0" t="s">
        <v>11</v>
      </c>
    </row>
    <row r="51" customFormat="false" ht="12.8" hidden="false" customHeight="false" outlineLevel="0" collapsed="false">
      <c r="A51" s="0" t="n">
        <v>4.235</v>
      </c>
      <c r="B51" s="0" t="n">
        <v>27.034</v>
      </c>
      <c r="C51" s="0" t="n">
        <v>0</v>
      </c>
      <c r="D51" s="0" t="s">
        <v>11</v>
      </c>
      <c r="E51" s="0" t="s">
        <v>11</v>
      </c>
      <c r="F51" s="0" t="s">
        <v>11</v>
      </c>
    </row>
    <row r="52" customFormat="false" ht="12.8" hidden="false" customHeight="false" outlineLevel="0" collapsed="false">
      <c r="A52" s="0" t="n">
        <v>4.3254</v>
      </c>
      <c r="B52" s="0" t="n">
        <v>26.468</v>
      </c>
      <c r="C52" s="0" t="n">
        <v>0</v>
      </c>
      <c r="D52" s="0" t="s">
        <v>11</v>
      </c>
      <c r="E52" s="0" t="s">
        <v>11</v>
      </c>
      <c r="F52" s="0" t="s">
        <v>11</v>
      </c>
    </row>
    <row r="53" customFormat="false" ht="12.8" hidden="false" customHeight="false" outlineLevel="0" collapsed="false">
      <c r="A53" s="0" t="s">
        <v>13</v>
      </c>
      <c r="H53" s="0" t="s">
        <v>14</v>
      </c>
      <c r="I53" s="0" t="s">
        <v>15</v>
      </c>
      <c r="J53" s="0" t="s">
        <v>16</v>
      </c>
      <c r="K53" s="0" t="s">
        <v>17</v>
      </c>
      <c r="L53" s="0" t="s">
        <v>18</v>
      </c>
      <c r="M53" s="0" t="s">
        <v>19</v>
      </c>
      <c r="N53" s="0" t="s">
        <v>20</v>
      </c>
      <c r="O53" s="0" t="s">
        <v>21</v>
      </c>
      <c r="P53" s="0" t="s">
        <v>22</v>
      </c>
      <c r="Q53" s="0" t="s">
        <v>23</v>
      </c>
      <c r="S53" s="0" t="s">
        <v>24</v>
      </c>
    </row>
    <row r="54" customFormat="false" ht="12.8" hidden="false" customHeight="false" outlineLevel="0" collapsed="false">
      <c r="A54" s="0" t="n">
        <v>4.4159</v>
      </c>
      <c r="B54" s="0" t="n">
        <v>25.919</v>
      </c>
      <c r="C54" s="0" t="n">
        <v>0</v>
      </c>
      <c r="D54" s="0" t="n">
        <v>3.947</v>
      </c>
      <c r="E54" s="0" t="n">
        <v>12.326</v>
      </c>
      <c r="F54" s="0" t="n">
        <v>0</v>
      </c>
      <c r="H54" s="0" t="n">
        <f aca="false">SIN(RADIANS(B54))</f>
        <v>0.437100069001408</v>
      </c>
      <c r="I54" s="0" t="n">
        <f aca="false">H54*(1.1*381/304*H54+2)</f>
        <v>1.13759410744869</v>
      </c>
      <c r="J54" s="0" t="n">
        <f aca="false">H54*H54*(1.1*254/19)</f>
        <v>2.80953567408933</v>
      </c>
      <c r="K54" s="0" t="n">
        <f aca="false">(I54*0.1+ J54 * 0.55)/0.0762</f>
        <v>21.7717064500525</v>
      </c>
      <c r="L54" s="0" t="n">
        <f aca="false">I54+J54</f>
        <v>3.94712978153802</v>
      </c>
      <c r="M54" s="0" t="n">
        <f aca="false">L54*0.186/0.0762</f>
        <v>9.63472623839989</v>
      </c>
      <c r="O54" s="0" t="n">
        <f aca="false">(C54/A54)^2*SIGN(C54)</f>
        <v>0</v>
      </c>
      <c r="P54" s="0" t="n">
        <f aca="false">N54*O54*SIGN(C54)</f>
        <v>0</v>
      </c>
      <c r="Q54" s="0" t="n">
        <f aca="false">K54-P54-M54</f>
        <v>12.1369802116526</v>
      </c>
      <c r="R54" s="0" t="n">
        <f aca="false">Q54-F54</f>
        <v>12.1369802116526</v>
      </c>
      <c r="S54" s="0" t="n">
        <f aca="false">E54-(R54)</f>
        <v>0.189019788347393</v>
      </c>
    </row>
    <row r="55" customFormat="false" ht="12.8" hidden="false" customHeight="false" outlineLevel="0" collapsed="false">
      <c r="A55" s="0" t="n">
        <v>4.5521</v>
      </c>
      <c r="B55" s="0" t="n">
        <v>24.97</v>
      </c>
      <c r="C55" s="0" t="n">
        <v>0.54875</v>
      </c>
      <c r="D55" s="0" t="n">
        <v>3.7104</v>
      </c>
      <c r="E55" s="0" t="n">
        <v>11.47</v>
      </c>
      <c r="F55" s="0" t="n">
        <v>0.00049368</v>
      </c>
      <c r="G55" s="0" t="n">
        <f aca="false">F55/O55</f>
        <v>0.0339719170471014</v>
      </c>
      <c r="H55" s="0" t="n">
        <f aca="false">SIN(RADIANS(B55))</f>
        <v>0.422143662183178</v>
      </c>
      <c r="I55" s="0" t="n">
        <f aca="false">H55*(1.1*381/304*H55+2)</f>
        <v>1.08996439441448</v>
      </c>
      <c r="J55" s="0" t="n">
        <f aca="false">H55*H55*(1.1*254/19)</f>
        <v>2.62055541384664</v>
      </c>
      <c r="K55" s="0" t="n">
        <f aca="false">(I55*0.1+ J55 * 0.55)/0.0762</f>
        <v>20.3451695151851</v>
      </c>
      <c r="L55" s="0" t="n">
        <f aca="false">I55+J55</f>
        <v>3.71051980826112</v>
      </c>
      <c r="M55" s="0" t="n">
        <f aca="false">L55*0.186/0.0762</f>
        <v>9.05717433512558</v>
      </c>
      <c r="O55" s="0" t="n">
        <f aca="false">(C55/A55)^2*SIGN(C55)</f>
        <v>0.0145320029869236</v>
      </c>
      <c r="P55" s="0" t="n">
        <f aca="false">N55*O55*SIGN(C55)</f>
        <v>0</v>
      </c>
      <c r="Q55" s="0" t="n">
        <f aca="false">K55-P55-M55</f>
        <v>11.2879951800595</v>
      </c>
      <c r="R55" s="0" t="n">
        <f aca="false">Q55-F55</f>
        <v>11.2875015000595</v>
      </c>
      <c r="S55" s="0" t="n">
        <f aca="false">E55-(R55)</f>
        <v>0.182498499940483</v>
      </c>
    </row>
    <row r="56" customFormat="false" ht="12.8" hidden="false" customHeight="false" outlineLevel="0" collapsed="false">
      <c r="A56" s="0" t="n">
        <v>4.7556</v>
      </c>
      <c r="B56" s="0" t="n">
        <v>23.614</v>
      </c>
      <c r="C56" s="0" t="n">
        <v>1.3449</v>
      </c>
      <c r="D56" s="0" t="n">
        <v>3.3818</v>
      </c>
      <c r="E56" s="0" t="n">
        <v>10.287</v>
      </c>
      <c r="F56" s="0" t="n">
        <v>0.002775</v>
      </c>
      <c r="G56" s="0" t="n">
        <f aca="false">F56/O56</f>
        <v>0.0346971366934117</v>
      </c>
      <c r="H56" s="0" t="n">
        <f aca="false">SIN(RADIANS(B56))</f>
        <v>0.400572930258072</v>
      </c>
      <c r="I56" s="0" t="n">
        <f aca="false">H56*(1.1*381/304*H56+2)</f>
        <v>1.022357142181</v>
      </c>
      <c r="J56" s="0" t="n">
        <f aca="false">H56*H56*(1.1*254/19)</f>
        <v>2.35958700442513</v>
      </c>
      <c r="K56" s="0" t="n">
        <f aca="false">(I56*0.1+ J56 * 0.55)/0.0762</f>
        <v>18.3728158353271</v>
      </c>
      <c r="L56" s="0" t="n">
        <f aca="false">I56+J56</f>
        <v>3.38194414660613</v>
      </c>
      <c r="M56" s="0" t="n">
        <f aca="false">L56*0.186/0.0762</f>
        <v>8.25513925549528</v>
      </c>
      <c r="O56" s="0" t="n">
        <f aca="false">(C56/A56)^2*SIGN(C56)</f>
        <v>0.0799777810059732</v>
      </c>
      <c r="P56" s="0" t="n">
        <f aca="false">N56*O56*SIGN(C56)</f>
        <v>0</v>
      </c>
      <c r="Q56" s="0" t="n">
        <f aca="false">K56-P56-M56</f>
        <v>10.1176765798318</v>
      </c>
      <c r="R56" s="0" t="n">
        <f aca="false">Q56-F56</f>
        <v>10.1149015798318</v>
      </c>
      <c r="S56" s="0" t="n">
        <f aca="false">E56-(R56)</f>
        <v>0.172098420168181</v>
      </c>
    </row>
    <row r="57" customFormat="false" ht="12.8" hidden="false" customHeight="false" outlineLevel="0" collapsed="false">
      <c r="A57" s="0" t="n">
        <v>5.0517</v>
      </c>
      <c r="B57" s="0" t="n">
        <v>22.576</v>
      </c>
      <c r="C57" s="0" t="n">
        <v>2.5074</v>
      </c>
      <c r="D57" s="0" t="n">
        <v>3.1381</v>
      </c>
      <c r="E57" s="0" t="n">
        <v>9.4179</v>
      </c>
      <c r="F57" s="0" t="n">
        <v>0.0086722</v>
      </c>
      <c r="G57" s="0" t="n">
        <f aca="false">F57/O57</f>
        <v>0.0352011737904217</v>
      </c>
      <c r="H57" s="0" t="n">
        <f aca="false">SIN(RADIANS(B57))</f>
        <v>0.383908575565515</v>
      </c>
      <c r="I57" s="0" t="n">
        <f aca="false">H57*(1.1*381/304*H57+2)</f>
        <v>0.971005922282339</v>
      </c>
      <c r="J57" s="0" t="n">
        <f aca="false">H57*H57*(1.1*254/19)</f>
        <v>2.16734689228064</v>
      </c>
      <c r="K57" s="0" t="n">
        <f aca="false">(I57*0.1+ J57 * 0.55)/0.0762</f>
        <v>16.9178659184067</v>
      </c>
      <c r="L57" s="0" t="n">
        <f aca="false">I57+J57</f>
        <v>3.13835281456298</v>
      </c>
      <c r="M57" s="0" t="n">
        <f aca="false">L57*0.186/0.0762</f>
        <v>7.66054624027185</v>
      </c>
      <c r="O57" s="0" t="n">
        <f aca="false">(C57/A57)^2*SIGN(C57)</f>
        <v>0.24636110294594</v>
      </c>
      <c r="P57" s="0" t="n">
        <f aca="false">N57*O57*SIGN(C57)</f>
        <v>0</v>
      </c>
      <c r="Q57" s="0" t="n">
        <f aca="false">K57-P57-M57</f>
        <v>9.25731967813485</v>
      </c>
      <c r="R57" s="0" t="n">
        <f aca="false">Q57-F57</f>
        <v>9.24864747813485</v>
      </c>
      <c r="S57" s="0" t="n">
        <f aca="false">E57-(R57)</f>
        <v>0.169252521865149</v>
      </c>
    </row>
    <row r="58" customFormat="false" ht="12.8" hidden="false" customHeight="false" outlineLevel="0" collapsed="false">
      <c r="A58" s="0" t="n">
        <v>5.47</v>
      </c>
      <c r="B58" s="0" t="n">
        <v>21.432</v>
      </c>
      <c r="C58" s="0" t="n">
        <v>4.3472</v>
      </c>
      <c r="D58" s="0" t="n">
        <v>2.878</v>
      </c>
      <c r="E58" s="0" t="n">
        <v>8.4904</v>
      </c>
      <c r="F58" s="0" t="n">
        <v>0.022545</v>
      </c>
      <c r="G58" s="0" t="n">
        <f aca="false">F58/O58</f>
        <v>0.0356948573061856</v>
      </c>
      <c r="H58" s="0" t="n">
        <f aca="false">SIN(RADIANS(B58))</f>
        <v>0.365396727067114</v>
      </c>
      <c r="I58" s="0" t="n">
        <f aca="false">H58*(1.1*381/304*H58+2)</f>
        <v>0.914859372990262</v>
      </c>
      <c r="J58" s="0" t="n">
        <f aca="false">H58*H58*(1.1*254/19)</f>
        <v>1.96336980113103</v>
      </c>
      <c r="K58" s="0" t="n">
        <f aca="false">(I58*0.1+ J58 * 0.55)/0.0762</f>
        <v>15.3719071905656</v>
      </c>
      <c r="L58" s="0" t="n">
        <f aca="false">I58+J58</f>
        <v>2.8782291741213</v>
      </c>
      <c r="M58" s="0" t="n">
        <f aca="false">L58*0.186/0.0762</f>
        <v>7.02559877147718</v>
      </c>
      <c r="O58" s="0" t="n">
        <f aca="false">(C58/A58)^2*SIGN(C58)</f>
        <v>0.631603589464221</v>
      </c>
      <c r="P58" s="0" t="n">
        <f aca="false">N58*O58*SIGN(C58)</f>
        <v>0</v>
      </c>
      <c r="Q58" s="0" t="n">
        <f aca="false">K58-P58-M58</f>
        <v>8.34630841908842</v>
      </c>
      <c r="R58" s="0" t="n">
        <f aca="false">Q58-F58</f>
        <v>8.32376341908842</v>
      </c>
      <c r="S58" s="0" t="n">
        <f aca="false">E58-(R58)</f>
        <v>0.166636580911579</v>
      </c>
    </row>
    <row r="59" customFormat="false" ht="12.8" hidden="false" customHeight="false" outlineLevel="0" collapsed="false">
      <c r="A59" s="0" t="n">
        <v>5.8629</v>
      </c>
      <c r="B59" s="0" t="n">
        <v>19.611</v>
      </c>
      <c r="C59" s="0" t="n">
        <v>6.1616</v>
      </c>
      <c r="D59" s="0" t="n">
        <v>2.4829</v>
      </c>
      <c r="E59" s="0" t="n">
        <v>7.0963</v>
      </c>
      <c r="F59" s="0" t="n">
        <v>0.040252</v>
      </c>
      <c r="G59" s="0" t="n">
        <f aca="false">F59/O59</f>
        <v>0.0364439493977768</v>
      </c>
      <c r="H59" s="0" t="n">
        <f aca="false">SIN(RADIANS(B59))</f>
        <v>0.335632425614223</v>
      </c>
      <c r="I59" s="0" t="n">
        <f aca="false">H59*(1.1*381/304*H59+2)</f>
        <v>0.826565010239425</v>
      </c>
      <c r="J59" s="0" t="n">
        <f aca="false">H59*H59*(1.1*254/19)</f>
        <v>1.65653502945043</v>
      </c>
      <c r="K59" s="0" t="n">
        <f aca="false">(I59*0.1+ J59 * 0.55)/0.0762</f>
        <v>13.0413486512031</v>
      </c>
      <c r="L59" s="0" t="n">
        <f aca="false">I59+J59</f>
        <v>2.48310003968986</v>
      </c>
      <c r="M59" s="0" t="n">
        <f aca="false">L59*0.186/0.0762</f>
        <v>6.06111033310122</v>
      </c>
      <c r="O59" s="0" t="n">
        <f aca="false">(C59/A59)^2*SIGN(C59)</f>
        <v>1.10449061271212</v>
      </c>
      <c r="P59" s="0" t="n">
        <f aca="false">N59*O59*SIGN(C59)</f>
        <v>0</v>
      </c>
      <c r="Q59" s="0" t="n">
        <f aca="false">K59-P59-M59</f>
        <v>6.98023831810188</v>
      </c>
      <c r="R59" s="0" t="n">
        <f aca="false">Q59-F59</f>
        <v>6.93998631810188</v>
      </c>
      <c r="S59" s="0" t="n">
        <f aca="false">E59-(R59)</f>
        <v>0.15631368189812</v>
      </c>
    </row>
    <row r="60" customFormat="false" ht="12.8" hidden="false" customHeight="false" outlineLevel="0" collapsed="false">
      <c r="A60" s="0" t="n">
        <v>6.231</v>
      </c>
      <c r="B60" s="0" t="n">
        <v>17.661</v>
      </c>
      <c r="C60" s="0" t="n">
        <v>7.8165</v>
      </c>
      <c r="D60" s="0" t="n">
        <v>2.0871</v>
      </c>
      <c r="E60" s="0" t="n">
        <v>5.7208</v>
      </c>
      <c r="F60" s="0" t="n">
        <v>0.058485</v>
      </c>
      <c r="G60" s="0" t="n">
        <f aca="false">F60/O60</f>
        <v>0.037165102277444</v>
      </c>
      <c r="H60" s="0" t="n">
        <f aca="false">SIN(RADIANS(B60))</f>
        <v>0.30338453444211</v>
      </c>
      <c r="I60" s="0" t="n">
        <f aca="false">H60*(1.1*381/304*H60+2)</f>
        <v>0.733660107871296</v>
      </c>
      <c r="J60" s="0" t="n">
        <f aca="false">H60*H60*(1.1*254/19)</f>
        <v>1.35350441586213</v>
      </c>
      <c r="K60" s="0" t="n">
        <f aca="false">(I60*0.1+ J60 * 0.55)/0.0762</f>
        <v>10.7321973689147</v>
      </c>
      <c r="L60" s="0" t="n">
        <f aca="false">I60+J60</f>
        <v>2.08716452373343</v>
      </c>
      <c r="M60" s="0" t="n">
        <f aca="false">L60*0.186/0.0762</f>
        <v>5.094653561869</v>
      </c>
      <c r="O60" s="0" t="n">
        <f aca="false">(C60/A60)^2*SIGN(C60)</f>
        <v>1.57365368090203</v>
      </c>
      <c r="P60" s="0" t="n">
        <f aca="false">N60*O60*SIGN(C60)</f>
        <v>0</v>
      </c>
      <c r="Q60" s="0" t="n">
        <f aca="false">K60-P60-M60</f>
        <v>5.6375438070457</v>
      </c>
      <c r="R60" s="0" t="n">
        <f aca="false">Q60-F60</f>
        <v>5.5790588070457</v>
      </c>
      <c r="S60" s="0" t="n">
        <f aca="false">E60-(R60)</f>
        <v>0.141741192954299</v>
      </c>
    </row>
    <row r="61" customFormat="false" ht="12.8" hidden="false" customHeight="false" outlineLevel="0" collapsed="false">
      <c r="A61" s="0" t="n">
        <v>6.5783</v>
      </c>
      <c r="B61" s="0" t="n">
        <v>15.852</v>
      </c>
      <c r="C61" s="0" t="n">
        <v>9.2844</v>
      </c>
      <c r="D61" s="0" t="n">
        <v>1.7462</v>
      </c>
      <c r="E61" s="0" t="n">
        <v>4.56</v>
      </c>
      <c r="F61" s="0" t="n">
        <v>0.075189</v>
      </c>
      <c r="G61" s="0" t="n">
        <f aca="false">F61/O61</f>
        <v>0.0377462640610167</v>
      </c>
      <c r="H61" s="0" t="n">
        <f aca="false">SIN(RADIANS(B61))</f>
        <v>0.27315341613372</v>
      </c>
      <c r="I61" s="0" t="n">
        <f aca="false">H61*(1.1*381/304*H61+2)</f>
        <v>0.649169397278124</v>
      </c>
      <c r="J61" s="0" t="n">
        <f aca="false">H61*H61*(1.1*254/19)</f>
        <v>1.0972006934473</v>
      </c>
      <c r="K61" s="0" t="n">
        <f aca="false">(I61*0.1+ J61 * 0.55)/0.0762</f>
        <v>8.77135592026018</v>
      </c>
      <c r="L61" s="0" t="n">
        <f aca="false">I61+J61</f>
        <v>1.74637009072542</v>
      </c>
      <c r="M61" s="0" t="n">
        <f aca="false">L61*0.186/0.0762</f>
        <v>4.26279313484158</v>
      </c>
      <c r="O61" s="0" t="n">
        <f aca="false">(C61/A61)^2*SIGN(C61)</f>
        <v>1.99195872413909</v>
      </c>
      <c r="P61" s="0" t="n">
        <f aca="false">N61*O61*SIGN(C61)</f>
        <v>0</v>
      </c>
      <c r="Q61" s="0" t="n">
        <f aca="false">K61-P61-M61</f>
        <v>4.5085627854186</v>
      </c>
      <c r="R61" s="0" t="n">
        <f aca="false">Q61-F61</f>
        <v>4.4333737854186</v>
      </c>
      <c r="S61" s="0" t="n">
        <f aca="false">E61-(R61)</f>
        <v>0.1266262145814</v>
      </c>
    </row>
    <row r="62" customFormat="false" ht="12.8" hidden="false" customHeight="false" outlineLevel="0" collapsed="false">
      <c r="A62" s="0" t="n">
        <v>6.9083</v>
      </c>
      <c r="B62" s="0" t="n">
        <v>14.414</v>
      </c>
      <c r="C62" s="0" t="n">
        <v>10.566</v>
      </c>
      <c r="D62" s="0" t="n">
        <v>1.4944</v>
      </c>
      <c r="E62" s="0" t="n">
        <v>3.7201</v>
      </c>
      <c r="F62" s="0" t="n">
        <v>0.089169</v>
      </c>
      <c r="G62" s="0" t="n">
        <f aca="false">F62/O62</f>
        <v>0.0381184349690932</v>
      </c>
      <c r="H62" s="0" t="n">
        <f aca="false">SIN(RADIANS(B62))</f>
        <v>0.248926549251858</v>
      </c>
      <c r="I62" s="0" t="n">
        <f aca="false">H62*(1.1*381/304*H62+2)</f>
        <v>0.583278398908958</v>
      </c>
      <c r="J62" s="0" t="n">
        <f aca="false">H62*H62*(1.1*254/19)</f>
        <v>0.911203204322584</v>
      </c>
      <c r="K62" s="0" t="n">
        <f aca="false">(I62*0.1+ J62 * 0.55)/0.0762</f>
        <v>7.34238323186768</v>
      </c>
      <c r="L62" s="0" t="n">
        <f aca="false">I62+J62</f>
        <v>1.49448160323154</v>
      </c>
      <c r="M62" s="0" t="n">
        <f aca="false">L62*0.186/0.0762</f>
        <v>3.64794722048644</v>
      </c>
      <c r="O62" s="0" t="n">
        <f aca="false">(C62/A62)^2*SIGN(C62)</f>
        <v>2.33926183150749</v>
      </c>
      <c r="P62" s="0" t="n">
        <f aca="false">N62*O62*SIGN(C62)</f>
        <v>0</v>
      </c>
      <c r="Q62" s="0" t="n">
        <f aca="false">K62-P62-M62</f>
        <v>3.69443601138124</v>
      </c>
      <c r="R62" s="0" t="n">
        <f aca="false">Q62-F62</f>
        <v>3.60526701138124</v>
      </c>
      <c r="S62" s="0" t="n">
        <f aca="false">E62-(R62)</f>
        <v>0.11483298861876</v>
      </c>
    </row>
    <row r="63" customFormat="false" ht="12.8" hidden="false" customHeight="false" outlineLevel="0" collapsed="false">
      <c r="A63" s="0" t="n">
        <v>7.2211</v>
      </c>
      <c r="B63" s="0" t="n">
        <v>13.599</v>
      </c>
      <c r="C63" s="0" t="n">
        <v>11.756</v>
      </c>
      <c r="D63" s="0" t="n">
        <v>1.3594</v>
      </c>
      <c r="E63" s="0" t="n">
        <v>3.2753</v>
      </c>
      <c r="F63" s="0" t="n">
        <v>0.10128</v>
      </c>
      <c r="G63" s="0" t="n">
        <f aca="false">F63/O63</f>
        <v>0.038213010744304</v>
      </c>
      <c r="H63" s="0" t="n">
        <f aca="false">SIN(RADIANS(B63))</f>
        <v>0.235125149147116</v>
      </c>
      <c r="I63" s="0" t="n">
        <f aca="false">H63*(1.1*381/304*H63+2)</f>
        <v>0.546465612661419</v>
      </c>
      <c r="J63" s="0" t="n">
        <f aca="false">H63*H63*(1.1*254/19)</f>
        <v>0.812963353250004</v>
      </c>
      <c r="K63" s="0" t="n">
        <f aca="false">(I63*0.1+ J63 * 0.55)/0.0762</f>
        <v>6.58499219886672</v>
      </c>
      <c r="L63" s="0" t="n">
        <f aca="false">I63+J63</f>
        <v>1.35942896591142</v>
      </c>
      <c r="M63" s="0" t="n">
        <f aca="false">L63*0.186/0.0762</f>
        <v>3.31829117663418</v>
      </c>
      <c r="O63" s="0" t="n">
        <f aca="false">(C63/A63)^2*SIGN(C63)</f>
        <v>2.65040618436737</v>
      </c>
      <c r="P63" s="0" t="n">
        <f aca="false">N63*O63*SIGN(C63)</f>
        <v>0</v>
      </c>
      <c r="Q63" s="0" t="n">
        <f aca="false">K63-P63-M63</f>
        <v>3.26670102223254</v>
      </c>
      <c r="R63" s="0" t="n">
        <f aca="false">Q63-F63</f>
        <v>3.16542102223254</v>
      </c>
      <c r="S63" s="0" t="n">
        <f aca="false">E63-(R63)</f>
        <v>0.10987897776746</v>
      </c>
    </row>
    <row r="64" customFormat="false" ht="12.8" hidden="false" customHeight="false" outlineLevel="0" collapsed="false">
      <c r="A64" s="0" t="n">
        <v>7.5165</v>
      </c>
      <c r="B64" s="0" t="n">
        <v>12.63</v>
      </c>
      <c r="C64" s="0" t="n">
        <v>12.918</v>
      </c>
      <c r="D64" s="0" t="n">
        <v>1.2062</v>
      </c>
      <c r="E64" s="0" t="n">
        <v>2.7807</v>
      </c>
      <c r="F64" s="0" t="n">
        <v>0.11328</v>
      </c>
      <c r="G64" s="0" t="n">
        <f aca="false">F64/O64</f>
        <v>0.0383525286938003</v>
      </c>
      <c r="O64" s="0" t="n">
        <f aca="false">(C64/A64)^2*SIGN(C64)</f>
        <v>2.95365139817526</v>
      </c>
    </row>
    <row r="65" customFormat="false" ht="12.8" hidden="false" customHeight="false" outlineLevel="0" collapsed="false">
      <c r="A65" s="0" t="n">
        <v>7.7946</v>
      </c>
      <c r="B65" s="0" t="n">
        <v>11.265</v>
      </c>
      <c r="C65" s="0" t="n">
        <v>13.899</v>
      </c>
      <c r="D65" s="0" t="n">
        <v>1.0044</v>
      </c>
      <c r="E65" s="0" t="n">
        <v>2.1477</v>
      </c>
      <c r="F65" s="0" t="n">
        <v>0.12275</v>
      </c>
      <c r="G65" s="0" t="n">
        <f aca="false">F65/O65</f>
        <v>0.0386048667050336</v>
      </c>
      <c r="O65" s="0" t="n">
        <f aca="false">(C65/A65)^2*SIGN(C65)</f>
        <v>3.17965092168017</v>
      </c>
    </row>
    <row r="66" customFormat="false" ht="12.8" hidden="false" customHeight="false" outlineLevel="0" collapsed="false">
      <c r="A66" s="0" t="n">
        <v>8.0554</v>
      </c>
      <c r="B66" s="0" t="n">
        <v>10.713</v>
      </c>
      <c r="C66" s="0" t="n">
        <v>14.741</v>
      </c>
      <c r="D66" s="0" t="n">
        <v>0.92753</v>
      </c>
      <c r="E66" s="0" t="n">
        <v>1.9122</v>
      </c>
      <c r="F66" s="0" t="n">
        <v>0.12909</v>
      </c>
      <c r="G66" s="0" t="n">
        <f aca="false">F66/O66</f>
        <v>0.038548983425435</v>
      </c>
      <c r="O66" s="0" t="n">
        <f aca="false">(C66/A66)^2*SIGN(C66)</f>
        <v>3.34872643917311</v>
      </c>
    </row>
    <row r="67" customFormat="false" ht="12.8" hidden="false" customHeight="false" outlineLevel="0" collapsed="false">
      <c r="A67" s="0" t="n">
        <v>8.2987</v>
      </c>
      <c r="B67" s="0" t="n">
        <v>9.8573</v>
      </c>
      <c r="C67" s="0" t="n">
        <v>15.612</v>
      </c>
      <c r="D67" s="0" t="n">
        <v>0.81373</v>
      </c>
      <c r="E67" s="0" t="n">
        <v>1.5706</v>
      </c>
      <c r="F67" s="0" t="n">
        <v>0.13659</v>
      </c>
      <c r="G67" s="0" t="n">
        <f aca="false">F67/O67</f>
        <v>0.0385941917147251</v>
      </c>
      <c r="H67" s="0" t="n">
        <f aca="false">G59/0.55*0.00456/0.95^4*0.0762</f>
        <v>2.82675480003305E-005</v>
      </c>
      <c r="O67" s="0" t="n">
        <f aca="false">(C67/A67)^2*SIGN(C67)</f>
        <v>3.53913358283614</v>
      </c>
    </row>
    <row r="68" customFormat="false" ht="12.8" hidden="false" customHeight="false" outlineLevel="0" collapsed="false">
      <c r="A68" s="0" t="n">
        <v>8.5248</v>
      </c>
      <c r="B68" s="0" t="n">
        <v>8.5174</v>
      </c>
      <c r="C68" s="0" t="n">
        <v>16.21</v>
      </c>
      <c r="D68" s="0" t="n">
        <v>0.64901</v>
      </c>
      <c r="E68" s="0" t="n">
        <v>1.0985</v>
      </c>
      <c r="F68" s="0" t="n">
        <v>0.14028</v>
      </c>
      <c r="G68" s="0" t="n">
        <f aca="false">F68/O68</f>
        <v>0.0387969982421921</v>
      </c>
      <c r="H68" s="0" t="n">
        <f aca="false">3*(0.275*0.07018/0.00456*0.0762 * (0.186^4 + (0.95-0.186)^4))</f>
        <v>0.330791147792966</v>
      </c>
      <c r="O68" s="0" t="n">
        <f aca="false">(C68/A68)^2*SIGN(C68)</f>
        <v>3.61574364914253</v>
      </c>
    </row>
    <row r="69" customFormat="false" ht="12.8" hidden="false" customHeight="false" outlineLevel="0" collapsed="false">
      <c r="A69" s="0" t="n">
        <v>8.7334</v>
      </c>
      <c r="B69" s="0" t="n">
        <v>8.5901</v>
      </c>
      <c r="C69" s="0" t="n">
        <v>16.77</v>
      </c>
      <c r="D69" s="0" t="n">
        <v>0.65753</v>
      </c>
      <c r="E69" s="0" t="n">
        <v>1.1227</v>
      </c>
      <c r="F69" s="0" t="n">
        <v>0.14193</v>
      </c>
      <c r="G69" s="0" t="n">
        <f aca="false">F69/O69</f>
        <v>0.0384923814753921</v>
      </c>
      <c r="H69" s="0" t="n">
        <f aca="false">0.55*0.95^4*0.0381/0.00456/0.0762</f>
        <v>49.1204427083334</v>
      </c>
      <c r="O69" s="0" t="n">
        <f aca="false">(C69/A69)^2*SIGN(C69)</f>
        <v>3.68722314805944</v>
      </c>
    </row>
    <row r="70" customFormat="false" ht="12.8" hidden="false" customHeight="false" outlineLevel="0" collapsed="false">
      <c r="A70" s="0" t="n">
        <v>8.9248</v>
      </c>
      <c r="B70" s="0" t="n">
        <v>8.5249</v>
      </c>
      <c r="C70" s="0" t="n">
        <v>17.404</v>
      </c>
      <c r="D70" s="0" t="n">
        <v>0.64989</v>
      </c>
      <c r="E70" s="0" t="n">
        <v>1.1006</v>
      </c>
      <c r="F70" s="0" t="n">
        <v>0.14534</v>
      </c>
      <c r="G70" s="0" t="n">
        <f aca="false">F70/O70</f>
        <v>0.0382194111704588</v>
      </c>
      <c r="O70" s="0" t="n">
        <f aca="false">(C70/A70)^2*SIGN(C70)</f>
        <v>3.80277967527503</v>
      </c>
    </row>
    <row r="71" customFormat="false" ht="12.8" hidden="false" customHeight="false" outlineLevel="0" collapsed="false">
      <c r="A71" s="0" t="n">
        <v>9.0988</v>
      </c>
      <c r="B71" s="0" t="n">
        <v>8.0394</v>
      </c>
      <c r="C71" s="0" t="n">
        <v>17.981</v>
      </c>
      <c r="D71" s="0" t="n">
        <v>0.59427</v>
      </c>
      <c r="E71" s="0" t="n">
        <v>0.94663</v>
      </c>
      <c r="F71" s="0" t="n">
        <v>0.14877</v>
      </c>
      <c r="G71" s="0" t="n">
        <f aca="false">F71/O71</f>
        <v>0.0380939422283947</v>
      </c>
      <c r="O71" s="0" t="n">
        <f aca="false">(C71/A71)^2*SIGN(C71)</f>
        <v>3.90534534619809</v>
      </c>
    </row>
    <row r="72" customFormat="false" ht="12.8" hidden="false" customHeight="false" outlineLevel="0" collapsed="false">
      <c r="A72" s="0" t="n">
        <v>9.2555</v>
      </c>
      <c r="B72" s="0" t="n">
        <v>7.464</v>
      </c>
      <c r="C72" s="0" t="n">
        <v>18.513</v>
      </c>
      <c r="D72" s="0" t="n">
        <v>0.5312</v>
      </c>
      <c r="E72" s="0" t="n">
        <v>0.77654</v>
      </c>
      <c r="F72" s="0" t="n">
        <v>0.15202</v>
      </c>
      <c r="G72" s="0" t="n">
        <f aca="false">F72/O72</f>
        <v>0.0379967889165196</v>
      </c>
      <c r="H72" s="0" t="n">
        <f aca="false">0.55/0.00456/0.0762 * (0.8^4*0.0381 + 0.15^4*0.0762/4)</f>
        <v>24.7170195997807</v>
      </c>
      <c r="O72" s="0" t="n">
        <f aca="false">(C72/A72)^2*SIGN(C72)</f>
        <v>4.00086439762038</v>
      </c>
    </row>
    <row r="73" customFormat="false" ht="12.8" hidden="false" customHeight="false" outlineLevel="0" collapsed="false">
      <c r="A73" s="0" t="n">
        <v>9.3953</v>
      </c>
      <c r="B73" s="0" t="n">
        <v>6.6468</v>
      </c>
      <c r="C73" s="0" t="n">
        <v>18.917</v>
      </c>
      <c r="D73" s="0" t="n">
        <v>0.44696</v>
      </c>
      <c r="E73" s="0" t="n">
        <v>0.55942</v>
      </c>
      <c r="F73" s="0" t="n">
        <v>0.15405</v>
      </c>
      <c r="G73" s="0" t="n">
        <f aca="false">F73/O73</f>
        <v>0.0379995522265142</v>
      </c>
      <c r="O73" s="0" t="n">
        <f aca="false">(C73/A73)^2*SIGN(C73)</f>
        <v>4.05399513872459</v>
      </c>
    </row>
    <row r="74" customFormat="false" ht="12.8" hidden="false" customHeight="false" outlineLevel="0" collapsed="false">
      <c r="A74" s="0" t="n">
        <v>9.5215</v>
      </c>
      <c r="B74" s="0" t="n">
        <v>6.0865</v>
      </c>
      <c r="C74" s="0" t="n">
        <v>19.228</v>
      </c>
      <c r="D74" s="0" t="n">
        <v>0.39286</v>
      </c>
      <c r="E74" s="0" t="n">
        <v>0.42746</v>
      </c>
      <c r="F74" s="0" t="n">
        <v>0.15455</v>
      </c>
      <c r="G74" s="0" t="n">
        <f aca="false">F74/O74</f>
        <v>0.0378975841513455</v>
      </c>
      <c r="O74" s="0" t="n">
        <f aca="false">(C74/A74)^2*SIGN(C74)</f>
        <v>4.0780963605173</v>
      </c>
    </row>
    <row r="75" customFormat="false" ht="12.8" hidden="false" customHeight="false" outlineLevel="0" collapsed="false">
      <c r="A75" s="0" t="n">
        <v>9.6359</v>
      </c>
      <c r="B75" s="0" t="n">
        <v>5.4303</v>
      </c>
      <c r="C75" s="0" t="n">
        <v>19.473</v>
      </c>
      <c r="D75" s="0" t="n">
        <v>0.3333</v>
      </c>
      <c r="E75" s="0" t="n">
        <v>0.28983</v>
      </c>
      <c r="F75" s="0" t="n">
        <v>0.15455</v>
      </c>
      <c r="G75" s="0" t="n">
        <f aca="false">F75/O75</f>
        <v>0.0378431997665933</v>
      </c>
      <c r="O75" s="0" t="n">
        <f aca="false">(C75/A75)^2*SIGN(C75)</f>
        <v>4.0839569844311</v>
      </c>
    </row>
    <row r="76" customFormat="false" ht="12.8" hidden="false" customHeight="false" outlineLevel="0" collapsed="false">
      <c r="A76" s="0" t="n">
        <v>9.7385</v>
      </c>
      <c r="B76" s="0" t="n">
        <v>4.9859</v>
      </c>
      <c r="C76" s="0" t="n">
        <v>19.621</v>
      </c>
      <c r="D76" s="0" t="n">
        <v>0.2953</v>
      </c>
      <c r="E76" s="0" t="n">
        <v>0.20777</v>
      </c>
      <c r="F76" s="0" t="n">
        <v>0.15305</v>
      </c>
      <c r="G76" s="0" t="n">
        <f aca="false">F76/O76</f>
        <v>0.0377029381447471</v>
      </c>
      <c r="O76" s="0" t="n">
        <f aca="false">(C76/A76)^2*SIGN(C76)</f>
        <v>4.0593653314874</v>
      </c>
    </row>
    <row r="77" customFormat="false" ht="12.8" hidden="false" customHeight="false" outlineLevel="0" collapsed="false">
      <c r="A77" s="0" t="n">
        <v>9.8296</v>
      </c>
      <c r="B77" s="0" t="n">
        <v>4.9427</v>
      </c>
      <c r="C77" s="0" t="n">
        <v>19.775</v>
      </c>
      <c r="D77" s="0" t="n">
        <v>0.29171</v>
      </c>
      <c r="E77" s="0" t="n">
        <v>0.2036</v>
      </c>
      <c r="F77" s="0" t="n">
        <v>0.15133</v>
      </c>
      <c r="G77" s="0" t="n">
        <f aca="false">F77/O77</f>
        <v>0.037390712269269</v>
      </c>
      <c r="H77" s="0" t="n">
        <f aca="false">F77/N77</f>
        <v>122.746467669018</v>
      </c>
      <c r="N77" s="0" t="n">
        <f aca="false">(RADIANS(C77)/A77)^2</f>
        <v>0.00123286643496786</v>
      </c>
      <c r="O77" s="0" t="n">
        <f aca="false">(C77/A77)^2*SIGN(C77)</f>
        <v>4.04726176142883</v>
      </c>
    </row>
    <row r="78" customFormat="false" ht="12.8" hidden="false" customHeight="false" outlineLevel="0" collapsed="false">
      <c r="A78" s="0" t="n">
        <v>9.9092</v>
      </c>
      <c r="B78" s="0" t="n">
        <v>4.388</v>
      </c>
      <c r="C78" s="0" t="n">
        <v>19.895</v>
      </c>
      <c r="D78" s="0" t="n">
        <v>0.24717</v>
      </c>
      <c r="E78" s="0" t="n">
        <v>0.11327</v>
      </c>
      <c r="F78" s="0" t="n">
        <v>0.15041</v>
      </c>
      <c r="G78" s="0" t="n">
        <f aca="false">F78/O78</f>
        <v>0.0373135021095039</v>
      </c>
      <c r="H78" s="0" t="n">
        <f aca="false">F78/N78</f>
        <v>122.493001666256</v>
      </c>
      <c r="N78" s="0" t="n">
        <f aca="false">(RADIANS(C78)/A78)^2</f>
        <v>0.00122790688409944</v>
      </c>
      <c r="O78" s="0" t="n">
        <f aca="false">(C78/A78)^2*SIGN(C78)</f>
        <v>4.03098051634478</v>
      </c>
    </row>
    <row r="79" customFormat="false" ht="12.8" hidden="false" customHeight="false" outlineLevel="0" collapsed="false">
      <c r="A79" s="0" t="n">
        <v>9.9775</v>
      </c>
      <c r="B79" s="0" t="n">
        <v>4.011</v>
      </c>
      <c r="C79" s="0" t="n">
        <v>19.943</v>
      </c>
      <c r="D79" s="0" t="n">
        <v>0.21858</v>
      </c>
      <c r="E79" s="0" t="n">
        <v>0.060532</v>
      </c>
      <c r="F79" s="0" t="n">
        <v>0.14849</v>
      </c>
      <c r="G79" s="0" t="n">
        <f aca="false">F79/O79</f>
        <v>0.0371671877624194</v>
      </c>
      <c r="H79" s="0" t="n">
        <f aca="false">F79/N79</f>
        <v>122.012679998549</v>
      </c>
      <c r="N79" s="0" t="n">
        <f aca="false">(RADIANS(C79)/A79)^2</f>
        <v>0.00121700465887452</v>
      </c>
      <c r="O79" s="0" t="n">
        <f aca="false">(C79/A79)^2*SIGN(C79)</f>
        <v>3.99519062214714</v>
      </c>
    </row>
    <row r="80" customFormat="false" ht="12.8" hidden="false" customHeight="false" outlineLevel="0" collapsed="false">
      <c r="A80" s="0" t="n">
        <v>10.035</v>
      </c>
      <c r="B80" s="0" t="n">
        <v>3.9553</v>
      </c>
      <c r="C80" s="0" t="n">
        <v>19.995</v>
      </c>
      <c r="D80" s="0" t="n">
        <v>0.21448</v>
      </c>
      <c r="E80" s="0" t="n">
        <v>0.055944</v>
      </c>
      <c r="F80" s="0" t="n">
        <v>0.1464</v>
      </c>
      <c r="G80" s="0" t="n">
        <f aca="false">F80/O80</f>
        <v>0.0368750835871008</v>
      </c>
      <c r="H80" s="0" t="n">
        <f aca="false">F80/N80</f>
        <v>121.053758556948</v>
      </c>
      <c r="N80" s="0" t="n">
        <f aca="false">(RADIANS(C80)/A80)^2</f>
        <v>0.00120938004523939</v>
      </c>
      <c r="O80" s="0" t="n">
        <f aca="false">(C80/A80)^2*SIGN(C80)</f>
        <v>3.97016049208935</v>
      </c>
    </row>
    <row r="81" customFormat="false" ht="12.8" hidden="false" customHeight="false" outlineLevel="0" collapsed="false">
      <c r="A81" s="0" t="n">
        <v>10.081</v>
      </c>
      <c r="B81" s="0" t="n">
        <v>3.8426</v>
      </c>
      <c r="C81" s="0" t="n">
        <v>20.023</v>
      </c>
      <c r="D81" s="0" t="n">
        <v>0.20626</v>
      </c>
      <c r="E81" s="0" t="n">
        <v>0.043398</v>
      </c>
      <c r="F81" s="0" t="n">
        <v>0.14443</v>
      </c>
      <c r="G81" s="0" t="n">
        <f aca="false">F81/O81</f>
        <v>0.0366105578126432</v>
      </c>
      <c r="H81" s="0" t="n">
        <f aca="false">F81/N81</f>
        <v>120.185371664817</v>
      </c>
      <c r="N81" s="0" t="n">
        <f aca="false">(RADIANS(C81)/A81)^2</f>
        <v>0.0012017269489568</v>
      </c>
      <c r="O81" s="0" t="n">
        <f aca="false">(C81/A81)^2*SIGN(C81)</f>
        <v>3.94503685901563</v>
      </c>
    </row>
    <row r="82" customFormat="false" ht="12.8" hidden="false" customHeight="false" outlineLevel="0" collapsed="false">
      <c r="A82" s="0" t="n">
        <v>10.117</v>
      </c>
      <c r="B82" s="0" t="n">
        <v>3.4625</v>
      </c>
      <c r="C82" s="0" t="n">
        <v>20.061</v>
      </c>
      <c r="D82" s="0" t="n">
        <v>0.17945</v>
      </c>
      <c r="E82" s="0" t="n">
        <v>-0.0022719</v>
      </c>
      <c r="F82" s="0" t="n">
        <v>0.14351</v>
      </c>
      <c r="G82" s="0" t="n">
        <f aca="false">F82/O82</f>
        <v>0.0364989615737849</v>
      </c>
      <c r="H82" s="0" t="n">
        <f aca="false">F82/N82</f>
        <v>119.819022823256</v>
      </c>
      <c r="N82" s="0" t="n">
        <f aca="false">(RADIANS(C82)/A82)^2</f>
        <v>0.00119772300439882</v>
      </c>
      <c r="O82" s="0" t="n">
        <f aca="false">(C82/A82)^2*SIGN(C82)</f>
        <v>3.93189268439558</v>
      </c>
    </row>
    <row r="83" customFormat="false" ht="12.8" hidden="false" customHeight="false" outlineLevel="0" collapsed="false">
      <c r="A83" s="0" t="n">
        <v>10.142</v>
      </c>
      <c r="B83" s="0" t="n">
        <v>2.7742</v>
      </c>
      <c r="C83" s="0" t="n">
        <v>20.018</v>
      </c>
      <c r="D83" s="0" t="n">
        <v>0.13447</v>
      </c>
      <c r="E83" s="0" t="n">
        <v>-0.070639</v>
      </c>
      <c r="F83" s="0" t="n">
        <v>0.14247</v>
      </c>
      <c r="G83" s="0" t="n">
        <f aca="false">F83/O83</f>
        <v>0.0365703626379579</v>
      </c>
      <c r="H83" s="0" t="n">
        <f aca="false">F83/N83</f>
        <v>120.053418690121</v>
      </c>
      <c r="N83" s="0" t="n">
        <f aca="false">(RADIANS(C83)/A83)^2</f>
        <v>0.00118672172399972</v>
      </c>
      <c r="O83" s="0" t="n">
        <f aca="false">(C83/A83)^2*SIGN(C83)</f>
        <v>3.89577761124316</v>
      </c>
    </row>
    <row r="84" customFormat="false" ht="12.8" hidden="false" customHeight="false" outlineLevel="0" collapsed="false">
      <c r="A84" s="0" t="n">
        <v>10.164</v>
      </c>
      <c r="B84" s="0" t="n">
        <v>2.9283</v>
      </c>
      <c r="C84" s="0" t="n">
        <v>19.968</v>
      </c>
      <c r="D84" s="0" t="n">
        <v>0.14414</v>
      </c>
      <c r="E84" s="0" t="n">
        <v>-0.053615</v>
      </c>
      <c r="F84" s="0" t="n">
        <v>0.13973</v>
      </c>
      <c r="G84" s="0" t="n">
        <f aca="false">F84/O84</f>
        <v>0.0362034397716635</v>
      </c>
      <c r="H84" s="0" t="n">
        <f aca="false">F84/N84</f>
        <v>118.848881974685</v>
      </c>
      <c r="N84" s="0" t="n">
        <f aca="false">(RADIANS(C84)/A84)^2</f>
        <v>0.00117569469462711</v>
      </c>
      <c r="O84" s="0" t="n">
        <f aca="false">(C84/A84)^2*SIGN(C84)</f>
        <v>3.85957800919699</v>
      </c>
    </row>
    <row r="85" customFormat="false" ht="12.8" hidden="false" customHeight="false" outlineLevel="0" collapsed="false">
      <c r="A85" s="0" t="n">
        <v>10.186</v>
      </c>
      <c r="B85" s="0" t="n">
        <v>3.0696</v>
      </c>
      <c r="C85" s="0" t="n">
        <v>19.935</v>
      </c>
      <c r="D85" s="0" t="n">
        <v>0.15322</v>
      </c>
      <c r="E85" s="0" t="n">
        <v>-0.037092</v>
      </c>
      <c r="F85" s="0" t="n">
        <v>0.13734</v>
      </c>
      <c r="G85" s="0" t="n">
        <f aca="false">F85/O85</f>
        <v>0.035856831201631</v>
      </c>
      <c r="H85" s="0" t="n">
        <f aca="false">F85/N85</f>
        <v>117.711033160014</v>
      </c>
      <c r="N85" s="0" t="n">
        <f aca="false">(RADIANS(C85)/A85)^2</f>
        <v>0.00116675553950243</v>
      </c>
      <c r="O85" s="0" t="n">
        <f aca="false">(C85/A85)^2*SIGN(C85)</f>
        <v>3.83023249398995</v>
      </c>
    </row>
    <row r="86" customFormat="false" ht="12.8" hidden="false" customHeight="false" outlineLevel="0" collapsed="false">
      <c r="A86" s="0" t="n">
        <v>10.208</v>
      </c>
      <c r="B86" s="0" t="n">
        <v>3.009</v>
      </c>
      <c r="C86" s="0" t="n">
        <v>19.905</v>
      </c>
      <c r="D86" s="0" t="n">
        <v>0.1493</v>
      </c>
      <c r="E86" s="0" t="n">
        <v>-0.040627</v>
      </c>
      <c r="F86" s="0" t="n">
        <v>0.1355</v>
      </c>
      <c r="G86" s="0" t="n">
        <f aca="false">F86/O86</f>
        <v>0.0356365993227943</v>
      </c>
      <c r="H86" s="0" t="n">
        <f aca="false">F86/N86</f>
        <v>116.988054549693</v>
      </c>
      <c r="N86" s="0" t="n">
        <f aca="false">(RADIANS(C86)/A86)^2</f>
        <v>0.00115823791173861</v>
      </c>
      <c r="O86" s="0" t="n">
        <f aca="false">(C86/A86)^2*SIGN(C86)</f>
        <v>3.80227077147986</v>
      </c>
    </row>
    <row r="87" customFormat="false" ht="12.8" hidden="false" customHeight="false" outlineLevel="0" collapsed="false">
      <c r="A87" s="0" t="n">
        <v>10.231</v>
      </c>
      <c r="B87" s="0" t="n">
        <v>2.8796</v>
      </c>
      <c r="C87" s="0" t="n">
        <v>19.869</v>
      </c>
      <c r="D87" s="0" t="n">
        <v>0.14106</v>
      </c>
      <c r="E87" s="0" t="n">
        <v>-0.050883</v>
      </c>
      <c r="F87" s="0" t="n">
        <v>0.13383</v>
      </c>
      <c r="G87" s="0" t="n">
        <f aca="false">F87/O87</f>
        <v>0.0354844131994505</v>
      </c>
      <c r="H87" s="0" t="n">
        <f aca="false">F87/N87</f>
        <v>116.488456977597</v>
      </c>
      <c r="N87" s="0" t="n">
        <f aca="false">(RADIANS(C87)/A87)^2</f>
        <v>0.00114886919676289</v>
      </c>
      <c r="O87" s="0" t="n">
        <f aca="false">(C87/A87)^2*SIGN(C87)</f>
        <v>3.77151509446611</v>
      </c>
    </row>
    <row r="88" customFormat="false" ht="12.8" hidden="false" customHeight="false" outlineLevel="0" collapsed="false">
      <c r="A88" s="0" t="n">
        <v>10.254</v>
      </c>
      <c r="B88" s="0" t="n">
        <v>2.8323</v>
      </c>
      <c r="C88" s="0" t="n">
        <v>19.823</v>
      </c>
      <c r="D88" s="0" t="n">
        <v>0.13809</v>
      </c>
      <c r="E88" s="0" t="n">
        <v>-0.052514</v>
      </c>
      <c r="F88" s="0" t="n">
        <v>0.13194</v>
      </c>
      <c r="G88" s="0" t="n">
        <f aca="false">F88/O88</f>
        <v>0.0353040349204163</v>
      </c>
      <c r="H88" s="0" t="n">
        <f aca="false">F88/N88</f>
        <v>115.896310017779</v>
      </c>
      <c r="N88" s="0" t="n">
        <f aca="false">(RADIANS(C88)/A88)^2</f>
        <v>0.00113843141321548</v>
      </c>
      <c r="O88" s="0" t="n">
        <f aca="false">(C88/A88)^2*SIGN(C88)</f>
        <v>3.73724987235663</v>
      </c>
    </row>
    <row r="89" customFormat="false" ht="12.8" hidden="false" customHeight="false" outlineLevel="0" collapsed="false">
      <c r="A89" s="0" t="n">
        <v>10.278</v>
      </c>
      <c r="B89" s="0" t="n">
        <v>2.9672</v>
      </c>
      <c r="C89" s="0" t="n">
        <v>19.785</v>
      </c>
      <c r="D89" s="0" t="n">
        <v>0.14662</v>
      </c>
      <c r="E89" s="0" t="n">
        <v>-0.037826</v>
      </c>
      <c r="F89" s="0" t="n">
        <v>0.12978</v>
      </c>
      <c r="G89" s="0" t="n">
        <f aca="false">F89/O89</f>
        <v>0.0350229631605721</v>
      </c>
      <c r="H89" s="0" t="n">
        <f aca="false">F89/N89</f>
        <v>114.973605859753</v>
      </c>
      <c r="N89" s="0" t="n">
        <f aca="false">(RADIANS(C89)/A89)^2</f>
        <v>0.00112878081042624</v>
      </c>
      <c r="O89" s="0" t="n">
        <f aca="false">(C89/A89)^2*SIGN(C89)</f>
        <v>3.70556881223868</v>
      </c>
    </row>
    <row r="90" customFormat="false" ht="12.8" hidden="false" customHeight="false" outlineLevel="0" collapsed="false">
      <c r="A90" s="0" t="n">
        <v>10.304</v>
      </c>
      <c r="B90" s="0" t="n">
        <v>3.4213</v>
      </c>
      <c r="C90" s="0" t="n">
        <v>19.766</v>
      </c>
      <c r="D90" s="0" t="n">
        <v>0.17663</v>
      </c>
      <c r="E90" s="0" t="n">
        <v>0.013449</v>
      </c>
      <c r="F90" s="0" t="n">
        <v>0.12709</v>
      </c>
      <c r="G90" s="0" t="n">
        <f aca="false">F90/O90</f>
        <v>0.0345370705447605</v>
      </c>
      <c r="H90" s="0" t="n">
        <f aca="false">F90/N90</f>
        <v>113.378514495143</v>
      </c>
      <c r="N90" s="0" t="n">
        <f aca="false">(RADIANS(C90)/A90)^2</f>
        <v>0.00112093548381641</v>
      </c>
      <c r="O90" s="0" t="n">
        <f aca="false">(C90/A90)^2*SIGN(C90)</f>
        <v>3.67981412422601</v>
      </c>
    </row>
    <row r="91" customFormat="false" ht="12.8" hidden="false" customHeight="false" outlineLevel="0" collapsed="false">
      <c r="A91" s="0" t="n">
        <v>10.331</v>
      </c>
      <c r="B91" s="0" t="n">
        <v>4.1299</v>
      </c>
      <c r="C91" s="0" t="n">
        <v>19.822</v>
      </c>
      <c r="D91" s="0" t="n">
        <v>0.22745</v>
      </c>
      <c r="E91" s="0" t="n">
        <v>0.10914</v>
      </c>
      <c r="F91" s="0" t="n">
        <v>0.12465</v>
      </c>
      <c r="G91" s="0" t="n">
        <f aca="false">F91/O91</f>
        <v>0.0338596186379889</v>
      </c>
      <c r="O91" s="0" t="n">
        <f aca="false">(C91/A91)^2*SIGN(C91)</f>
        <v>3.68137637144408</v>
      </c>
    </row>
    <row r="92" customFormat="false" ht="12.8" hidden="false" customHeight="false" outlineLevel="0" collapsed="false">
      <c r="A92" s="0" t="n">
        <v>10.361</v>
      </c>
      <c r="B92" s="0" t="n">
        <v>4.2778</v>
      </c>
      <c r="C92" s="0" t="n">
        <v>19.949</v>
      </c>
      <c r="D92" s="0" t="n">
        <v>0.23867</v>
      </c>
      <c r="E92" s="0" t="n">
        <v>0.13145</v>
      </c>
      <c r="F92" s="0" t="n">
        <v>0.12457</v>
      </c>
      <c r="G92" s="0" t="n">
        <f aca="false">F92/O92</f>
        <v>0.0336027291342636</v>
      </c>
      <c r="O92" s="0" t="n">
        <f aca="false">(C92/A92)^2*SIGN(C92)</f>
        <v>3.70713936663496</v>
      </c>
    </row>
    <row r="93" customFormat="false" ht="12.8" hidden="false" customHeight="false" outlineLevel="0" collapsed="false">
      <c r="A93" s="0" t="n">
        <v>10.392</v>
      </c>
      <c r="B93" s="0" t="n">
        <v>4.1079</v>
      </c>
      <c r="C93" s="0" t="n">
        <v>20.047</v>
      </c>
      <c r="D93" s="0" t="n">
        <v>0.2258</v>
      </c>
      <c r="E93" s="0" t="n">
        <v>0.10672</v>
      </c>
      <c r="F93" s="0" t="n">
        <v>0.12507</v>
      </c>
      <c r="G93" s="0" t="n">
        <f aca="false">F93/O93</f>
        <v>0.0336087720580833</v>
      </c>
      <c r="O93" s="0" t="n">
        <f aca="false">(C93/A93)^2*SIGN(C93)</f>
        <v>3.72134988400801</v>
      </c>
    </row>
    <row r="94" customFormat="false" ht="12.8" hidden="false" customHeight="false" outlineLevel="0" collapsed="false">
      <c r="A94" s="0" t="n">
        <v>10.427</v>
      </c>
      <c r="B94" s="0" t="n">
        <v>4.1329</v>
      </c>
      <c r="C94" s="0" t="n">
        <v>20.151</v>
      </c>
      <c r="D94" s="0" t="n">
        <v>0.22767</v>
      </c>
      <c r="E94" s="0" t="n">
        <v>0.11047</v>
      </c>
      <c r="F94" s="0" t="n">
        <v>0.12513</v>
      </c>
      <c r="G94" s="0" t="n">
        <f aca="false">F94/O94</f>
        <v>0.0335032536697938</v>
      </c>
      <c r="O94" s="0" t="n">
        <f aca="false">(C94/A94)^2*SIGN(C94)</f>
        <v>3.73486113418339</v>
      </c>
    </row>
    <row r="95" customFormat="false" ht="12.8" hidden="false" customHeight="false" outlineLevel="0" collapsed="false">
      <c r="A95" s="0" t="n">
        <v>10.465</v>
      </c>
      <c r="B95" s="0" t="n">
        <v>4.0287</v>
      </c>
      <c r="C95" s="0" t="n">
        <v>20.246</v>
      </c>
      <c r="D95" s="0" t="n">
        <v>0.2199</v>
      </c>
      <c r="E95" s="0" t="n">
        <v>0.096348</v>
      </c>
      <c r="F95" s="0" t="n">
        <v>0.12552</v>
      </c>
      <c r="G95" s="0" t="n">
        <f aca="false">F95/O95</f>
        <v>0.0335361289518357</v>
      </c>
      <c r="O95" s="0" t="n">
        <f aca="false">(C95/A95)^2*SIGN(C95)</f>
        <v>3.74282911961218</v>
      </c>
    </row>
    <row r="96" customFormat="false" ht="12.8" hidden="false" customHeight="false" outlineLevel="0" collapsed="false">
      <c r="A96" s="0" t="n">
        <v>10.507</v>
      </c>
      <c r="B96" s="0" t="n">
        <v>4.1353</v>
      </c>
      <c r="C96" s="0" t="n">
        <v>20.334</v>
      </c>
      <c r="D96" s="0" t="n">
        <v>0.22786</v>
      </c>
      <c r="E96" s="0" t="n">
        <v>0.11213</v>
      </c>
      <c r="F96" s="0" t="n">
        <v>0.1252</v>
      </c>
      <c r="G96" s="0" t="n">
        <f aca="false">F96/O96</f>
        <v>0.0334284434666166</v>
      </c>
      <c r="O96" s="0" t="n">
        <f aca="false">(C96/A96)^2*SIGN(C96)</f>
        <v>3.74531348206599</v>
      </c>
    </row>
    <row r="97" customFormat="false" ht="12.8" hidden="false" customHeight="false" outlineLevel="0" collapsed="false">
      <c r="A97" s="0" t="n">
        <v>10.552</v>
      </c>
      <c r="B97" s="0" t="n">
        <v>4.2511</v>
      </c>
      <c r="C97" s="0" t="n">
        <v>20.461</v>
      </c>
      <c r="D97" s="0" t="n">
        <v>0.23663</v>
      </c>
      <c r="E97" s="0" t="n">
        <v>0.13027</v>
      </c>
      <c r="F97" s="0" t="n">
        <v>0.12535</v>
      </c>
      <c r="G97" s="0" t="n">
        <f aca="false">F97/O97</f>
        <v>0.0333380499251789</v>
      </c>
      <c r="O97" s="0" t="n">
        <f aca="false">(C97/A97)^2*SIGN(C97)</f>
        <v>3.75996797297157</v>
      </c>
    </row>
    <row r="98" customFormat="false" ht="12.8" hidden="false" customHeight="false" outlineLevel="0" collapsed="false">
      <c r="A98" s="0" t="n">
        <v>10.599</v>
      </c>
      <c r="B98" s="0" t="n">
        <v>4.1355</v>
      </c>
      <c r="C98" s="0" t="n">
        <v>20.572</v>
      </c>
      <c r="D98" s="0" t="n">
        <v>0.22787</v>
      </c>
      <c r="E98" s="0" t="n">
        <v>0.11271</v>
      </c>
      <c r="F98" s="0" t="n">
        <v>0.12621</v>
      </c>
      <c r="G98" s="0" t="n">
        <f aca="false">F98/O98</f>
        <v>0.0335019834498131</v>
      </c>
      <c r="O98" s="0" t="n">
        <f aca="false">(C98/A98)^2*SIGN(C98)</f>
        <v>3.76723963788789</v>
      </c>
    </row>
    <row r="99" customFormat="false" ht="12.8" hidden="false" customHeight="false" outlineLevel="0" collapsed="false">
      <c r="A99" s="0" t="n">
        <v>10.648</v>
      </c>
      <c r="B99" s="0" t="n">
        <v>4.0735</v>
      </c>
      <c r="C99" s="0" t="n">
        <v>20.68</v>
      </c>
      <c r="D99" s="0" t="n">
        <v>0.22322</v>
      </c>
      <c r="E99" s="0" t="n">
        <v>0.10283</v>
      </c>
      <c r="F99" s="0" t="n">
        <v>0.12697</v>
      </c>
      <c r="G99" s="0" t="n">
        <f aca="false">F99/O99</f>
        <v>0.0336617070167497</v>
      </c>
      <c r="O99" s="0" t="n">
        <f aca="false">(C99/A99)^2*SIGN(C99)</f>
        <v>3.7719418072536</v>
      </c>
    </row>
    <row r="100" customFormat="false" ht="12.8" hidden="false" customHeight="false" outlineLevel="0" collapsed="false">
      <c r="A100" s="0" t="n">
        <v>10.7</v>
      </c>
      <c r="B100" s="0" t="n">
        <v>4.0294</v>
      </c>
      <c r="C100" s="0" t="n">
        <v>20.77</v>
      </c>
      <c r="D100" s="0" t="n">
        <v>0.21994</v>
      </c>
      <c r="E100" s="0" t="n">
        <v>0.096731</v>
      </c>
      <c r="F100" s="0" t="n">
        <v>0.12758</v>
      </c>
      <c r="G100" s="0" t="n">
        <f aca="false">F100/O100</f>
        <v>0.0338592364408408</v>
      </c>
      <c r="O100" s="0" t="n">
        <f aca="false">(C100/A100)^2*SIGN(C100)</f>
        <v>3.76795265962093</v>
      </c>
    </row>
    <row r="101" customFormat="false" ht="12.8" hidden="false" customHeight="false" outlineLevel="0" collapsed="false">
      <c r="A101" s="0" t="n">
        <v>10.756</v>
      </c>
      <c r="B101" s="0" t="n">
        <v>4.3904</v>
      </c>
      <c r="C101" s="0" t="n">
        <v>20.879</v>
      </c>
      <c r="D101" s="0" t="n">
        <v>0.24735</v>
      </c>
      <c r="E101" s="0" t="n">
        <v>0.1531</v>
      </c>
      <c r="F101" s="0" t="n">
        <v>0.12692</v>
      </c>
      <c r="G101" s="0" t="n">
        <f aca="false">F101/O101</f>
        <v>0.0336831160782934</v>
      </c>
      <c r="O101" s="0" t="n">
        <f aca="false">(C101/A101)^2*SIGN(C101)</f>
        <v>3.7680599296391</v>
      </c>
    </row>
    <row r="102" customFormat="false" ht="12.8" hidden="false" customHeight="false" outlineLevel="0" collapsed="false">
      <c r="A102" s="0" t="n">
        <v>10.815</v>
      </c>
      <c r="B102" s="0" t="n">
        <v>4.7658</v>
      </c>
      <c r="C102" s="0" t="n">
        <v>21.079</v>
      </c>
      <c r="D102" s="0" t="n">
        <v>0.27718</v>
      </c>
      <c r="E102" s="0" t="n">
        <v>0.21623</v>
      </c>
      <c r="F102" s="0" t="n">
        <v>0.12726</v>
      </c>
      <c r="G102" s="0" t="n">
        <f aca="false">F102/O102</f>
        <v>0.0335000117031652</v>
      </c>
      <c r="O102" s="0" t="n">
        <f aca="false">(C102/A102)^2*SIGN(C102)</f>
        <v>3.79880464304363</v>
      </c>
    </row>
    <row r="103" customFormat="false" ht="12.8" hidden="false" customHeight="false" outlineLevel="0" collapsed="false">
      <c r="A103" s="0" t="n">
        <v>10.877</v>
      </c>
      <c r="B103" s="0" t="n">
        <v>5.0675</v>
      </c>
      <c r="C103" s="0" t="n">
        <v>21.306</v>
      </c>
      <c r="D103" s="0" t="n">
        <v>0.30213</v>
      </c>
      <c r="E103" s="0" t="n">
        <v>0.27081</v>
      </c>
      <c r="F103" s="0" t="n">
        <v>0.1282</v>
      </c>
      <c r="G103" s="0" t="n">
        <f aca="false">F103/O103</f>
        <v>0.0334119972414494</v>
      </c>
      <c r="O103" s="0" t="n">
        <f aca="false">(C103/A103)^2*SIGN(C103)</f>
        <v>3.83694512703242</v>
      </c>
    </row>
    <row r="104" customFormat="false" ht="12.8" hidden="false" customHeight="false" outlineLevel="0" collapsed="false">
      <c r="A104" s="0" t="n">
        <v>10.944</v>
      </c>
      <c r="B104" s="0" t="n">
        <v>5.504</v>
      </c>
      <c r="C104" s="0" t="n">
        <v>21.647</v>
      </c>
      <c r="D104" s="0" t="n">
        <v>0.33979</v>
      </c>
      <c r="E104" s="0" t="n">
        <v>0.3564</v>
      </c>
      <c r="F104" s="0" t="n">
        <v>0.1298</v>
      </c>
      <c r="G104" s="0" t="n">
        <f aca="false">F104/O104</f>
        <v>0.033176565644039</v>
      </c>
      <c r="O104" s="0" t="n">
        <f aca="false">(C104/A104)^2*SIGN(C104)</f>
        <v>3.91240013787629</v>
      </c>
    </row>
    <row r="105" customFormat="false" ht="12.8" hidden="false" customHeight="false" outlineLevel="0" collapsed="false">
      <c r="A105" s="0" t="n">
        <v>11.015</v>
      </c>
      <c r="B105" s="0" t="n">
        <v>5.8195</v>
      </c>
      <c r="C105" s="0" t="n">
        <v>22.037</v>
      </c>
      <c r="D105" s="0" t="n">
        <v>0.36813</v>
      </c>
      <c r="E105" s="0" t="n">
        <v>0.42301</v>
      </c>
      <c r="F105" s="0" t="n">
        <v>0.13246</v>
      </c>
      <c r="G105" s="0" t="n">
        <f aca="false">F105/O105</f>
        <v>0.0330939655412397</v>
      </c>
      <c r="O105" s="0" t="n">
        <f aca="false">(C105/A105)^2*SIGN(C105)</f>
        <v>4.00254239205441</v>
      </c>
    </row>
    <row r="106" customFormat="false" ht="12.8" hidden="false" customHeight="false" outlineLevel="0" collapsed="false">
      <c r="A106" s="0" t="n">
        <v>11.091</v>
      </c>
      <c r="B106" s="0" t="n">
        <v>6.2609</v>
      </c>
      <c r="C106" s="0" t="n">
        <v>22.556</v>
      </c>
      <c r="D106" s="0" t="n">
        <v>0.40939</v>
      </c>
      <c r="E106" s="0" t="n">
        <v>0.52239</v>
      </c>
      <c r="F106" s="0" t="n">
        <v>0.13581</v>
      </c>
      <c r="G106" s="0" t="n">
        <f aca="false">F106/O106</f>
        <v>0.0328359048080911</v>
      </c>
      <c r="O106" s="0" t="n">
        <f aca="false">(C106/A106)^2*SIGN(C106)</f>
        <v>4.13602124850036</v>
      </c>
    </row>
    <row r="107" customFormat="false" ht="12.8" hidden="false" customHeight="false" outlineLevel="0" collapsed="false">
      <c r="A107" s="0" t="n">
        <v>11.172</v>
      </c>
      <c r="B107" s="0" t="n">
        <v>6.6578</v>
      </c>
      <c r="C107" s="0" t="n">
        <v>23.164</v>
      </c>
      <c r="D107" s="0" t="n">
        <v>0.44806</v>
      </c>
      <c r="E107" s="0" t="n">
        <v>0.61832</v>
      </c>
      <c r="F107" s="0" t="n">
        <v>0.14022</v>
      </c>
      <c r="G107" s="0" t="n">
        <f aca="false">F107/O107</f>
        <v>0.0326170518731974</v>
      </c>
      <c r="O107" s="0" t="n">
        <f aca="false">(C107/A107)^2*SIGN(C107)</f>
        <v>4.2989783547919</v>
      </c>
    </row>
    <row r="108" customFormat="false" ht="12.8" hidden="false" customHeight="false" outlineLevel="0" collapsed="false">
      <c r="A108" s="0" t="n">
        <v>11.259</v>
      </c>
      <c r="B108" s="0" t="n">
        <v>7.0888</v>
      </c>
      <c r="C108" s="0" t="n">
        <v>23.937</v>
      </c>
      <c r="D108" s="0" t="n">
        <v>0.49175</v>
      </c>
      <c r="E108" s="0" t="n">
        <v>0.72894</v>
      </c>
      <c r="F108" s="0" t="n">
        <v>0.14605</v>
      </c>
      <c r="G108" s="0" t="n">
        <f aca="false">F108/O108</f>
        <v>0.032311845233197</v>
      </c>
      <c r="O108" s="0" t="n">
        <f aca="false">(C108/A108)^2*SIGN(C108)</f>
        <v>4.52001422221314</v>
      </c>
    </row>
    <row r="109" customFormat="false" ht="12.8" hidden="false" customHeight="false" outlineLevel="0" collapsed="false">
      <c r="A109" s="0" t="n">
        <v>11.351</v>
      </c>
      <c r="B109" s="0" t="n">
        <v>7.3376</v>
      </c>
      <c r="C109" s="0" t="n">
        <v>24.807</v>
      </c>
      <c r="D109" s="0" t="n">
        <v>0.51776</v>
      </c>
      <c r="E109" s="0" t="n">
        <v>0.79299</v>
      </c>
      <c r="F109" s="0" t="n">
        <v>0.15393</v>
      </c>
      <c r="G109" s="0" t="n">
        <f aca="false">F109/O109</f>
        <v>0.0322287174818112</v>
      </c>
      <c r="O109" s="0" t="n">
        <f aca="false">(C109/A109)^2*SIGN(C109)</f>
        <v>4.7761751638697</v>
      </c>
    </row>
    <row r="110" customFormat="false" ht="12.8" hidden="false" customHeight="false" outlineLevel="0" collapsed="false">
      <c r="A110" s="0" t="n">
        <v>11.451</v>
      </c>
      <c r="B110" s="0" t="n">
        <v>7.6279</v>
      </c>
      <c r="C110" s="0" t="n">
        <v>25.784</v>
      </c>
      <c r="D110" s="0" t="n">
        <v>0.54885</v>
      </c>
      <c r="E110" s="0" t="n">
        <v>0.87113</v>
      </c>
      <c r="F110" s="0" t="n">
        <v>0.1624</v>
      </c>
      <c r="G110" s="0" t="n">
        <f aca="false">F110/O110</f>
        <v>0.0320311306771191</v>
      </c>
      <c r="O110" s="0" t="n">
        <f aca="false">(C110/A110)^2*SIGN(C110)</f>
        <v>5.0700676675147</v>
      </c>
    </row>
    <row r="111" customFormat="false" ht="12.8" hidden="false" customHeight="false" outlineLevel="0" collapsed="false">
      <c r="A111" s="0" t="n">
        <v>11.561</v>
      </c>
      <c r="B111" s="0" t="n">
        <v>7.7987</v>
      </c>
      <c r="C111" s="0" t="n">
        <v>26.874</v>
      </c>
      <c r="D111" s="0" t="n">
        <v>0.5675</v>
      </c>
      <c r="E111" s="0" t="n">
        <v>0.9145</v>
      </c>
      <c r="F111" s="0" t="n">
        <v>0.17272</v>
      </c>
      <c r="G111" s="0" t="n">
        <f aca="false">F111/O111</f>
        <v>0.0319645655496255</v>
      </c>
      <c r="O111" s="0" t="n">
        <f aca="false">(C111/A111)^2*SIGN(C111)</f>
        <v>5.4034834207851</v>
      </c>
    </row>
    <row r="112" customFormat="false" ht="12.8" hidden="false" customHeight="false" outlineLevel="0" collapsed="false">
      <c r="A112" s="0" t="n">
        <v>11.683</v>
      </c>
      <c r="B112" s="0" t="n">
        <v>7.9234</v>
      </c>
      <c r="C112" s="0" t="n">
        <v>28.003</v>
      </c>
      <c r="D112" s="0" t="n">
        <v>0.58131</v>
      </c>
      <c r="E112" s="0" t="n">
        <v>0.94392</v>
      </c>
      <c r="F112" s="0" t="n">
        <v>0.18335</v>
      </c>
      <c r="G112" s="0" t="n">
        <f aca="false">F112/O112</f>
        <v>0.0319139490146556</v>
      </c>
      <c r="O112" s="0" t="n">
        <f aca="false">(C112/A112)^2*SIGN(C112)</f>
        <v>5.74513670858475</v>
      </c>
    </row>
    <row r="113" customFormat="false" ht="12.8" hidden="false" customHeight="false" outlineLevel="0" collapsed="false">
      <c r="A113" s="0" t="n">
        <v>11.816</v>
      </c>
      <c r="B113" s="0" t="n">
        <v>8.1507</v>
      </c>
      <c r="C113" s="0" t="n">
        <v>29.243</v>
      </c>
      <c r="D113" s="0" t="n">
        <v>0.60683</v>
      </c>
      <c r="E113" s="0" t="n">
        <v>1.0074</v>
      </c>
      <c r="F113" s="0" t="n">
        <v>0.19334</v>
      </c>
      <c r="G113" s="0" t="n">
        <f aca="false">F113/O113</f>
        <v>0.0315659475348956</v>
      </c>
      <c r="O113" s="0" t="n">
        <f aca="false">(C113/A113)^2*SIGN(C113)</f>
        <v>6.12495474074605</v>
      </c>
    </row>
    <row r="114" customFormat="false" ht="12.8" hidden="false" customHeight="false" outlineLevel="0" collapsed="false">
      <c r="A114" s="0" t="n">
        <v>11.96</v>
      </c>
      <c r="B114" s="0" t="n">
        <v>8.1585</v>
      </c>
      <c r="C114" s="0" t="n">
        <v>30.587</v>
      </c>
      <c r="D114" s="0" t="n">
        <v>0.60771</v>
      </c>
      <c r="E114" s="0" t="n">
        <v>0.99847</v>
      </c>
      <c r="F114" s="0" t="n">
        <v>0.20619</v>
      </c>
      <c r="G114" s="0" t="n">
        <f aca="false">F114/O114</f>
        <v>0.031525079595014</v>
      </c>
      <c r="O114" s="0" t="n">
        <f aca="false">(C114/A114)^2*SIGN(C114)</f>
        <v>6.54050688051588</v>
      </c>
    </row>
    <row r="115" customFormat="false" ht="12.8" hidden="false" customHeight="false" outlineLevel="0" collapsed="false">
      <c r="A115" s="0" t="n">
        <v>12.116</v>
      </c>
      <c r="B115" s="0" t="n">
        <v>7.9811</v>
      </c>
      <c r="C115" s="0" t="n">
        <v>31.87</v>
      </c>
      <c r="D115" s="0" t="n">
        <v>0.58774</v>
      </c>
      <c r="E115" s="0" t="n">
        <v>0.92923</v>
      </c>
      <c r="F115" s="0" t="n">
        <v>0.21988</v>
      </c>
      <c r="G115" s="0" t="n">
        <f aca="false">F115/O115</f>
        <v>0.0317789929508301</v>
      </c>
      <c r="O115" s="0" t="n">
        <f aca="false">(C115/A115)^2*SIGN(C115)</f>
        <v>6.91903611735615</v>
      </c>
    </row>
    <row r="116" customFormat="false" ht="12.8" hidden="false" customHeight="false" outlineLevel="0" collapsed="false">
      <c r="A116" s="0" t="n">
        <v>12.285</v>
      </c>
      <c r="B116" s="0" t="n">
        <v>7.8694</v>
      </c>
      <c r="C116" s="0" t="n">
        <v>33.114</v>
      </c>
      <c r="D116" s="0" t="n">
        <v>0.57531</v>
      </c>
      <c r="E116" s="0" t="n">
        <v>0.88491</v>
      </c>
      <c r="F116" s="0" t="n">
        <v>0.23102</v>
      </c>
      <c r="G116" s="0" t="n">
        <f aca="false">F116/O116</f>
        <v>0.0317963019275093</v>
      </c>
      <c r="O116" s="0" t="n">
        <f aca="false">(C116/A116)^2*SIGN(C116)</f>
        <v>7.2656248052585</v>
      </c>
    </row>
    <row r="117" customFormat="false" ht="12.8" hidden="false" customHeight="false" outlineLevel="0" collapsed="false">
      <c r="A117" s="0" t="n">
        <v>12.466</v>
      </c>
      <c r="B117" s="0" t="n">
        <v>7.8012</v>
      </c>
      <c r="C117" s="0" t="n">
        <v>34.34</v>
      </c>
      <c r="D117" s="0" t="n">
        <v>0.56778</v>
      </c>
      <c r="E117" s="0" t="n">
        <v>0.85648</v>
      </c>
      <c r="F117" s="0" t="n">
        <v>0.23956</v>
      </c>
      <c r="G117" s="0" t="n">
        <f aca="false">F117/O117</f>
        <v>0.0315695192134294</v>
      </c>
      <c r="O117" s="0" t="n">
        <f aca="false">(C117/A117)^2*SIGN(C117)</f>
        <v>7.58833222579117</v>
      </c>
    </row>
    <row r="118" customFormat="false" ht="12.8" hidden="false" customHeight="false" outlineLevel="0" collapsed="false">
      <c r="A118" s="0" t="n">
        <v>12.66</v>
      </c>
      <c r="B118" s="0" t="n">
        <v>7.6684</v>
      </c>
      <c r="C118" s="0" t="n">
        <v>35.588</v>
      </c>
      <c r="D118" s="0" t="n">
        <v>0.55325</v>
      </c>
      <c r="E118" s="0" t="n">
        <v>0.80894</v>
      </c>
      <c r="F118" s="0" t="n">
        <v>0.24761</v>
      </c>
      <c r="G118" s="0" t="n">
        <f aca="false">F118/O118</f>
        <v>0.0313349082734203</v>
      </c>
      <c r="O118" s="0" t="n">
        <f aca="false">(C118/A118)^2*SIGN(C118)</f>
        <v>7.90204961953036</v>
      </c>
    </row>
    <row r="119" customFormat="false" ht="12.8" hidden="false" customHeight="false" outlineLevel="0" collapsed="false">
      <c r="A119" s="0" t="n">
        <v>12.868</v>
      </c>
      <c r="B119" s="0" t="n">
        <v>7.3617</v>
      </c>
      <c r="C119" s="0" t="n">
        <v>36.754</v>
      </c>
      <c r="D119" s="0" t="n">
        <v>0.52031</v>
      </c>
      <c r="E119" s="0" t="n">
        <v>0.71026</v>
      </c>
      <c r="F119" s="0" t="n">
        <v>0.25639</v>
      </c>
      <c r="G119" s="0" t="n">
        <f aca="false">F119/O119</f>
        <v>0.031427798849482</v>
      </c>
      <c r="O119" s="0" t="n">
        <f aca="false">(C119/A119)^2*SIGN(C119)</f>
        <v>8.15806417840256</v>
      </c>
    </row>
    <row r="120" customFormat="false" ht="12.8" hidden="false" customHeight="false" outlineLevel="0" collapsed="false">
      <c r="A120" s="0" t="n">
        <v>13.088</v>
      </c>
      <c r="B120" s="0" t="n">
        <v>6.9591</v>
      </c>
      <c r="C120" s="0" t="n">
        <v>37.786</v>
      </c>
      <c r="D120" s="0" t="n">
        <v>0.47842</v>
      </c>
      <c r="E120" s="0" t="n">
        <v>0.58886</v>
      </c>
      <c r="F120" s="0" t="n">
        <v>0.26411</v>
      </c>
      <c r="G120" s="0" t="n">
        <f aca="false">F120/O120</f>
        <v>0.0316861575589384</v>
      </c>
      <c r="O120" s="0" t="n">
        <f aca="false">(C120/A120)^2*SIGN(C120)</f>
        <v>8.33518546730502</v>
      </c>
    </row>
    <row r="121" customFormat="false" ht="12.8" hidden="false" customHeight="false" outlineLevel="0" collapsed="false">
      <c r="A121" s="0" t="n">
        <v>13.322</v>
      </c>
      <c r="B121" s="0" t="n">
        <v>6.5111</v>
      </c>
      <c r="C121" s="0" t="n">
        <v>38.634</v>
      </c>
      <c r="D121" s="0" t="n">
        <v>0.43359</v>
      </c>
      <c r="E121" s="0" t="n">
        <v>0.46663</v>
      </c>
      <c r="F121" s="0" t="n">
        <v>0.26925</v>
      </c>
      <c r="G121" s="0" t="n">
        <f aca="false">F121/O121</f>
        <v>0.0320151263147755</v>
      </c>
      <c r="O121" s="0" t="n">
        <f aca="false">(C121/A121)^2*SIGN(C121)</f>
        <v>8.41008707423829</v>
      </c>
    </row>
    <row r="122" customFormat="false" ht="12.8" hidden="false" customHeight="false" outlineLevel="0" collapsed="false">
      <c r="A122" s="0" t="n">
        <v>13.569</v>
      </c>
      <c r="B122" s="0" t="n">
        <v>6.1656</v>
      </c>
      <c r="C122" s="0" t="n">
        <v>39.332</v>
      </c>
      <c r="D122" s="0" t="n">
        <v>0.40032</v>
      </c>
      <c r="E122" s="0" t="n">
        <v>0.38319</v>
      </c>
      <c r="F122" s="0" t="n">
        <v>0.26766</v>
      </c>
      <c r="G122" s="0" t="n">
        <f aca="false">F122/O122</f>
        <v>0.0318556959530759</v>
      </c>
      <c r="O122" s="0" t="n">
        <f aca="false">(C122/A122)^2*SIGN(C122)</f>
        <v>8.40226502645771</v>
      </c>
    </row>
    <row r="123" customFormat="false" ht="12.8" hidden="false" customHeight="false" outlineLevel="0" collapsed="false">
      <c r="A123" s="0" t="n">
        <v>13.83</v>
      </c>
      <c r="B123" s="0" t="n">
        <v>5.7664</v>
      </c>
      <c r="C123" s="0" t="n">
        <v>39.947</v>
      </c>
      <c r="D123" s="0" t="n">
        <v>0.36329</v>
      </c>
      <c r="E123" s="0" t="n">
        <v>0.29405</v>
      </c>
      <c r="F123" s="0" t="n">
        <v>0.26486</v>
      </c>
      <c r="G123" s="0" t="n">
        <f aca="false">F123/O123</f>
        <v>0.0317462473547345</v>
      </c>
      <c r="O123" s="0" t="n">
        <f aca="false">(C123/A123)^2*SIGN(C123)</f>
        <v>8.34303333683626</v>
      </c>
    </row>
    <row r="124" customFormat="false" ht="12.8" hidden="false" customHeight="false" outlineLevel="0" collapsed="false">
      <c r="A124" s="0" t="n">
        <v>14.105</v>
      </c>
      <c r="B124" s="0" t="n">
        <v>5.2406</v>
      </c>
      <c r="C124" s="0" t="n">
        <v>40.374</v>
      </c>
      <c r="D124" s="0" t="n">
        <v>0.31685</v>
      </c>
      <c r="E124" s="0" t="n">
        <v>0.18482</v>
      </c>
      <c r="F124" s="0" t="n">
        <v>0.26304</v>
      </c>
      <c r="G124" s="0" t="n">
        <f aca="false">F124/O124</f>
        <v>0.0321043897751888</v>
      </c>
      <c r="O124" s="0" t="n">
        <f aca="false">(C124/A124)^2*SIGN(C124)</f>
        <v>8.1932720678368</v>
      </c>
    </row>
    <row r="125" customFormat="false" ht="12.8" hidden="false" customHeight="false" outlineLevel="0" collapsed="false">
      <c r="A125" s="0" t="n">
        <v>14.393</v>
      </c>
      <c r="B125" s="0" t="n">
        <v>4.7084</v>
      </c>
      <c r="C125" s="0" t="n">
        <v>40.637</v>
      </c>
      <c r="D125" s="0" t="n">
        <v>0.27253</v>
      </c>
      <c r="E125" s="0" t="n">
        <v>0.088898</v>
      </c>
      <c r="F125" s="0" t="n">
        <v>0.25889</v>
      </c>
      <c r="G125" s="0" t="n">
        <f aca="false">F125/O125</f>
        <v>0.0324769060061642</v>
      </c>
      <c r="O125" s="0" t="n">
        <f aca="false">(C125/A125)^2*SIGN(C125)</f>
        <v>7.97151058511739</v>
      </c>
    </row>
    <row r="126" customFormat="false" ht="12.8" hidden="false" customHeight="false" outlineLevel="0" collapsed="false">
      <c r="A126" s="0" t="n">
        <v>14.696</v>
      </c>
      <c r="B126" s="0" t="n">
        <v>4.1677</v>
      </c>
      <c r="C126" s="0" t="n">
        <v>40.72</v>
      </c>
      <c r="D126" s="0" t="n">
        <v>0.23029</v>
      </c>
      <c r="E126" s="0" t="n">
        <v>0.0064453</v>
      </c>
      <c r="F126" s="0" t="n">
        <v>0.25287</v>
      </c>
      <c r="G126" s="0" t="n">
        <f aca="false">F126/O126</f>
        <v>0.0329366979064463</v>
      </c>
      <c r="O126" s="0" t="n">
        <f aca="false">(C126/A126)^2*SIGN(C126)</f>
        <v>7.67745451345046</v>
      </c>
    </row>
    <row r="127" customFormat="false" ht="12.8" hidden="false" customHeight="false" outlineLevel="0" collapsed="false">
      <c r="A127" s="0" t="n">
        <v>15.012</v>
      </c>
      <c r="B127" s="0" t="n">
        <v>3.6679</v>
      </c>
      <c r="C127" s="0" t="n">
        <v>40.671</v>
      </c>
      <c r="D127" s="0" t="n">
        <v>0.19376</v>
      </c>
      <c r="E127" s="0" t="n">
        <v>-0.055023</v>
      </c>
      <c r="F127" s="0" t="n">
        <v>0.2433</v>
      </c>
      <c r="G127" s="0" t="n">
        <f aca="false">F127/O127</f>
        <v>0.0331474037993844</v>
      </c>
      <c r="O127" s="0" t="n">
        <f aca="false">(C127/A127)^2*SIGN(C127)</f>
        <v>7.3399413562675</v>
      </c>
    </row>
    <row r="128" customFormat="false" ht="12.8" hidden="false" customHeight="false" outlineLevel="0" collapsed="false">
      <c r="A128" s="0" t="n">
        <v>15.342</v>
      </c>
      <c r="B128" s="0" t="n">
        <v>3.1617</v>
      </c>
      <c r="C128" s="0" t="n">
        <v>40.5</v>
      </c>
      <c r="D128" s="0" t="n">
        <v>0.15923</v>
      </c>
      <c r="E128" s="0" t="n">
        <v>-0.10592</v>
      </c>
      <c r="F128" s="0" t="n">
        <v>0.2331</v>
      </c>
      <c r="G128" s="0" t="n">
        <f aca="false">F128/O128</f>
        <v>0.0334500047604938</v>
      </c>
      <c r="O128" s="0" t="n">
        <f aca="false">(C128/A128)^2*SIGN(C128)</f>
        <v>6.96860887372139</v>
      </c>
    </row>
    <row r="129" customFormat="false" ht="12.8" hidden="false" customHeight="false" outlineLevel="0" collapsed="false">
      <c r="A129" s="0" t="n">
        <v>15.685</v>
      </c>
      <c r="B129" s="0" t="n">
        <v>2.6589</v>
      </c>
      <c r="C129" s="0" t="n">
        <v>40.23</v>
      </c>
      <c r="D129" s="0" t="n">
        <v>0.12739</v>
      </c>
      <c r="E129" s="0" t="n">
        <v>-0.14484</v>
      </c>
      <c r="F129" s="0" t="n">
        <v>0.22255</v>
      </c>
      <c r="G129" s="0" t="n">
        <f aca="false">F129/O129</f>
        <v>0.0338295779406061</v>
      </c>
      <c r="O129" s="0" t="n">
        <f aca="false">(C129/A129)^2*SIGN(C129)</f>
        <v>6.57856271191814</v>
      </c>
    </row>
    <row r="130" customFormat="false" ht="12.8" hidden="false" customHeight="false" outlineLevel="0" collapsed="false">
      <c r="A130" s="0" t="n">
        <v>16.043</v>
      </c>
      <c r="B130" s="0" t="n">
        <v>2.1709</v>
      </c>
      <c r="C130" s="0" t="n">
        <v>39.874</v>
      </c>
      <c r="D130" s="0" t="n">
        <v>0.098838</v>
      </c>
      <c r="E130" s="0" t="n">
        <v>-0.17123</v>
      </c>
      <c r="F130" s="0" t="n">
        <v>0.21137</v>
      </c>
      <c r="G130" s="0" t="n">
        <f aca="false">F130/O130</f>
        <v>0.0342164465651255</v>
      </c>
      <c r="O130" s="0" t="n">
        <f aca="false">(C130/A130)^2*SIGN(C130)</f>
        <v>6.17743866528312</v>
      </c>
    </row>
    <row r="131" customFormat="false" ht="12.8" hidden="false" customHeight="false" outlineLevel="0" collapsed="false">
      <c r="A131" s="0" t="n">
        <v>16.414</v>
      </c>
      <c r="B131" s="0" t="n">
        <v>1.7089</v>
      </c>
      <c r="C131" s="0" t="n">
        <v>39.461</v>
      </c>
      <c r="D131" s="0" t="n">
        <v>0.073944</v>
      </c>
      <c r="E131" s="0" t="n">
        <v>-0.18349</v>
      </c>
      <c r="F131" s="0" t="n">
        <v>0.19775</v>
      </c>
      <c r="G131" s="0" t="n">
        <f aca="false">F131/O131</f>
        <v>0.0342144195773663</v>
      </c>
      <c r="O131" s="0" t="n">
        <f aca="false">(C131/A131)^2*SIGN(C131)</f>
        <v>5.77972686495073</v>
      </c>
    </row>
    <row r="132" customFormat="false" ht="12.8" hidden="false" customHeight="false" outlineLevel="0" collapsed="false">
      <c r="A132" s="0" t="n">
        <v>16.8</v>
      </c>
      <c r="B132" s="0" t="n">
        <v>1.2466</v>
      </c>
      <c r="C132" s="0" t="n">
        <v>39.009</v>
      </c>
      <c r="D132" s="0" t="n">
        <v>0.051122</v>
      </c>
      <c r="E132" s="0" t="n">
        <v>-0.18587</v>
      </c>
      <c r="F132" s="0" t="n">
        <v>0.18335</v>
      </c>
      <c r="G132" s="0" t="n">
        <f aca="false">F132/O132</f>
        <v>0.0340071191635572</v>
      </c>
      <c r="O132" s="0" t="n">
        <f aca="false">(C132/A132)^2*SIGN(C132)</f>
        <v>5.39151814413265</v>
      </c>
    </row>
    <row r="133" customFormat="false" ht="12.8" hidden="false" customHeight="false" outlineLevel="0" collapsed="false">
      <c r="A133" s="0" t="n">
        <v>17.198</v>
      </c>
      <c r="B133" s="0" t="n">
        <v>0.777</v>
      </c>
      <c r="C133" s="0" t="n">
        <v>38.536</v>
      </c>
      <c r="D133" s="0" t="n">
        <v>0.030079</v>
      </c>
      <c r="E133" s="0" t="n">
        <v>-0.18077</v>
      </c>
      <c r="F133" s="0" t="n">
        <v>0.17072</v>
      </c>
      <c r="G133" s="0" t="n">
        <f aca="false">F133/O133</f>
        <v>0.0340022005600106</v>
      </c>
      <c r="O133" s="0" t="n">
        <f aca="false">(C133/A133)^2*SIGN(C133)</f>
        <v>5.02085150926322</v>
      </c>
    </row>
    <row r="134" customFormat="false" ht="12.8" hidden="false" customHeight="false" outlineLevel="0" collapsed="false">
      <c r="A134" s="0" t="s">
        <v>25</v>
      </c>
    </row>
    <row r="135" customFormat="false" ht="12.8" hidden="false" customHeight="false" outlineLevel="0" collapsed="false">
      <c r="A135" s="0" t="n">
        <v>17.61</v>
      </c>
      <c r="B135" s="0" t="n">
        <v>0.31661</v>
      </c>
      <c r="C135" s="0" t="n">
        <v>38.067</v>
      </c>
      <c r="D135" s="0" t="n">
        <v>0.011543</v>
      </c>
      <c r="E135" s="0" t="n">
        <v>-0.16743</v>
      </c>
      <c r="F135" s="0" t="n">
        <v>0.16032</v>
      </c>
      <c r="G135" s="0" t="n">
        <f aca="false">F135/O135</f>
        <v>0.0343090831075777</v>
      </c>
      <c r="O135" s="0" t="n">
        <f aca="false">(C135/A135)^2*SIGN(C135)</f>
        <v>4.67281505300825</v>
      </c>
    </row>
    <row r="136" customFormat="false" ht="12.8" hidden="false" customHeight="false" outlineLevel="0" collapsed="false">
      <c r="A136" s="0" t="n">
        <v>18.035</v>
      </c>
      <c r="B136" s="0" t="n">
        <v>0.14988</v>
      </c>
      <c r="C136" s="0" t="n">
        <v>-37.627</v>
      </c>
      <c r="D136" s="0" t="n">
        <v>0.0053417</v>
      </c>
      <c r="E136" s="0" t="n">
        <v>0.14559</v>
      </c>
      <c r="F136" s="0" t="n">
        <v>-0.14959</v>
      </c>
      <c r="G136" s="0" t="n">
        <f aca="false">F136/O136</f>
        <v>0.0343665288269722</v>
      </c>
      <c r="O136" s="0" t="n">
        <f aca="false">(C136/A136)^2*SIGN(C136)</f>
        <v>-4.35278176487222</v>
      </c>
    </row>
    <row r="137" customFormat="false" ht="12.8" hidden="false" customHeight="false" outlineLevel="0" collapsed="false">
      <c r="A137" s="0" t="n">
        <v>18.473</v>
      </c>
      <c r="B137" s="0" t="n">
        <v>0.60953</v>
      </c>
      <c r="C137" s="0" t="n">
        <v>-37.225</v>
      </c>
      <c r="D137" s="0" t="n">
        <v>0.023096</v>
      </c>
      <c r="E137" s="0" t="n">
        <v>0.1307</v>
      </c>
      <c r="F137" s="0" t="n">
        <v>-0.14037</v>
      </c>
      <c r="G137" s="0" t="n">
        <f aca="false">F137/O137</f>
        <v>0.0345684373200957</v>
      </c>
      <c r="O137" s="0" t="n">
        <f aca="false">(C137/A137)^2*SIGN(C137)</f>
        <v>-4.06064059824881</v>
      </c>
    </row>
    <row r="138" customFormat="false" ht="12.8" hidden="false" customHeight="false" outlineLevel="0" collapsed="false">
      <c r="A138" s="0" t="n">
        <v>18.922</v>
      </c>
      <c r="B138" s="0" t="n">
        <v>1.0883</v>
      </c>
      <c r="C138" s="0" t="n">
        <v>-36.832</v>
      </c>
      <c r="D138" s="0" t="n">
        <v>0.04379</v>
      </c>
      <c r="E138" s="0" t="n">
        <v>0.12573</v>
      </c>
      <c r="F138" s="0" t="n">
        <v>-0.13099</v>
      </c>
      <c r="G138" s="0" t="n">
        <f aca="false">F138/O138</f>
        <v>0.0345717699588408</v>
      </c>
      <c r="O138" s="0" t="n">
        <f aca="false">(C138/A138)^2*SIGN(C138)</f>
        <v>-3.78892952706643</v>
      </c>
    </row>
    <row r="139" customFormat="false" ht="12.8" hidden="false" customHeight="false" outlineLevel="0" collapsed="false">
      <c r="A139" s="0" t="n">
        <v>19.383</v>
      </c>
      <c r="B139" s="0" t="n">
        <v>1.5881</v>
      </c>
      <c r="C139" s="0" t="n">
        <v>-36.419</v>
      </c>
      <c r="D139" s="0" t="n">
        <v>0.067778</v>
      </c>
      <c r="E139" s="0" t="n">
        <v>0.13133</v>
      </c>
      <c r="F139" s="0" t="n">
        <v>-0.12166</v>
      </c>
      <c r="G139" s="0" t="n">
        <f aca="false">F139/O139</f>
        <v>0.0344614677280738</v>
      </c>
      <c r="O139" s="0" t="n">
        <f aca="false">(C139/A139)^2*SIGN(C139)</f>
        <v>-3.5303197460998</v>
      </c>
    </row>
    <row r="140" customFormat="false" ht="12.8" hidden="false" customHeight="false" outlineLevel="0" collapsed="false">
      <c r="A140" s="0" t="n">
        <v>19.855</v>
      </c>
      <c r="B140" s="0" t="n">
        <v>2.0664</v>
      </c>
      <c r="C140" s="0" t="n">
        <v>-35.944</v>
      </c>
      <c r="D140" s="0" t="n">
        <v>0.093028</v>
      </c>
      <c r="E140" s="0" t="n">
        <v>0.14874</v>
      </c>
      <c r="F140" s="0" t="n">
        <v>-0.1133</v>
      </c>
      <c r="G140" s="0" t="n">
        <f aca="false">F140/O140</f>
        <v>0.0345713931897779</v>
      </c>
      <c r="O140" s="0" t="n">
        <f aca="false">(C140/A140)^2*SIGN(C140)</f>
        <v>-3.27727608135563</v>
      </c>
    </row>
    <row r="141" customFormat="false" ht="12.8" hidden="false" customHeight="false" outlineLevel="0" collapsed="false">
      <c r="A141" s="0" t="n">
        <v>20.338</v>
      </c>
      <c r="B141" s="0" t="n">
        <v>2.5504</v>
      </c>
      <c r="C141" s="0" t="n">
        <v>-35.372</v>
      </c>
      <c r="D141" s="0" t="n">
        <v>0.12084</v>
      </c>
      <c r="E141" s="0" t="n">
        <v>0.17548</v>
      </c>
      <c r="F141" s="0" t="n">
        <v>-0.10473</v>
      </c>
      <c r="G141" s="0" t="n">
        <f aca="false">F141/O141</f>
        <v>0.0346232918727598</v>
      </c>
      <c r="O141" s="0" t="n">
        <f aca="false">(C141/A141)^2*SIGN(C141)</f>
        <v>-3.02484236290649</v>
      </c>
    </row>
    <row r="142" customFormat="false" ht="12.8" hidden="false" customHeight="false" outlineLevel="0" collapsed="false">
      <c r="A142" s="0" t="n">
        <v>20.831</v>
      </c>
      <c r="B142" s="0" t="n">
        <v>3.0495</v>
      </c>
      <c r="C142" s="0" t="n">
        <v>-34.635</v>
      </c>
      <c r="D142" s="0" t="n">
        <v>0.15191</v>
      </c>
      <c r="E142" s="0" t="n">
        <v>0.21494</v>
      </c>
      <c r="F142" s="0" t="n">
        <v>-0.095475</v>
      </c>
      <c r="G142" s="0" t="n">
        <f aca="false">F142/O142</f>
        <v>0.0345365952508005</v>
      </c>
      <c r="O142" s="0" t="n">
        <f aca="false">(C142/A142)^2*SIGN(C142)</f>
        <v>-2.76445895452844</v>
      </c>
    </row>
    <row r="143" customFormat="false" ht="12.8" hidden="false" customHeight="false" outlineLevel="0" collapsed="false">
      <c r="A143" s="0" t="n">
        <v>21.335</v>
      </c>
      <c r="B143" s="0" t="n">
        <v>3.4554</v>
      </c>
      <c r="C143" s="0" t="n">
        <v>-33.712</v>
      </c>
      <c r="D143" s="0" t="n">
        <v>0.17896</v>
      </c>
      <c r="E143" s="0" t="n">
        <v>0.25352</v>
      </c>
      <c r="F143" s="0" t="n">
        <v>-0.087061</v>
      </c>
      <c r="G143" s="0" t="n">
        <f aca="false">F143/O143</f>
        <v>0.0348690334469198</v>
      </c>
      <c r="O143" s="0" t="n">
        <f aca="false">(C143/A143)^2*SIGN(C143)</f>
        <v>-2.49679992227289</v>
      </c>
    </row>
    <row r="144" customFormat="false" ht="12.8" hidden="false" customHeight="false" outlineLevel="0" collapsed="false">
      <c r="A144" s="0" t="n">
        <v>21.848</v>
      </c>
      <c r="B144" s="0" t="n">
        <v>3.8139</v>
      </c>
      <c r="C144" s="0" t="n">
        <v>-32.59</v>
      </c>
      <c r="D144" s="0" t="n">
        <v>0.20419</v>
      </c>
      <c r="E144" s="0" t="n">
        <v>0.29382</v>
      </c>
      <c r="F144" s="0" t="n">
        <v>-0.078433</v>
      </c>
      <c r="G144" s="0" t="n">
        <f aca="false">F144/O144</f>
        <v>0.0352495421247912</v>
      </c>
      <c r="O144" s="0" t="n">
        <f aca="false">(C144/A144)^2*SIGN(C144)</f>
        <v>-2.22507854775332</v>
      </c>
    </row>
    <row r="145" customFormat="false" ht="12.8" hidden="false" customHeight="false" outlineLevel="0" collapsed="false">
      <c r="A145" s="0" t="n">
        <v>22.371</v>
      </c>
      <c r="B145" s="0" t="n">
        <v>4.1412</v>
      </c>
      <c r="C145" s="0" t="n">
        <v>-31.256</v>
      </c>
      <c r="D145" s="0" t="n">
        <v>0.2283</v>
      </c>
      <c r="E145" s="0" t="n">
        <v>0.33392</v>
      </c>
      <c r="F145" s="0" t="n">
        <v>-0.069413</v>
      </c>
      <c r="G145" s="0" t="n">
        <f aca="false">F145/O145</f>
        <v>0.0355586131217431</v>
      </c>
      <c r="O145" s="0" t="n">
        <f aca="false">(C145/A145)^2*SIGN(C145)</f>
        <v>-1.95207275835952</v>
      </c>
    </row>
    <row r="146" customFormat="false" ht="12.8" hidden="false" customHeight="false" outlineLevel="0" collapsed="false">
      <c r="A146" s="0" t="n">
        <v>22.903</v>
      </c>
      <c r="B146" s="0" t="n">
        <v>4.4457</v>
      </c>
      <c r="C146" s="0" t="n">
        <v>-29.684</v>
      </c>
      <c r="D146" s="0" t="n">
        <v>0.25166</v>
      </c>
      <c r="E146" s="0" t="n">
        <v>0.37482</v>
      </c>
      <c r="F146" s="0" t="n">
        <v>-0.060016</v>
      </c>
      <c r="G146" s="0" t="n">
        <f aca="false">F146/O146</f>
        <v>0.0357278553275928</v>
      </c>
      <c r="O146" s="0" t="n">
        <f aca="false">(C146/A146)^2*SIGN(C146)</f>
        <v>-1.67980975767245</v>
      </c>
    </row>
    <row r="147" customFormat="false" ht="12.8" hidden="false" customHeight="false" outlineLevel="0" collapsed="false">
      <c r="A147" s="0" t="n">
        <v>23.444</v>
      </c>
      <c r="B147" s="0" t="n">
        <v>4.68</v>
      </c>
      <c r="C147" s="0" t="n">
        <v>-27.859</v>
      </c>
      <c r="D147" s="0" t="n">
        <v>0.27024</v>
      </c>
      <c r="E147" s="0" t="n">
        <v>0.40685</v>
      </c>
      <c r="F147" s="0" t="n">
        <v>-0.050726</v>
      </c>
      <c r="G147" s="0" t="n">
        <f aca="false">F147/O147</f>
        <v>0.0359222057551093</v>
      </c>
      <c r="O147" s="0" t="n">
        <f aca="false">(C147/A147)^2*SIGN(C147)</f>
        <v>-1.4121070500462</v>
      </c>
    </row>
    <row r="148" customFormat="false" ht="12.8" hidden="false" customHeight="false" outlineLevel="0" collapsed="false">
      <c r="A148" s="0" t="n">
        <v>23.993</v>
      </c>
      <c r="B148" s="0" t="n">
        <v>4.796</v>
      </c>
      <c r="C148" s="0" t="n">
        <v>-25.85</v>
      </c>
      <c r="D148" s="0" t="n">
        <v>0.27964</v>
      </c>
      <c r="E148" s="0" t="n">
        <v>0.41997</v>
      </c>
      <c r="F148" s="0" t="n">
        <v>-0.042107</v>
      </c>
      <c r="G148" s="0" t="n">
        <f aca="false">F148/O148</f>
        <v>0.036274573381236</v>
      </c>
      <c r="O148" s="0" t="n">
        <f aca="false">(C148/A148)^2*SIGN(C148)</f>
        <v>-1.16078553309137</v>
      </c>
    </row>
    <row r="149" customFormat="false" ht="12.8" hidden="false" customHeight="false" outlineLevel="0" collapsed="false">
      <c r="A149" s="0" t="n">
        <v>24.55</v>
      </c>
      <c r="B149" s="0" t="n">
        <v>4.7945</v>
      </c>
      <c r="C149" s="0" t="n">
        <v>-23.748</v>
      </c>
      <c r="D149" s="0" t="n">
        <v>0.27951</v>
      </c>
      <c r="E149" s="0" t="n">
        <v>0.41324</v>
      </c>
      <c r="F149" s="0" t="n">
        <v>-0.034381</v>
      </c>
      <c r="G149" s="0" t="n">
        <f aca="false">F149/O149</f>
        <v>0.0367423911936954</v>
      </c>
      <c r="O149" s="0" t="n">
        <f aca="false">(C149/A149)^2*SIGN(C149)</f>
        <v>-0.93573115094097</v>
      </c>
    </row>
    <row r="150" customFormat="false" ht="12.8" hidden="false" customHeight="false" outlineLevel="0" collapsed="false">
      <c r="A150" s="0" t="n">
        <v>25.116</v>
      </c>
      <c r="B150" s="0" t="n">
        <v>4.7406</v>
      </c>
      <c r="C150" s="0" t="n">
        <v>-21.658</v>
      </c>
      <c r="D150" s="0" t="n">
        <v>0.27514</v>
      </c>
      <c r="E150" s="0" t="n">
        <v>0.39735</v>
      </c>
      <c r="F150" s="0" t="n">
        <v>-0.027584</v>
      </c>
      <c r="G150" s="0" t="n">
        <f aca="false">F150/O150</f>
        <v>0.0370955226325824</v>
      </c>
      <c r="O150" s="0" t="n">
        <f aca="false">(C150/A150)^2*SIGN(C150)</f>
        <v>-0.743593782818736</v>
      </c>
    </row>
    <row r="151" customFormat="false" ht="12.8" hidden="false" customHeight="false" outlineLevel="0" collapsed="false">
      <c r="A151" s="0" t="n">
        <v>25.69</v>
      </c>
      <c r="B151" s="0" t="n">
        <v>4.7184</v>
      </c>
      <c r="C151" s="0" t="n">
        <v>-19.538</v>
      </c>
      <c r="D151" s="0" t="n">
        <v>0.27334</v>
      </c>
      <c r="E151" s="0" t="n">
        <v>0.38748</v>
      </c>
      <c r="F151" s="0" t="n">
        <v>-0.021459</v>
      </c>
      <c r="G151" s="0" t="n">
        <f aca="false">F151/O151</f>
        <v>0.0371003048134813</v>
      </c>
      <c r="O151" s="0" t="n">
        <f aca="false">(C151/A151)^2*SIGN(C151)</f>
        <v>-0.578404951330813</v>
      </c>
    </row>
    <row r="152" customFormat="false" ht="12.8" hidden="false" customHeight="false" outlineLevel="0" collapsed="false">
      <c r="A152" s="0" t="n">
        <v>26.27</v>
      </c>
      <c r="B152" s="0" t="n">
        <v>4.6847</v>
      </c>
      <c r="C152" s="0" t="n">
        <v>-17.364</v>
      </c>
      <c r="D152" s="0" t="n">
        <v>0.27062</v>
      </c>
      <c r="E152" s="0" t="n">
        <v>0.37614</v>
      </c>
      <c r="F152" s="0" t="n">
        <v>-0.016128</v>
      </c>
      <c r="G152" s="0" t="n">
        <f aca="false">F152/O152</f>
        <v>0.0369148498263213</v>
      </c>
      <c r="O152" s="0" t="n">
        <f aca="false">(C152/A152)^2*SIGN(C152)</f>
        <v>-0.436897348245483</v>
      </c>
    </row>
    <row r="153" customFormat="false" ht="12.8" hidden="false" customHeight="false" outlineLevel="0" collapsed="false">
      <c r="A153" s="0" t="n">
        <v>26.858</v>
      </c>
      <c r="B153" s="0" t="n">
        <v>4.5287</v>
      </c>
      <c r="C153" s="0" t="n">
        <v>-15.171</v>
      </c>
      <c r="D153" s="0" t="n">
        <v>0.25818</v>
      </c>
      <c r="E153" s="0" t="n">
        <v>0.34465</v>
      </c>
      <c r="F153" s="0" t="n">
        <v>-0.011766</v>
      </c>
      <c r="G153" s="0" t="n">
        <f aca="false">F153/O153</f>
        <v>0.0368763362476678</v>
      </c>
      <c r="O153" s="0" t="n">
        <f aca="false">(C153/A153)^2*SIGN(C153)</f>
        <v>-0.319066404020658</v>
      </c>
    </row>
    <row r="154" customFormat="false" ht="12.8" hidden="false" customHeight="false" outlineLevel="0" collapsed="false">
      <c r="A154" s="0" t="n">
        <v>27.452</v>
      </c>
      <c r="B154" s="0" t="n">
        <v>4.2555</v>
      </c>
      <c r="C154" s="0" t="n">
        <v>-13.182</v>
      </c>
      <c r="D154" s="0" t="n">
        <v>0.23697</v>
      </c>
      <c r="E154" s="0" t="n">
        <v>0.29595</v>
      </c>
      <c r="F154" s="0" t="n">
        <v>-0.0085239</v>
      </c>
      <c r="G154" s="0" t="n">
        <f aca="false">F154/O154</f>
        <v>0.0369678090182562</v>
      </c>
      <c r="O154" s="0" t="n">
        <f aca="false">(C154/A154)^2*SIGN(C154)</f>
        <v>-0.230576283160048</v>
      </c>
    </row>
    <row r="155" customFormat="false" ht="12.8" hidden="false" customHeight="false" outlineLevel="0" collapsed="false">
      <c r="A155" s="0" t="n">
        <v>28.053</v>
      </c>
      <c r="B155" s="0" t="n">
        <v>3.9563</v>
      </c>
      <c r="C155" s="0" t="n">
        <v>-11.388</v>
      </c>
      <c r="D155" s="0" t="n">
        <v>0.21455</v>
      </c>
      <c r="E155" s="0" t="n">
        <v>0.24726</v>
      </c>
      <c r="F155" s="0" t="n">
        <v>-0.0060918</v>
      </c>
      <c r="G155" s="0" t="n">
        <f aca="false">F155/O155</f>
        <v>0.0369665859417628</v>
      </c>
      <c r="O155" s="0" t="n">
        <f aca="false">(C155/A155)^2*SIGN(C155)</f>
        <v>-0.164792064098022</v>
      </c>
    </row>
    <row r="156" customFormat="false" ht="12.8" hidden="false" customHeight="false" outlineLevel="0" collapsed="false">
      <c r="A156" s="0" t="n">
        <v>28.659</v>
      </c>
      <c r="B156" s="0" t="n">
        <v>3.6237</v>
      </c>
      <c r="C156" s="0" t="n">
        <v>-9.8821</v>
      </c>
      <c r="D156" s="0" t="n">
        <v>0.19065</v>
      </c>
      <c r="E156" s="0" t="n">
        <v>0.19916</v>
      </c>
      <c r="F156" s="0" t="n">
        <v>-0.004391</v>
      </c>
      <c r="G156" s="0" t="n">
        <f aca="false">F156/O156</f>
        <v>0.0369306552571778</v>
      </c>
      <c r="O156" s="0" t="n">
        <f aca="false">(C156/A156)^2*SIGN(C156)</f>
        <v>-0.118898513157212</v>
      </c>
    </row>
    <row r="157" customFormat="false" ht="12.8" hidden="false" customHeight="false" outlineLevel="0" collapsed="false">
      <c r="A157" s="0" t="n">
        <v>29.272</v>
      </c>
      <c r="B157" s="0" t="n">
        <v>3.3062</v>
      </c>
      <c r="C157" s="0" t="n">
        <v>-8.5936</v>
      </c>
      <c r="D157" s="0" t="n">
        <v>0.16884</v>
      </c>
      <c r="E157" s="0" t="n">
        <v>0.15718</v>
      </c>
      <c r="F157" s="0" t="n">
        <v>-0.0031702</v>
      </c>
      <c r="G157" s="0" t="n">
        <f aca="false">F157/O157</f>
        <v>0.0367824949934381</v>
      </c>
      <c r="O157" s="0" t="n">
        <f aca="false">(C157/A157)^2*SIGN(C157)</f>
        <v>-0.0861877368722691</v>
      </c>
    </row>
    <row r="158" customFormat="false" ht="12.8" hidden="false" customHeight="false" outlineLevel="0" collapsed="false">
      <c r="A158" s="0" t="n">
        <v>29.887</v>
      </c>
      <c r="B158" s="0" t="n">
        <v>2.9402</v>
      </c>
      <c r="C158" s="0" t="n">
        <v>-7.5765</v>
      </c>
      <c r="D158" s="0" t="n">
        <v>0.1449</v>
      </c>
      <c r="E158" s="0" t="n">
        <v>0.11531</v>
      </c>
      <c r="F158" s="0" t="n">
        <v>-0.0023584</v>
      </c>
      <c r="G158" s="0" t="n">
        <f aca="false">F158/O158</f>
        <v>0.0366982080286017</v>
      </c>
      <c r="O158" s="0" t="n">
        <f aca="false">(C158/A158)^2*SIGN(C158)</f>
        <v>-0.0642647182707646</v>
      </c>
    </row>
    <row r="159" customFormat="false" ht="12.8" hidden="false" customHeight="false" outlineLevel="0" collapsed="false">
      <c r="A159" s="0" t="n">
        <v>30.506</v>
      </c>
      <c r="B159" s="0" t="n">
        <v>2.4978</v>
      </c>
      <c r="C159" s="0" t="n">
        <v>-6.8154</v>
      </c>
      <c r="D159" s="0" t="n">
        <v>0.11771</v>
      </c>
      <c r="E159" s="0" t="n">
        <v>0.073456</v>
      </c>
      <c r="F159" s="0" t="n">
        <v>-0.0018352</v>
      </c>
      <c r="G159" s="0" t="n">
        <f aca="false">F159/O159</f>
        <v>0.0367681037563362</v>
      </c>
      <c r="O159" s="0" t="n">
        <f aca="false">(C159/A159)^2*SIGN(C159)</f>
        <v>-0.0499128269481056</v>
      </c>
    </row>
    <row r="160" customFormat="false" ht="12.8" hidden="false" customHeight="false" outlineLevel="0" collapsed="false">
      <c r="A160" s="0" t="n">
        <v>31.129</v>
      </c>
      <c r="B160" s="0" t="n">
        <v>1.9313</v>
      </c>
      <c r="C160" s="0" t="n">
        <v>-6.3934</v>
      </c>
      <c r="D160" s="0" t="n">
        <v>0.08567</v>
      </c>
      <c r="E160" s="0" t="n">
        <v>0.032393</v>
      </c>
      <c r="F160" s="0" t="n">
        <v>-0.0015655</v>
      </c>
      <c r="G160" s="0" t="n">
        <f aca="false">F160/O160</f>
        <v>0.0371124527312939</v>
      </c>
      <c r="O160" s="0" t="n">
        <f aca="false">(C160/A160)^2*SIGN(C160)</f>
        <v>-0.0421826067744625</v>
      </c>
    </row>
    <row r="161" customFormat="false" ht="12.8" hidden="false" customHeight="false" outlineLevel="0" collapsed="false">
      <c r="A161" s="0" t="n">
        <v>31.757</v>
      </c>
      <c r="B161" s="0" t="n">
        <v>1.4885</v>
      </c>
      <c r="C161" s="0" t="n">
        <v>-6.2341</v>
      </c>
      <c r="D161" s="0" t="n">
        <v>0.062805</v>
      </c>
      <c r="E161" s="0" t="n">
        <v>0.010076</v>
      </c>
      <c r="F161" s="0" t="n">
        <v>-0.0014341</v>
      </c>
      <c r="G161" s="0" t="n">
        <f aca="false">F161/O161</f>
        <v>0.0372143848908625</v>
      </c>
      <c r="O161" s="0" t="n">
        <f aca="false">(C161/A161)^2*SIGN(C161)</f>
        <v>-0.0385361736921285</v>
      </c>
    </row>
    <row r="162" customFormat="false" ht="12.8" hidden="false" customHeight="false" outlineLevel="0" collapsed="false">
      <c r="A162" s="0" t="n">
        <v>32.391</v>
      </c>
      <c r="B162" s="0" t="n">
        <v>1.1664</v>
      </c>
      <c r="C162" s="0" t="n">
        <v>-6.1884</v>
      </c>
      <c r="D162" s="0" t="n">
        <v>0.047377</v>
      </c>
      <c r="E162" s="0" t="n">
        <v>0.00013108</v>
      </c>
      <c r="F162" s="0" t="n">
        <v>-0.0013547</v>
      </c>
      <c r="G162" s="0" t="n">
        <f aca="false">F162/O162</f>
        <v>0.037113771371898</v>
      </c>
      <c r="O162" s="0" t="n">
        <f aca="false">(C162/A162)^2*SIGN(C162)</f>
        <v>-0.0365012756700269</v>
      </c>
    </row>
    <row r="163" customFormat="false" ht="12.8" hidden="false" customHeight="false" outlineLevel="0" collapsed="false">
      <c r="A163" s="0" t="n">
        <v>33.03</v>
      </c>
      <c r="B163" s="0" t="n">
        <v>0.80479</v>
      </c>
      <c r="C163" s="0" t="n">
        <v>-6.2217</v>
      </c>
      <c r="D163" s="0" t="n">
        <v>0.031264</v>
      </c>
      <c r="E163" s="0" t="n">
        <v>-0.0057548</v>
      </c>
      <c r="F163" s="0" t="n">
        <v>-0.0013183</v>
      </c>
      <c r="G163" s="0" t="n">
        <f aca="false">F163/O163</f>
        <v>0.0371546578919764</v>
      </c>
      <c r="O163" s="0" t="n">
        <f aca="false">(C163/A163)^2*SIGN(C163)</f>
        <v>-0.0354814194180668</v>
      </c>
    </row>
    <row r="164" customFormat="false" ht="12.8" hidden="false" customHeight="false" outlineLevel="0" collapsed="false">
      <c r="A164" s="0" t="n">
        <v>33.674</v>
      </c>
      <c r="B164" s="0" t="n">
        <v>0.49</v>
      </c>
      <c r="C164" s="0" t="n">
        <v>-6.2859</v>
      </c>
      <c r="D164" s="0" t="n">
        <v>0.01828</v>
      </c>
      <c r="E164" s="0" t="n">
        <v>-0.0062505</v>
      </c>
      <c r="F164" s="0" t="n">
        <v>-0.0012948</v>
      </c>
      <c r="G164" s="0" t="n">
        <f aca="false">F164/O164</f>
        <v>0.037158414113173</v>
      </c>
      <c r="O164" s="0" t="n">
        <f aca="false">(C164/A164)^2*SIGN(C164)</f>
        <v>-0.0348454052978806</v>
      </c>
    </row>
    <row r="165" customFormat="false" ht="12.8" hidden="false" customHeight="false" outlineLevel="0" collapsed="false">
      <c r="A165" s="0" t="n">
        <v>34.321</v>
      </c>
      <c r="B165" s="0" t="n">
        <v>0.17373</v>
      </c>
      <c r="C165" s="0" t="n">
        <v>-6.3349</v>
      </c>
      <c r="D165" s="0" t="n">
        <v>0.0062121</v>
      </c>
      <c r="E165" s="0" t="n">
        <v>-0.0026588</v>
      </c>
      <c r="F165" s="0" t="n">
        <v>-0.0012678</v>
      </c>
      <c r="G165" s="0" t="n">
        <f aca="false">F165/O165</f>
        <v>0.0372126918427333</v>
      </c>
      <c r="O165" s="0" t="n">
        <f aca="false">(C165/A165)^2*SIGN(C165)</f>
        <v>-0.0340690215413043</v>
      </c>
    </row>
    <row r="166" customFormat="false" ht="12.8" hidden="false" customHeight="false" outlineLevel="0" collapsed="false">
      <c r="A166" s="0" t="n">
        <v>34.972</v>
      </c>
      <c r="B166" s="0" t="n">
        <v>0.21388</v>
      </c>
      <c r="C166" s="0" t="n">
        <v>6.3186</v>
      </c>
      <c r="D166" s="0" t="n">
        <v>0.0076901</v>
      </c>
      <c r="E166" s="0" t="n">
        <v>-0.0055919</v>
      </c>
      <c r="F166" s="0" t="n">
        <v>0.0012224</v>
      </c>
      <c r="G166" s="0" t="n">
        <f aca="false">F166/O166</f>
        <v>0.0374466140304068</v>
      </c>
      <c r="O166" s="0" t="n">
        <f aca="false">(C166/A166)^2*SIGN(C166)</f>
        <v>0.0326438058994441</v>
      </c>
    </row>
    <row r="167" customFormat="false" ht="12.8" hidden="false" customHeight="false" outlineLevel="0" collapsed="false">
      <c r="A167" s="0" t="n">
        <v>35.624</v>
      </c>
      <c r="B167" s="0" t="n">
        <v>0.60145</v>
      </c>
      <c r="C167" s="0" t="n">
        <v>6.2329</v>
      </c>
      <c r="D167" s="0" t="n">
        <v>0.022766</v>
      </c>
      <c r="E167" s="0" t="n">
        <v>-0.0095834</v>
      </c>
      <c r="F167" s="0" t="n">
        <v>0.0011544</v>
      </c>
      <c r="G167" s="0" t="n">
        <f aca="false">F167/O167</f>
        <v>0.037710419530889</v>
      </c>
      <c r="O167" s="0" t="n">
        <f aca="false">(C167/A167)^2*SIGN(C167)</f>
        <v>0.0306122290433395</v>
      </c>
    </row>
    <row r="168" customFormat="false" ht="12.8" hidden="false" customHeight="false" outlineLevel="0" collapsed="false">
      <c r="A168" s="0" t="n">
        <v>36.275</v>
      </c>
      <c r="B168" s="0" t="n">
        <v>0.95919</v>
      </c>
      <c r="C168" s="0" t="n">
        <v>6.1433</v>
      </c>
      <c r="D168" s="0" t="n">
        <v>0.037988</v>
      </c>
      <c r="E168" s="0" t="n">
        <v>-0.0061589</v>
      </c>
      <c r="F168" s="0" t="n">
        <v>0.001088</v>
      </c>
      <c r="G168" s="0" t="n">
        <f aca="false">F168/O168</f>
        <v>0.0379350175661229</v>
      </c>
      <c r="O168" s="0" t="n">
        <f aca="false">(C168/A168)^2*SIGN(C168)</f>
        <v>0.0286806246525009</v>
      </c>
    </row>
    <row r="169" customFormat="false" ht="12.8" hidden="false" customHeight="false" outlineLevel="0" collapsed="false">
      <c r="A169" s="0" t="n">
        <v>36.927</v>
      </c>
      <c r="B169" s="0" t="n">
        <v>1.2806</v>
      </c>
      <c r="C169" s="0" t="n">
        <v>6.1203</v>
      </c>
      <c r="D169" s="0" t="n">
        <v>0.052732</v>
      </c>
      <c r="E169" s="0" t="n">
        <v>0.0017233</v>
      </c>
      <c r="F169" s="0" t="n">
        <v>0.0010473</v>
      </c>
      <c r="G169" s="0" t="n">
        <f aca="false">F169/O169</f>
        <v>0.0381253408619221</v>
      </c>
      <c r="O169" s="0" t="n">
        <f aca="false">(C169/A169)^2*SIGN(C169)</f>
        <v>0.0274699183357596</v>
      </c>
    </row>
    <row r="170" customFormat="false" ht="12.8" hidden="false" customHeight="false" outlineLevel="0" collapsed="false">
      <c r="A170" s="0" t="n">
        <v>37.578</v>
      </c>
      <c r="B170" s="0" t="n">
        <v>1.4966</v>
      </c>
      <c r="C170" s="0" t="n">
        <v>6.1922</v>
      </c>
      <c r="D170" s="0" t="n">
        <v>0.063204</v>
      </c>
      <c r="E170" s="0" t="n">
        <v>0.0097479</v>
      </c>
      <c r="F170" s="0" t="n">
        <v>0.0010361</v>
      </c>
      <c r="G170" s="0" t="n">
        <f aca="false">F170/O170</f>
        <v>0.038157423990194</v>
      </c>
      <c r="O170" s="0" t="n">
        <f aca="false">(C170/A170)^2*SIGN(C170)</f>
        <v>0.0271533005023155</v>
      </c>
    </row>
    <row r="171" customFormat="false" ht="12.8" hidden="false" customHeight="false" outlineLevel="0" collapsed="false">
      <c r="A171" s="0" t="n">
        <v>38.229</v>
      </c>
      <c r="B171" s="0" t="n">
        <v>1.7294</v>
      </c>
      <c r="C171" s="0" t="n">
        <v>6.3597</v>
      </c>
      <c r="D171" s="0" t="n">
        <v>0.075008</v>
      </c>
      <c r="E171" s="0" t="n">
        <v>0.020837</v>
      </c>
      <c r="F171" s="0" t="n">
        <v>0.0010589</v>
      </c>
      <c r="G171" s="0" t="n">
        <f aca="false">F171/O171</f>
        <v>0.038261990963788</v>
      </c>
      <c r="O171" s="0" t="n">
        <f aca="false">(C171/A171)^2*SIGN(C171)</f>
        <v>0.0276749843206582</v>
      </c>
    </row>
    <row r="172" customFormat="false" ht="12.8" hidden="false" customHeight="false" outlineLevel="0" collapsed="false">
      <c r="A172" s="0" t="n">
        <v>38.879</v>
      </c>
      <c r="B172" s="0" t="n">
        <v>1.9853</v>
      </c>
      <c r="C172" s="0" t="n">
        <v>6.7368</v>
      </c>
      <c r="D172" s="0" t="n">
        <v>0.088586</v>
      </c>
      <c r="E172" s="0" t="n">
        <v>0.035172</v>
      </c>
      <c r="F172" s="0" t="n">
        <v>0.0011546</v>
      </c>
      <c r="G172" s="0" t="n">
        <f aca="false">F172/O172</f>
        <v>0.0384551417400886</v>
      </c>
      <c r="O172" s="0" t="n">
        <f aca="false">(C172/A172)^2*SIGN(C172)</f>
        <v>0.0300245935329984</v>
      </c>
    </row>
    <row r="173" customFormat="false" ht="12.8" hidden="false" customHeight="false" outlineLevel="0" collapsed="false">
      <c r="A173" s="0" t="n">
        <v>39.528</v>
      </c>
      <c r="B173" s="0" t="n">
        <v>2.0692</v>
      </c>
      <c r="C173" s="0" t="n">
        <v>7.2422</v>
      </c>
      <c r="D173" s="0" t="n">
        <v>0.093178</v>
      </c>
      <c r="E173" s="0" t="n">
        <v>0.040609</v>
      </c>
      <c r="F173" s="0" t="n">
        <v>0.0012897</v>
      </c>
      <c r="G173" s="0" t="n">
        <f aca="false">F173/O173</f>
        <v>0.0384199993718143</v>
      </c>
      <c r="O173" s="0" t="n">
        <f aca="false">(C173/A173)^2*SIGN(C173)</f>
        <v>0.0335684544791052</v>
      </c>
    </row>
    <row r="174" customFormat="false" ht="12.8" hidden="false" customHeight="false" outlineLevel="0" collapsed="false">
      <c r="A174" s="0" t="n">
        <v>40.178</v>
      </c>
      <c r="B174" s="0" t="n">
        <v>2.1073</v>
      </c>
      <c r="C174" s="0" t="n">
        <v>7.8099</v>
      </c>
      <c r="D174" s="0" t="n">
        <v>0.095288</v>
      </c>
      <c r="E174" s="0" t="n">
        <v>0.044054</v>
      </c>
      <c r="F174" s="0" t="n">
        <v>0.0014501</v>
      </c>
      <c r="G174" s="0" t="n">
        <f aca="false">F174/O174</f>
        <v>0.0383781145876475</v>
      </c>
      <c r="O174" s="0" t="n">
        <f aca="false">(C174/A174)^2*SIGN(C174)</f>
        <v>0.0377845554837844</v>
      </c>
    </row>
    <row r="175" customFormat="false" ht="12.8" hidden="false" customHeight="false" outlineLevel="0" collapsed="false">
      <c r="A175" s="0" t="n">
        <v>40.828</v>
      </c>
      <c r="B175" s="0" t="n">
        <v>2.1432</v>
      </c>
      <c r="C175" s="0" t="n">
        <v>8.4397</v>
      </c>
      <c r="D175" s="0" t="n">
        <v>0.097285</v>
      </c>
      <c r="E175" s="0" t="n">
        <v>0.045857</v>
      </c>
      <c r="F175" s="0" t="n">
        <v>0.001641</v>
      </c>
      <c r="G175" s="0" t="n">
        <f aca="false">F175/O175</f>
        <v>0.0384034971586063</v>
      </c>
      <c r="O175" s="0" t="n">
        <f aca="false">(C175/A175)^2*SIGN(C175)</f>
        <v>0.0427304834563029</v>
      </c>
    </row>
    <row r="176" customFormat="false" ht="12.8" hidden="false" customHeight="false" outlineLevel="0" collapsed="false">
      <c r="A176" s="0" t="n">
        <v>41.478</v>
      </c>
      <c r="B176" s="0" t="n">
        <v>2.0951</v>
      </c>
      <c r="C176" s="0" t="n">
        <v>9.113</v>
      </c>
      <c r="D176" s="0" t="n">
        <v>0.094612</v>
      </c>
      <c r="E176" s="0" t="n">
        <v>0.042775</v>
      </c>
      <c r="F176" s="0" t="n">
        <v>0.0018519</v>
      </c>
      <c r="G176" s="0" t="n">
        <f aca="false">F176/O176</f>
        <v>0.0383645762536481</v>
      </c>
      <c r="O176" s="0" t="n">
        <f aca="false">(C176/A176)^2*SIGN(C176)</f>
        <v>0.0482710922637625</v>
      </c>
    </row>
    <row r="177" customFormat="false" ht="12.8" hidden="false" customHeight="false" outlineLevel="0" collapsed="false">
      <c r="A177" s="0" t="s">
        <v>26</v>
      </c>
    </row>
    <row r="178" customFormat="false" ht="12.8" hidden="false" customHeight="false" outlineLevel="0" collapsed="false">
      <c r="A178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2019-11-20T20:31:45Z</dcterms:modified>
  <cp:revision>11</cp:revision>
  <dc:subject/>
  <dc:title/>
</cp:coreProperties>
</file>