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\Documents\GitHub\EPQ\OpenRocket\"/>
    </mc:Choice>
  </mc:AlternateContent>
  <xr:revisionPtr revIDLastSave="0" documentId="13_ncr:1_{078286D8-533F-4520-A59C-3F55243A931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itch moment coefficient conic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8" i="1" l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57" i="1"/>
  <c r="AD57" i="1" l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Q66" i="1" l="1"/>
  <c r="AE66" i="1" s="1"/>
  <c r="AF66" i="1" s="1"/>
  <c r="AG66" i="1" s="1"/>
  <c r="W261" i="1" l="1"/>
  <c r="Q261" i="1"/>
  <c r="K261" i="1"/>
  <c r="N261" i="1" s="1"/>
  <c r="J261" i="1"/>
  <c r="W260" i="1"/>
  <c r="Q260" i="1"/>
  <c r="K260" i="1"/>
  <c r="N260" i="1" s="1"/>
  <c r="J260" i="1"/>
  <c r="W259" i="1"/>
  <c r="Q259" i="1"/>
  <c r="K259" i="1"/>
  <c r="N259" i="1" s="1"/>
  <c r="J259" i="1"/>
  <c r="W258" i="1"/>
  <c r="Q258" i="1"/>
  <c r="K258" i="1"/>
  <c r="N258" i="1" s="1"/>
  <c r="J258" i="1"/>
  <c r="W257" i="1"/>
  <c r="Q257" i="1"/>
  <c r="K257" i="1"/>
  <c r="N257" i="1" s="1"/>
  <c r="J257" i="1"/>
  <c r="W256" i="1"/>
  <c r="Q256" i="1"/>
  <c r="K256" i="1"/>
  <c r="N256" i="1" s="1"/>
  <c r="J256" i="1"/>
  <c r="W255" i="1"/>
  <c r="Q255" i="1"/>
  <c r="K255" i="1"/>
  <c r="N255" i="1" s="1"/>
  <c r="J255" i="1"/>
  <c r="W254" i="1"/>
  <c r="Q254" i="1"/>
  <c r="K254" i="1"/>
  <c r="N254" i="1" s="1"/>
  <c r="J254" i="1"/>
  <c r="W253" i="1"/>
  <c r="Q253" i="1"/>
  <c r="K253" i="1"/>
  <c r="N253" i="1" s="1"/>
  <c r="J253" i="1"/>
  <c r="W252" i="1"/>
  <c r="Q252" i="1"/>
  <c r="K252" i="1"/>
  <c r="N252" i="1" s="1"/>
  <c r="J252" i="1"/>
  <c r="W251" i="1"/>
  <c r="Q251" i="1"/>
  <c r="K251" i="1"/>
  <c r="N251" i="1" s="1"/>
  <c r="J251" i="1"/>
  <c r="W250" i="1"/>
  <c r="Q250" i="1"/>
  <c r="K250" i="1"/>
  <c r="N250" i="1" s="1"/>
  <c r="J250" i="1"/>
  <c r="W249" i="1"/>
  <c r="Q249" i="1"/>
  <c r="K249" i="1"/>
  <c r="J249" i="1"/>
  <c r="W248" i="1"/>
  <c r="Q248" i="1"/>
  <c r="K248" i="1"/>
  <c r="N248" i="1" s="1"/>
  <c r="J248" i="1"/>
  <c r="W247" i="1"/>
  <c r="Q247" i="1"/>
  <c r="K247" i="1"/>
  <c r="N247" i="1" s="1"/>
  <c r="J247" i="1"/>
  <c r="W246" i="1"/>
  <c r="Q246" i="1"/>
  <c r="K246" i="1"/>
  <c r="N246" i="1" s="1"/>
  <c r="J246" i="1"/>
  <c r="W245" i="1"/>
  <c r="Q245" i="1"/>
  <c r="K245" i="1"/>
  <c r="N245" i="1" s="1"/>
  <c r="J245" i="1"/>
  <c r="W244" i="1"/>
  <c r="Q244" i="1"/>
  <c r="K244" i="1"/>
  <c r="M244" i="1" s="1"/>
  <c r="J244" i="1"/>
  <c r="W243" i="1"/>
  <c r="Q243" i="1"/>
  <c r="K243" i="1"/>
  <c r="N243" i="1" s="1"/>
  <c r="J243" i="1"/>
  <c r="W242" i="1"/>
  <c r="Q242" i="1"/>
  <c r="K242" i="1"/>
  <c r="N242" i="1" s="1"/>
  <c r="J242" i="1"/>
  <c r="W241" i="1"/>
  <c r="Q241" i="1"/>
  <c r="K241" i="1"/>
  <c r="N241" i="1" s="1"/>
  <c r="J241" i="1"/>
  <c r="W240" i="1"/>
  <c r="Q240" i="1"/>
  <c r="K240" i="1"/>
  <c r="M240" i="1" s="1"/>
  <c r="J240" i="1"/>
  <c r="W239" i="1"/>
  <c r="Q239" i="1"/>
  <c r="K239" i="1"/>
  <c r="N239" i="1" s="1"/>
  <c r="J239" i="1"/>
  <c r="W238" i="1"/>
  <c r="Q238" i="1"/>
  <c r="K238" i="1"/>
  <c r="N238" i="1" s="1"/>
  <c r="J238" i="1"/>
  <c r="W237" i="1"/>
  <c r="Q237" i="1"/>
  <c r="K237" i="1"/>
  <c r="N237" i="1" s="1"/>
  <c r="J237" i="1"/>
  <c r="W236" i="1"/>
  <c r="Q236" i="1"/>
  <c r="K236" i="1"/>
  <c r="N236" i="1" s="1"/>
  <c r="J236" i="1"/>
  <c r="W235" i="1"/>
  <c r="Q235" i="1"/>
  <c r="K235" i="1"/>
  <c r="N235" i="1" s="1"/>
  <c r="J235" i="1"/>
  <c r="W234" i="1"/>
  <c r="Q234" i="1"/>
  <c r="K234" i="1"/>
  <c r="N234" i="1" s="1"/>
  <c r="J234" i="1"/>
  <c r="W233" i="1"/>
  <c r="Q233" i="1"/>
  <c r="K233" i="1"/>
  <c r="J233" i="1"/>
  <c r="W232" i="1"/>
  <c r="Q232" i="1"/>
  <c r="K232" i="1"/>
  <c r="N232" i="1" s="1"/>
  <c r="J232" i="1"/>
  <c r="W231" i="1"/>
  <c r="Q231" i="1"/>
  <c r="M231" i="1"/>
  <c r="O231" i="1" s="1"/>
  <c r="K231" i="1"/>
  <c r="N231" i="1" s="1"/>
  <c r="J231" i="1"/>
  <c r="W230" i="1"/>
  <c r="Q230" i="1"/>
  <c r="K230" i="1"/>
  <c r="N230" i="1" s="1"/>
  <c r="J230" i="1"/>
  <c r="W229" i="1"/>
  <c r="Q229" i="1"/>
  <c r="K229" i="1"/>
  <c r="N229" i="1" s="1"/>
  <c r="J229" i="1"/>
  <c r="W228" i="1"/>
  <c r="Q228" i="1"/>
  <c r="N228" i="1"/>
  <c r="K228" i="1"/>
  <c r="M228" i="1" s="1"/>
  <c r="J228" i="1"/>
  <c r="W227" i="1"/>
  <c r="Q227" i="1"/>
  <c r="N227" i="1"/>
  <c r="K227" i="1"/>
  <c r="M227" i="1" s="1"/>
  <c r="O227" i="1" s="1"/>
  <c r="J227" i="1"/>
  <c r="W226" i="1"/>
  <c r="Q226" i="1"/>
  <c r="K226" i="1"/>
  <c r="N226" i="1" s="1"/>
  <c r="J226" i="1"/>
  <c r="W225" i="1"/>
  <c r="Q225" i="1"/>
  <c r="K225" i="1"/>
  <c r="N225" i="1" s="1"/>
  <c r="J225" i="1"/>
  <c r="W224" i="1"/>
  <c r="Q224" i="1"/>
  <c r="K224" i="1"/>
  <c r="N224" i="1" s="1"/>
  <c r="J224" i="1"/>
  <c r="W223" i="1"/>
  <c r="Q223" i="1"/>
  <c r="K223" i="1"/>
  <c r="N223" i="1" s="1"/>
  <c r="J223" i="1"/>
  <c r="W222" i="1"/>
  <c r="Q222" i="1"/>
  <c r="K222" i="1"/>
  <c r="N222" i="1" s="1"/>
  <c r="J222" i="1"/>
  <c r="W221" i="1"/>
  <c r="Q221" i="1"/>
  <c r="K221" i="1"/>
  <c r="M221" i="1" s="1"/>
  <c r="J221" i="1"/>
  <c r="W220" i="1"/>
  <c r="Q220" i="1"/>
  <c r="K220" i="1"/>
  <c r="N220" i="1" s="1"/>
  <c r="J220" i="1"/>
  <c r="W219" i="1"/>
  <c r="Q219" i="1"/>
  <c r="K219" i="1"/>
  <c r="N219" i="1" s="1"/>
  <c r="J219" i="1"/>
  <c r="W218" i="1"/>
  <c r="Q218" i="1"/>
  <c r="K218" i="1"/>
  <c r="N218" i="1" s="1"/>
  <c r="J218" i="1"/>
  <c r="W217" i="1"/>
  <c r="Q217" i="1"/>
  <c r="K217" i="1"/>
  <c r="J217" i="1"/>
  <c r="W216" i="1"/>
  <c r="Q216" i="1"/>
  <c r="M216" i="1"/>
  <c r="K216" i="1"/>
  <c r="N216" i="1" s="1"/>
  <c r="J216" i="1"/>
  <c r="W215" i="1"/>
  <c r="Q215" i="1"/>
  <c r="K215" i="1"/>
  <c r="N215" i="1" s="1"/>
  <c r="J215" i="1"/>
  <c r="W214" i="1"/>
  <c r="Q214" i="1"/>
  <c r="K214" i="1"/>
  <c r="N214" i="1" s="1"/>
  <c r="J214" i="1"/>
  <c r="W213" i="1"/>
  <c r="Q213" i="1"/>
  <c r="K213" i="1"/>
  <c r="N213" i="1" s="1"/>
  <c r="J213" i="1"/>
  <c r="W212" i="1"/>
  <c r="Q212" i="1"/>
  <c r="K212" i="1"/>
  <c r="N212" i="1" s="1"/>
  <c r="J212" i="1"/>
  <c r="W211" i="1"/>
  <c r="Q211" i="1"/>
  <c r="K211" i="1"/>
  <c r="N211" i="1" s="1"/>
  <c r="J211" i="1"/>
  <c r="W210" i="1"/>
  <c r="Q210" i="1"/>
  <c r="M210" i="1"/>
  <c r="K210" i="1"/>
  <c r="N210" i="1" s="1"/>
  <c r="J210" i="1"/>
  <c r="W209" i="1"/>
  <c r="Q209" i="1"/>
  <c r="M209" i="1"/>
  <c r="O209" i="1" s="1"/>
  <c r="K209" i="1"/>
  <c r="N209" i="1" s="1"/>
  <c r="J209" i="1"/>
  <c r="W208" i="1"/>
  <c r="Q208" i="1"/>
  <c r="K208" i="1"/>
  <c r="N208" i="1" s="1"/>
  <c r="J208" i="1"/>
  <c r="W207" i="1"/>
  <c r="Q207" i="1"/>
  <c r="K207" i="1"/>
  <c r="N207" i="1" s="1"/>
  <c r="J207" i="1"/>
  <c r="W206" i="1"/>
  <c r="Q206" i="1"/>
  <c r="K206" i="1"/>
  <c r="N206" i="1" s="1"/>
  <c r="J206" i="1"/>
  <c r="W205" i="1"/>
  <c r="Q205" i="1"/>
  <c r="K205" i="1"/>
  <c r="N205" i="1" s="1"/>
  <c r="J205" i="1"/>
  <c r="W204" i="1"/>
  <c r="Q204" i="1"/>
  <c r="M204" i="1"/>
  <c r="K204" i="1"/>
  <c r="N204" i="1" s="1"/>
  <c r="J204" i="1"/>
  <c r="W203" i="1"/>
  <c r="Q203" i="1"/>
  <c r="K203" i="1"/>
  <c r="N203" i="1" s="1"/>
  <c r="J203" i="1"/>
  <c r="W202" i="1"/>
  <c r="Q202" i="1"/>
  <c r="K202" i="1"/>
  <c r="N202" i="1" s="1"/>
  <c r="J202" i="1"/>
  <c r="W201" i="1"/>
  <c r="Q201" i="1"/>
  <c r="K201" i="1"/>
  <c r="J201" i="1"/>
  <c r="W200" i="1"/>
  <c r="Q200" i="1"/>
  <c r="K200" i="1"/>
  <c r="N200" i="1" s="1"/>
  <c r="J200" i="1"/>
  <c r="W199" i="1"/>
  <c r="Q199" i="1"/>
  <c r="K199" i="1"/>
  <c r="N199" i="1" s="1"/>
  <c r="J199" i="1"/>
  <c r="W198" i="1"/>
  <c r="Q198" i="1"/>
  <c r="K198" i="1"/>
  <c r="N198" i="1" s="1"/>
  <c r="J198" i="1"/>
  <c r="W197" i="1"/>
  <c r="Q197" i="1"/>
  <c r="K197" i="1"/>
  <c r="N197" i="1" s="1"/>
  <c r="J197" i="1"/>
  <c r="W196" i="1"/>
  <c r="Q196" i="1"/>
  <c r="K196" i="1"/>
  <c r="N196" i="1" s="1"/>
  <c r="J196" i="1"/>
  <c r="W195" i="1"/>
  <c r="Q195" i="1"/>
  <c r="N195" i="1"/>
  <c r="M195" i="1"/>
  <c r="O195" i="1" s="1"/>
  <c r="K195" i="1"/>
  <c r="J195" i="1"/>
  <c r="W194" i="1"/>
  <c r="Q194" i="1"/>
  <c r="K194" i="1"/>
  <c r="N194" i="1" s="1"/>
  <c r="J194" i="1"/>
  <c r="W193" i="1"/>
  <c r="Q193" i="1"/>
  <c r="K193" i="1"/>
  <c r="N193" i="1" s="1"/>
  <c r="J193" i="1"/>
  <c r="W192" i="1"/>
  <c r="Q192" i="1"/>
  <c r="K192" i="1"/>
  <c r="N192" i="1" s="1"/>
  <c r="J192" i="1"/>
  <c r="W191" i="1"/>
  <c r="Q191" i="1"/>
  <c r="K191" i="1"/>
  <c r="N191" i="1" s="1"/>
  <c r="J191" i="1"/>
  <c r="W190" i="1"/>
  <c r="Q190" i="1"/>
  <c r="K190" i="1"/>
  <c r="N190" i="1" s="1"/>
  <c r="J190" i="1"/>
  <c r="W189" i="1"/>
  <c r="Q189" i="1"/>
  <c r="N189" i="1"/>
  <c r="K189" i="1"/>
  <c r="M189" i="1" s="1"/>
  <c r="O189" i="1" s="1"/>
  <c r="J189" i="1"/>
  <c r="W188" i="1"/>
  <c r="Q188" i="1"/>
  <c r="K188" i="1"/>
  <c r="N188" i="1" s="1"/>
  <c r="J188" i="1"/>
  <c r="W187" i="1"/>
  <c r="Q187" i="1"/>
  <c r="K187" i="1"/>
  <c r="N187" i="1" s="1"/>
  <c r="J187" i="1"/>
  <c r="W186" i="1"/>
  <c r="Q186" i="1"/>
  <c r="K186" i="1"/>
  <c r="N186" i="1" s="1"/>
  <c r="J186" i="1"/>
  <c r="W185" i="1"/>
  <c r="Q185" i="1"/>
  <c r="K185" i="1"/>
  <c r="J185" i="1"/>
  <c r="W184" i="1"/>
  <c r="Q184" i="1"/>
  <c r="K184" i="1"/>
  <c r="N184" i="1" s="1"/>
  <c r="J184" i="1"/>
  <c r="W183" i="1"/>
  <c r="Q183" i="1"/>
  <c r="K183" i="1"/>
  <c r="N183" i="1" s="1"/>
  <c r="J183" i="1"/>
  <c r="W182" i="1"/>
  <c r="Q182" i="1"/>
  <c r="K182" i="1"/>
  <c r="N182" i="1" s="1"/>
  <c r="J182" i="1"/>
  <c r="W181" i="1"/>
  <c r="Q181" i="1"/>
  <c r="K181" i="1"/>
  <c r="N181" i="1" s="1"/>
  <c r="J181" i="1"/>
  <c r="W180" i="1"/>
  <c r="Q180" i="1"/>
  <c r="K180" i="1"/>
  <c r="M180" i="1" s="1"/>
  <c r="J180" i="1"/>
  <c r="W179" i="1"/>
  <c r="Q179" i="1"/>
  <c r="K179" i="1"/>
  <c r="N179" i="1" s="1"/>
  <c r="J179" i="1"/>
  <c r="W178" i="1"/>
  <c r="Q178" i="1"/>
  <c r="M178" i="1"/>
  <c r="K178" i="1"/>
  <c r="N178" i="1" s="1"/>
  <c r="J178" i="1"/>
  <c r="W177" i="1"/>
  <c r="Q177" i="1"/>
  <c r="K177" i="1"/>
  <c r="N177" i="1" s="1"/>
  <c r="J177" i="1"/>
  <c r="W176" i="1"/>
  <c r="Q176" i="1"/>
  <c r="K176" i="1"/>
  <c r="M176" i="1" s="1"/>
  <c r="J176" i="1"/>
  <c r="W175" i="1"/>
  <c r="Q175" i="1"/>
  <c r="K175" i="1"/>
  <c r="N175" i="1" s="1"/>
  <c r="J175" i="1"/>
  <c r="W174" i="1"/>
  <c r="Q174" i="1"/>
  <c r="K174" i="1"/>
  <c r="N174" i="1" s="1"/>
  <c r="J174" i="1"/>
  <c r="W173" i="1"/>
  <c r="Q173" i="1"/>
  <c r="N173" i="1"/>
  <c r="M173" i="1"/>
  <c r="O173" i="1" s="1"/>
  <c r="K173" i="1"/>
  <c r="J173" i="1"/>
  <c r="W172" i="1"/>
  <c r="Q172" i="1"/>
  <c r="K172" i="1"/>
  <c r="N172" i="1" s="1"/>
  <c r="J172" i="1"/>
  <c r="W171" i="1"/>
  <c r="Q171" i="1"/>
  <c r="K171" i="1"/>
  <c r="N171" i="1" s="1"/>
  <c r="J171" i="1"/>
  <c r="W170" i="1"/>
  <c r="Q170" i="1"/>
  <c r="K170" i="1"/>
  <c r="N170" i="1" s="1"/>
  <c r="J170" i="1"/>
  <c r="W169" i="1"/>
  <c r="Q169" i="1"/>
  <c r="K169" i="1"/>
  <c r="J169" i="1"/>
  <c r="W168" i="1"/>
  <c r="Q168" i="1"/>
  <c r="K168" i="1"/>
  <c r="N168" i="1" s="1"/>
  <c r="J168" i="1"/>
  <c r="W167" i="1"/>
  <c r="Q167" i="1"/>
  <c r="K167" i="1"/>
  <c r="N167" i="1" s="1"/>
  <c r="J167" i="1"/>
  <c r="W166" i="1"/>
  <c r="Q166" i="1"/>
  <c r="K166" i="1"/>
  <c r="N166" i="1" s="1"/>
  <c r="J166" i="1"/>
  <c r="W165" i="1"/>
  <c r="Q165" i="1"/>
  <c r="K165" i="1"/>
  <c r="N165" i="1" s="1"/>
  <c r="J165" i="1"/>
  <c r="W164" i="1"/>
  <c r="Q164" i="1"/>
  <c r="N164" i="1"/>
  <c r="K164" i="1"/>
  <c r="M164" i="1" s="1"/>
  <c r="J164" i="1"/>
  <c r="W163" i="1"/>
  <c r="Q163" i="1"/>
  <c r="K163" i="1"/>
  <c r="N163" i="1" s="1"/>
  <c r="J163" i="1"/>
  <c r="W162" i="1"/>
  <c r="Q162" i="1"/>
  <c r="K162" i="1"/>
  <c r="N162" i="1" s="1"/>
  <c r="J162" i="1"/>
  <c r="W161" i="1"/>
  <c r="Q161" i="1"/>
  <c r="K161" i="1"/>
  <c r="N161" i="1" s="1"/>
  <c r="J161" i="1"/>
  <c r="W160" i="1"/>
  <c r="Q160" i="1"/>
  <c r="M160" i="1"/>
  <c r="O160" i="1" s="1"/>
  <c r="K160" i="1"/>
  <c r="N160" i="1" s="1"/>
  <c r="J160" i="1"/>
  <c r="W159" i="1"/>
  <c r="Q159" i="1"/>
  <c r="K159" i="1"/>
  <c r="M159" i="1" s="1"/>
  <c r="J159" i="1"/>
  <c r="W158" i="1"/>
  <c r="Q158" i="1"/>
  <c r="K158" i="1"/>
  <c r="N158" i="1" s="1"/>
  <c r="J158" i="1"/>
  <c r="W157" i="1"/>
  <c r="Q157" i="1"/>
  <c r="K157" i="1"/>
  <c r="N157" i="1" s="1"/>
  <c r="J157" i="1"/>
  <c r="W156" i="1"/>
  <c r="Q156" i="1"/>
  <c r="K156" i="1"/>
  <c r="N156" i="1" s="1"/>
  <c r="J156" i="1"/>
  <c r="W155" i="1"/>
  <c r="Q155" i="1"/>
  <c r="K155" i="1"/>
  <c r="N155" i="1" s="1"/>
  <c r="J155" i="1"/>
  <c r="W154" i="1"/>
  <c r="Q154" i="1"/>
  <c r="K154" i="1"/>
  <c r="N154" i="1" s="1"/>
  <c r="J154" i="1"/>
  <c r="W153" i="1"/>
  <c r="Q153" i="1"/>
  <c r="K153" i="1"/>
  <c r="J153" i="1"/>
  <c r="W152" i="1"/>
  <c r="Q152" i="1"/>
  <c r="K152" i="1"/>
  <c r="M152" i="1" s="1"/>
  <c r="J152" i="1"/>
  <c r="W151" i="1"/>
  <c r="Q151" i="1"/>
  <c r="K151" i="1"/>
  <c r="N151" i="1" s="1"/>
  <c r="J151" i="1"/>
  <c r="W150" i="1"/>
  <c r="Q150" i="1"/>
  <c r="K150" i="1"/>
  <c r="N150" i="1" s="1"/>
  <c r="J150" i="1"/>
  <c r="W149" i="1"/>
  <c r="Q149" i="1"/>
  <c r="K149" i="1"/>
  <c r="N149" i="1" s="1"/>
  <c r="J149" i="1"/>
  <c r="W148" i="1"/>
  <c r="Q148" i="1"/>
  <c r="N148" i="1"/>
  <c r="K148" i="1"/>
  <c r="M148" i="1" s="1"/>
  <c r="J148" i="1"/>
  <c r="W147" i="1"/>
  <c r="Q147" i="1"/>
  <c r="K147" i="1"/>
  <c r="N147" i="1" s="1"/>
  <c r="J147" i="1"/>
  <c r="W146" i="1"/>
  <c r="Q146" i="1"/>
  <c r="M146" i="1"/>
  <c r="K146" i="1"/>
  <c r="N146" i="1" s="1"/>
  <c r="J146" i="1"/>
  <c r="W145" i="1"/>
  <c r="Q145" i="1"/>
  <c r="K145" i="1"/>
  <c r="M145" i="1" s="1"/>
  <c r="J145" i="1"/>
  <c r="W144" i="1"/>
  <c r="Q144" i="1"/>
  <c r="K144" i="1"/>
  <c r="N144" i="1" s="1"/>
  <c r="J144" i="1"/>
  <c r="AC144" i="1" s="1"/>
  <c r="W143" i="1"/>
  <c r="Q143" i="1"/>
  <c r="K143" i="1"/>
  <c r="M143" i="1" s="1"/>
  <c r="J143" i="1"/>
  <c r="AC143" i="1" s="1"/>
  <c r="W142" i="1"/>
  <c r="Q142" i="1"/>
  <c r="K142" i="1"/>
  <c r="N142" i="1" s="1"/>
  <c r="J142" i="1"/>
  <c r="AC142" i="1" s="1"/>
  <c r="W141" i="1"/>
  <c r="Q141" i="1"/>
  <c r="K141" i="1"/>
  <c r="N141" i="1" s="1"/>
  <c r="J141" i="1"/>
  <c r="AC141" i="1" s="1"/>
  <c r="W140" i="1"/>
  <c r="Q140" i="1"/>
  <c r="K140" i="1"/>
  <c r="N140" i="1" s="1"/>
  <c r="J140" i="1"/>
  <c r="AC140" i="1" s="1"/>
  <c r="W139" i="1"/>
  <c r="Q139" i="1"/>
  <c r="K139" i="1"/>
  <c r="N139" i="1" s="1"/>
  <c r="J139" i="1"/>
  <c r="AC139" i="1" s="1"/>
  <c r="W138" i="1"/>
  <c r="Q138" i="1"/>
  <c r="K138" i="1"/>
  <c r="N138" i="1" s="1"/>
  <c r="J138" i="1"/>
  <c r="AC138" i="1" s="1"/>
  <c r="W137" i="1"/>
  <c r="Q137" i="1"/>
  <c r="K137" i="1"/>
  <c r="J137" i="1"/>
  <c r="AC137" i="1" s="1"/>
  <c r="W136" i="1"/>
  <c r="Q136" i="1"/>
  <c r="M136" i="1"/>
  <c r="K136" i="1"/>
  <c r="N136" i="1" s="1"/>
  <c r="J136" i="1"/>
  <c r="AC136" i="1" s="1"/>
  <c r="W135" i="1"/>
  <c r="Q135" i="1"/>
  <c r="K135" i="1"/>
  <c r="N135" i="1" s="1"/>
  <c r="J135" i="1"/>
  <c r="AC135" i="1" s="1"/>
  <c r="W134" i="1"/>
  <c r="Q134" i="1"/>
  <c r="K134" i="1"/>
  <c r="N134" i="1" s="1"/>
  <c r="J134" i="1"/>
  <c r="AC134" i="1" s="1"/>
  <c r="W133" i="1"/>
  <c r="Q133" i="1"/>
  <c r="K133" i="1"/>
  <c r="N133" i="1" s="1"/>
  <c r="J133" i="1"/>
  <c r="AC133" i="1" s="1"/>
  <c r="W132" i="1"/>
  <c r="Q132" i="1"/>
  <c r="K132" i="1"/>
  <c r="M132" i="1" s="1"/>
  <c r="J132" i="1"/>
  <c r="AC132" i="1" s="1"/>
  <c r="W131" i="1"/>
  <c r="Q131" i="1"/>
  <c r="K131" i="1"/>
  <c r="M131" i="1" s="1"/>
  <c r="J131" i="1"/>
  <c r="AC131" i="1" s="1"/>
  <c r="W130" i="1"/>
  <c r="Q130" i="1"/>
  <c r="K130" i="1"/>
  <c r="N130" i="1" s="1"/>
  <c r="J130" i="1"/>
  <c r="AC130" i="1" s="1"/>
  <c r="W129" i="1"/>
  <c r="Q129" i="1"/>
  <c r="M129" i="1"/>
  <c r="K129" i="1"/>
  <c r="N129" i="1" s="1"/>
  <c r="O129" i="1" s="1"/>
  <c r="J129" i="1"/>
  <c r="AC129" i="1" s="1"/>
  <c r="W128" i="1"/>
  <c r="Q128" i="1"/>
  <c r="K128" i="1"/>
  <c r="N128" i="1" s="1"/>
  <c r="J128" i="1"/>
  <c r="AC128" i="1" s="1"/>
  <c r="W127" i="1"/>
  <c r="Q127" i="1"/>
  <c r="N127" i="1"/>
  <c r="K127" i="1"/>
  <c r="M127" i="1" s="1"/>
  <c r="J127" i="1"/>
  <c r="AC127" i="1" s="1"/>
  <c r="W126" i="1"/>
  <c r="Q126" i="1"/>
  <c r="K126" i="1"/>
  <c r="N126" i="1" s="1"/>
  <c r="J126" i="1"/>
  <c r="AC126" i="1" s="1"/>
  <c r="W125" i="1"/>
  <c r="Q125" i="1"/>
  <c r="K125" i="1"/>
  <c r="N125" i="1" s="1"/>
  <c r="J125" i="1"/>
  <c r="AC125" i="1" s="1"/>
  <c r="W124" i="1"/>
  <c r="Q124" i="1"/>
  <c r="M124" i="1"/>
  <c r="O124" i="1" s="1"/>
  <c r="K124" i="1"/>
  <c r="N124" i="1" s="1"/>
  <c r="J124" i="1"/>
  <c r="W122" i="1"/>
  <c r="Q122" i="1"/>
  <c r="AE122" i="1" s="1"/>
  <c r="AF122" i="1" s="1"/>
  <c r="AG122" i="1" s="1"/>
  <c r="K122" i="1"/>
  <c r="J122" i="1"/>
  <c r="AC122" i="1" s="1"/>
  <c r="W121" i="1"/>
  <c r="Q121" i="1"/>
  <c r="AE121" i="1" s="1"/>
  <c r="AF121" i="1" s="1"/>
  <c r="AG121" i="1" s="1"/>
  <c r="K121" i="1"/>
  <c r="J121" i="1"/>
  <c r="AC121" i="1" s="1"/>
  <c r="W120" i="1"/>
  <c r="Q120" i="1"/>
  <c r="AE120" i="1" s="1"/>
  <c r="AF120" i="1" s="1"/>
  <c r="AG120" i="1" s="1"/>
  <c r="K120" i="1"/>
  <c r="J120" i="1"/>
  <c r="AC120" i="1" s="1"/>
  <c r="W119" i="1"/>
  <c r="Q119" i="1"/>
  <c r="AE119" i="1" s="1"/>
  <c r="AF119" i="1" s="1"/>
  <c r="AG119" i="1" s="1"/>
  <c r="K119" i="1"/>
  <c r="J119" i="1"/>
  <c r="AC119" i="1" s="1"/>
  <c r="W118" i="1"/>
  <c r="Q118" i="1"/>
  <c r="AE118" i="1" s="1"/>
  <c r="AF118" i="1" s="1"/>
  <c r="AG118" i="1" s="1"/>
  <c r="K118" i="1"/>
  <c r="J118" i="1"/>
  <c r="AC118" i="1" s="1"/>
  <c r="W117" i="1"/>
  <c r="Q117" i="1"/>
  <c r="AE117" i="1" s="1"/>
  <c r="AF117" i="1" s="1"/>
  <c r="AG117" i="1" s="1"/>
  <c r="K117" i="1"/>
  <c r="J117" i="1"/>
  <c r="AC117" i="1" s="1"/>
  <c r="W116" i="1"/>
  <c r="Q116" i="1"/>
  <c r="AE116" i="1" s="1"/>
  <c r="AF116" i="1" s="1"/>
  <c r="AG116" i="1" s="1"/>
  <c r="K116" i="1"/>
  <c r="J116" i="1"/>
  <c r="AC116" i="1" s="1"/>
  <c r="W115" i="1"/>
  <c r="Q115" i="1"/>
  <c r="AE115" i="1" s="1"/>
  <c r="AF115" i="1" s="1"/>
  <c r="AG115" i="1" s="1"/>
  <c r="K115" i="1"/>
  <c r="J115" i="1"/>
  <c r="AC115" i="1" s="1"/>
  <c r="W114" i="1"/>
  <c r="Q114" i="1"/>
  <c r="AE114" i="1" s="1"/>
  <c r="AF114" i="1" s="1"/>
  <c r="AG114" i="1" s="1"/>
  <c r="K114" i="1"/>
  <c r="J114" i="1"/>
  <c r="AC114" i="1" s="1"/>
  <c r="W113" i="1"/>
  <c r="Q113" i="1"/>
  <c r="AE113" i="1" s="1"/>
  <c r="AF113" i="1" s="1"/>
  <c r="AG113" i="1" s="1"/>
  <c r="K113" i="1"/>
  <c r="J113" i="1"/>
  <c r="AC113" i="1" s="1"/>
  <c r="W112" i="1"/>
  <c r="Q112" i="1"/>
  <c r="AE112" i="1" s="1"/>
  <c r="AF112" i="1" s="1"/>
  <c r="AG112" i="1" s="1"/>
  <c r="K112" i="1"/>
  <c r="J112" i="1"/>
  <c r="AC112" i="1" s="1"/>
  <c r="W111" i="1"/>
  <c r="Q111" i="1"/>
  <c r="AE111" i="1" s="1"/>
  <c r="AF111" i="1" s="1"/>
  <c r="AG111" i="1" s="1"/>
  <c r="K111" i="1"/>
  <c r="J111" i="1"/>
  <c r="AC111" i="1" s="1"/>
  <c r="W110" i="1"/>
  <c r="Q110" i="1"/>
  <c r="AE110" i="1" s="1"/>
  <c r="AF110" i="1" s="1"/>
  <c r="AG110" i="1" s="1"/>
  <c r="K110" i="1"/>
  <c r="J110" i="1"/>
  <c r="AC110" i="1" s="1"/>
  <c r="W109" i="1"/>
  <c r="Q109" i="1"/>
  <c r="AE109" i="1" s="1"/>
  <c r="AF109" i="1" s="1"/>
  <c r="AG109" i="1" s="1"/>
  <c r="K109" i="1"/>
  <c r="J109" i="1"/>
  <c r="AC109" i="1" s="1"/>
  <c r="W108" i="1"/>
  <c r="Q108" i="1"/>
  <c r="AE108" i="1" s="1"/>
  <c r="AF108" i="1" s="1"/>
  <c r="AG108" i="1" s="1"/>
  <c r="K108" i="1"/>
  <c r="J108" i="1"/>
  <c r="AC108" i="1" s="1"/>
  <c r="W107" i="1"/>
  <c r="Q107" i="1"/>
  <c r="AE107" i="1" s="1"/>
  <c r="AF107" i="1" s="1"/>
  <c r="AG107" i="1" s="1"/>
  <c r="K107" i="1"/>
  <c r="J107" i="1"/>
  <c r="AC107" i="1" s="1"/>
  <c r="W106" i="1"/>
  <c r="Q106" i="1"/>
  <c r="AE106" i="1" s="1"/>
  <c r="AF106" i="1" s="1"/>
  <c r="AG106" i="1" s="1"/>
  <c r="K106" i="1"/>
  <c r="J106" i="1"/>
  <c r="AC106" i="1" s="1"/>
  <c r="W105" i="1"/>
  <c r="Q105" i="1"/>
  <c r="AE105" i="1" s="1"/>
  <c r="AF105" i="1" s="1"/>
  <c r="AG105" i="1" s="1"/>
  <c r="K105" i="1"/>
  <c r="J105" i="1"/>
  <c r="AC105" i="1" s="1"/>
  <c r="W104" i="1"/>
  <c r="Q104" i="1"/>
  <c r="AE104" i="1" s="1"/>
  <c r="AF104" i="1" s="1"/>
  <c r="AG104" i="1" s="1"/>
  <c r="K104" i="1"/>
  <c r="J104" i="1"/>
  <c r="AC104" i="1" s="1"/>
  <c r="W103" i="1"/>
  <c r="Q103" i="1"/>
  <c r="AE103" i="1" s="1"/>
  <c r="AF103" i="1" s="1"/>
  <c r="AG103" i="1" s="1"/>
  <c r="K103" i="1"/>
  <c r="J103" i="1"/>
  <c r="AC103" i="1" s="1"/>
  <c r="W102" i="1"/>
  <c r="Q102" i="1"/>
  <c r="AE102" i="1" s="1"/>
  <c r="AF102" i="1" s="1"/>
  <c r="AG102" i="1" s="1"/>
  <c r="K102" i="1"/>
  <c r="J102" i="1"/>
  <c r="AC102" i="1" s="1"/>
  <c r="W101" i="1"/>
  <c r="Q101" i="1"/>
  <c r="AE101" i="1" s="1"/>
  <c r="AF101" i="1" s="1"/>
  <c r="AG101" i="1" s="1"/>
  <c r="K101" i="1"/>
  <c r="J101" i="1"/>
  <c r="AC101" i="1" s="1"/>
  <c r="W100" i="1"/>
  <c r="Q100" i="1"/>
  <c r="AE100" i="1" s="1"/>
  <c r="AF100" i="1" s="1"/>
  <c r="AG100" i="1" s="1"/>
  <c r="K100" i="1"/>
  <c r="J100" i="1"/>
  <c r="AC100" i="1" s="1"/>
  <c r="W99" i="1"/>
  <c r="Q99" i="1"/>
  <c r="AE99" i="1" s="1"/>
  <c r="AF99" i="1" s="1"/>
  <c r="AG99" i="1" s="1"/>
  <c r="K99" i="1"/>
  <c r="J99" i="1"/>
  <c r="AC99" i="1" s="1"/>
  <c r="W98" i="1"/>
  <c r="Q98" i="1"/>
  <c r="AE98" i="1" s="1"/>
  <c r="AF98" i="1" s="1"/>
  <c r="AG98" i="1" s="1"/>
  <c r="K98" i="1"/>
  <c r="J98" i="1"/>
  <c r="AC98" i="1" s="1"/>
  <c r="W97" i="1"/>
  <c r="Q97" i="1"/>
  <c r="AE97" i="1" s="1"/>
  <c r="AF97" i="1" s="1"/>
  <c r="AG97" i="1" s="1"/>
  <c r="K97" i="1"/>
  <c r="J97" i="1"/>
  <c r="AC97" i="1" s="1"/>
  <c r="W96" i="1"/>
  <c r="Q96" i="1"/>
  <c r="AE96" i="1" s="1"/>
  <c r="AF96" i="1" s="1"/>
  <c r="AG96" i="1" s="1"/>
  <c r="K96" i="1"/>
  <c r="J96" i="1"/>
  <c r="AC96" i="1" s="1"/>
  <c r="W95" i="1"/>
  <c r="Q95" i="1"/>
  <c r="AE95" i="1" s="1"/>
  <c r="AF95" i="1" s="1"/>
  <c r="AG95" i="1" s="1"/>
  <c r="K95" i="1"/>
  <c r="J95" i="1"/>
  <c r="AC95" i="1" s="1"/>
  <c r="W94" i="1"/>
  <c r="Q94" i="1"/>
  <c r="AE94" i="1" s="1"/>
  <c r="AF94" i="1" s="1"/>
  <c r="AG94" i="1" s="1"/>
  <c r="K94" i="1"/>
  <c r="J94" i="1"/>
  <c r="AC94" i="1" s="1"/>
  <c r="W93" i="1"/>
  <c r="Q93" i="1"/>
  <c r="AE93" i="1" s="1"/>
  <c r="AF93" i="1" s="1"/>
  <c r="AG93" i="1" s="1"/>
  <c r="K93" i="1"/>
  <c r="J93" i="1"/>
  <c r="AC93" i="1" s="1"/>
  <c r="W92" i="1"/>
  <c r="Q92" i="1"/>
  <c r="AE92" i="1" s="1"/>
  <c r="AF92" i="1" s="1"/>
  <c r="AG92" i="1" s="1"/>
  <c r="K92" i="1"/>
  <c r="J92" i="1"/>
  <c r="AC92" i="1" s="1"/>
  <c r="W91" i="1"/>
  <c r="Q91" i="1"/>
  <c r="AE91" i="1" s="1"/>
  <c r="AF91" i="1" s="1"/>
  <c r="AG91" i="1" s="1"/>
  <c r="K91" i="1"/>
  <c r="J91" i="1"/>
  <c r="AC91" i="1" s="1"/>
  <c r="W90" i="1"/>
  <c r="Q90" i="1"/>
  <c r="AE90" i="1" s="1"/>
  <c r="AF90" i="1" s="1"/>
  <c r="AG90" i="1" s="1"/>
  <c r="K90" i="1"/>
  <c r="J90" i="1"/>
  <c r="AC90" i="1" s="1"/>
  <c r="W89" i="1"/>
  <c r="Q89" i="1"/>
  <c r="AE89" i="1" s="1"/>
  <c r="AF89" i="1" s="1"/>
  <c r="AG89" i="1" s="1"/>
  <c r="K89" i="1"/>
  <c r="J89" i="1"/>
  <c r="AC89" i="1" s="1"/>
  <c r="W88" i="1"/>
  <c r="Q88" i="1"/>
  <c r="AE88" i="1" s="1"/>
  <c r="AF88" i="1" s="1"/>
  <c r="AG88" i="1" s="1"/>
  <c r="K88" i="1"/>
  <c r="J88" i="1"/>
  <c r="AC88" i="1" s="1"/>
  <c r="W87" i="1"/>
  <c r="Q87" i="1"/>
  <c r="AE87" i="1" s="1"/>
  <c r="AF87" i="1" s="1"/>
  <c r="AG87" i="1" s="1"/>
  <c r="K87" i="1"/>
  <c r="J87" i="1"/>
  <c r="AC87" i="1" s="1"/>
  <c r="W86" i="1"/>
  <c r="Q86" i="1"/>
  <c r="AE86" i="1" s="1"/>
  <c r="AF86" i="1" s="1"/>
  <c r="AG86" i="1" s="1"/>
  <c r="K86" i="1"/>
  <c r="J86" i="1"/>
  <c r="AC86" i="1" s="1"/>
  <c r="W85" i="1"/>
  <c r="Q85" i="1"/>
  <c r="AE85" i="1" s="1"/>
  <c r="AF85" i="1" s="1"/>
  <c r="AG85" i="1" s="1"/>
  <c r="K85" i="1"/>
  <c r="J85" i="1"/>
  <c r="AC85" i="1" s="1"/>
  <c r="W84" i="1"/>
  <c r="Q84" i="1"/>
  <c r="AE84" i="1" s="1"/>
  <c r="AF84" i="1" s="1"/>
  <c r="AG84" i="1" s="1"/>
  <c r="K84" i="1"/>
  <c r="J84" i="1"/>
  <c r="AC84" i="1" s="1"/>
  <c r="W83" i="1"/>
  <c r="Q83" i="1"/>
  <c r="AE83" i="1" s="1"/>
  <c r="AF83" i="1" s="1"/>
  <c r="AG83" i="1" s="1"/>
  <c r="K83" i="1"/>
  <c r="J83" i="1"/>
  <c r="AC83" i="1" s="1"/>
  <c r="W82" i="1"/>
  <c r="Q82" i="1"/>
  <c r="AE82" i="1" s="1"/>
  <c r="AF82" i="1" s="1"/>
  <c r="AG82" i="1" s="1"/>
  <c r="K82" i="1"/>
  <c r="J82" i="1"/>
  <c r="AC82" i="1" s="1"/>
  <c r="W81" i="1"/>
  <c r="Q81" i="1"/>
  <c r="AE81" i="1" s="1"/>
  <c r="AF81" i="1" s="1"/>
  <c r="AG81" i="1" s="1"/>
  <c r="K81" i="1"/>
  <c r="J81" i="1"/>
  <c r="AC81" i="1" s="1"/>
  <c r="W80" i="1"/>
  <c r="Q80" i="1"/>
  <c r="AE80" i="1" s="1"/>
  <c r="AF80" i="1" s="1"/>
  <c r="AG80" i="1" s="1"/>
  <c r="K80" i="1"/>
  <c r="J80" i="1"/>
  <c r="AC80" i="1" s="1"/>
  <c r="W79" i="1"/>
  <c r="Q79" i="1"/>
  <c r="AE79" i="1" s="1"/>
  <c r="AF79" i="1" s="1"/>
  <c r="AG79" i="1" s="1"/>
  <c r="K79" i="1"/>
  <c r="J79" i="1"/>
  <c r="AC79" i="1" s="1"/>
  <c r="W78" i="1"/>
  <c r="Q78" i="1"/>
  <c r="AE78" i="1" s="1"/>
  <c r="AF78" i="1" s="1"/>
  <c r="AG78" i="1" s="1"/>
  <c r="K78" i="1"/>
  <c r="J78" i="1"/>
  <c r="AC78" i="1" s="1"/>
  <c r="W77" i="1"/>
  <c r="Q77" i="1"/>
  <c r="AE77" i="1" s="1"/>
  <c r="AF77" i="1" s="1"/>
  <c r="AG77" i="1" s="1"/>
  <c r="K77" i="1"/>
  <c r="J77" i="1"/>
  <c r="AC77" i="1" s="1"/>
  <c r="W76" i="1"/>
  <c r="Q76" i="1"/>
  <c r="AE76" i="1" s="1"/>
  <c r="AF76" i="1" s="1"/>
  <c r="AG76" i="1" s="1"/>
  <c r="K76" i="1"/>
  <c r="J76" i="1"/>
  <c r="AC76" i="1" s="1"/>
  <c r="W75" i="1"/>
  <c r="Q75" i="1"/>
  <c r="AE75" i="1" s="1"/>
  <c r="AF75" i="1" s="1"/>
  <c r="AG75" i="1" s="1"/>
  <c r="K75" i="1"/>
  <c r="J75" i="1"/>
  <c r="AC75" i="1" s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M88" i="1" l="1"/>
  <c r="N88" i="1"/>
  <c r="N221" i="1"/>
  <c r="O221" i="1" s="1"/>
  <c r="N96" i="1"/>
  <c r="M96" i="1"/>
  <c r="M167" i="1"/>
  <c r="M225" i="1"/>
  <c r="M247" i="1"/>
  <c r="N76" i="1"/>
  <c r="M76" i="1"/>
  <c r="N84" i="1"/>
  <c r="M84" i="1"/>
  <c r="N92" i="1"/>
  <c r="M92" i="1"/>
  <c r="O92" i="1" s="1"/>
  <c r="T92" i="1" s="1"/>
  <c r="Y92" i="1" s="1"/>
  <c r="Z92" i="1" s="1"/>
  <c r="N100" i="1"/>
  <c r="M100" i="1"/>
  <c r="N104" i="1"/>
  <c r="M104" i="1"/>
  <c r="O104" i="1" s="1"/>
  <c r="T104" i="1" s="1"/>
  <c r="M171" i="1"/>
  <c r="O171" i="1" s="1"/>
  <c r="N78" i="1"/>
  <c r="M78" i="1"/>
  <c r="M80" i="1"/>
  <c r="N80" i="1"/>
  <c r="N108" i="1"/>
  <c r="M108" i="1"/>
  <c r="N112" i="1"/>
  <c r="M112" i="1"/>
  <c r="O112" i="1" s="1"/>
  <c r="T112" i="1" s="1"/>
  <c r="N116" i="1"/>
  <c r="M116" i="1"/>
  <c r="N120" i="1"/>
  <c r="O120" i="1" s="1"/>
  <c r="T120" i="1" s="1"/>
  <c r="M120" i="1"/>
  <c r="M157" i="1"/>
  <c r="M200" i="1"/>
  <c r="N240" i="1"/>
  <c r="N89" i="1"/>
  <c r="M89" i="1"/>
  <c r="N93" i="1"/>
  <c r="M93" i="1"/>
  <c r="M97" i="1"/>
  <c r="O97" i="1" s="1"/>
  <c r="N97" i="1"/>
  <c r="M128" i="1"/>
  <c r="O128" i="1" s="1"/>
  <c r="M161" i="1"/>
  <c r="O161" i="1" s="1"/>
  <c r="T161" i="1" s="1"/>
  <c r="U161" i="1" s="1"/>
  <c r="M182" i="1"/>
  <c r="O182" i="1" s="1"/>
  <c r="M251" i="1"/>
  <c r="N81" i="1"/>
  <c r="M81" i="1"/>
  <c r="N101" i="1"/>
  <c r="M101" i="1"/>
  <c r="M125" i="1"/>
  <c r="O125" i="1" s="1"/>
  <c r="M237" i="1"/>
  <c r="O237" i="1" s="1"/>
  <c r="T237" i="1" s="1"/>
  <c r="U237" i="1" s="1"/>
  <c r="N85" i="1"/>
  <c r="M85" i="1"/>
  <c r="M105" i="1"/>
  <c r="N105" i="1"/>
  <c r="N109" i="1"/>
  <c r="M109" i="1"/>
  <c r="O109" i="1" s="1"/>
  <c r="T109" i="1" s="1"/>
  <c r="M113" i="1"/>
  <c r="O113" i="1" s="1"/>
  <c r="T113" i="1" s="1"/>
  <c r="N113" i="1"/>
  <c r="N117" i="1"/>
  <c r="M117" i="1"/>
  <c r="N121" i="1"/>
  <c r="M121" i="1"/>
  <c r="M248" i="1"/>
  <c r="N82" i="1"/>
  <c r="O82" i="1" s="1"/>
  <c r="T82" i="1" s="1"/>
  <c r="U82" i="1" s="1"/>
  <c r="M82" i="1"/>
  <c r="N86" i="1"/>
  <c r="M86" i="1"/>
  <c r="N90" i="1"/>
  <c r="M90" i="1"/>
  <c r="M94" i="1"/>
  <c r="N94" i="1"/>
  <c r="N98" i="1"/>
  <c r="M98" i="1"/>
  <c r="N176" i="1"/>
  <c r="O176" i="1" s="1"/>
  <c r="T176" i="1" s="1"/>
  <c r="U176" i="1" s="1"/>
  <c r="M205" i="1"/>
  <c r="O205" i="1" s="1"/>
  <c r="T205" i="1" s="1"/>
  <c r="U205" i="1" s="1"/>
  <c r="N102" i="1"/>
  <c r="M102" i="1"/>
  <c r="M183" i="1"/>
  <c r="M220" i="1"/>
  <c r="N106" i="1"/>
  <c r="M106" i="1"/>
  <c r="N110" i="1"/>
  <c r="M110" i="1"/>
  <c r="N114" i="1"/>
  <c r="M114" i="1"/>
  <c r="N118" i="1"/>
  <c r="M118" i="1"/>
  <c r="N122" i="1"/>
  <c r="M122" i="1"/>
  <c r="T195" i="1"/>
  <c r="U195" i="1" s="1"/>
  <c r="M75" i="1"/>
  <c r="N75" i="1"/>
  <c r="M79" i="1"/>
  <c r="N79" i="1"/>
  <c r="M83" i="1"/>
  <c r="N83" i="1"/>
  <c r="M87" i="1"/>
  <c r="N87" i="1"/>
  <c r="M91" i="1"/>
  <c r="N91" i="1"/>
  <c r="M246" i="1"/>
  <c r="O246" i="1" s="1"/>
  <c r="N103" i="1"/>
  <c r="M103" i="1"/>
  <c r="N152" i="1"/>
  <c r="O152" i="1" s="1"/>
  <c r="M163" i="1"/>
  <c r="M177" i="1"/>
  <c r="O177" i="1" s="1"/>
  <c r="N77" i="1"/>
  <c r="M77" i="1"/>
  <c r="N95" i="1"/>
  <c r="M95" i="1"/>
  <c r="M99" i="1"/>
  <c r="N99" i="1"/>
  <c r="M107" i="1"/>
  <c r="N107" i="1"/>
  <c r="N111" i="1"/>
  <c r="M111" i="1"/>
  <c r="M115" i="1"/>
  <c r="N115" i="1"/>
  <c r="N119" i="1"/>
  <c r="M119" i="1"/>
  <c r="N145" i="1"/>
  <c r="O145" i="1" s="1"/>
  <c r="O157" i="1"/>
  <c r="O131" i="1"/>
  <c r="T131" i="1" s="1"/>
  <c r="O96" i="1"/>
  <c r="T252" i="1"/>
  <c r="U252" i="1" s="1"/>
  <c r="N131" i="1"/>
  <c r="T129" i="1"/>
  <c r="U129" i="1" s="1"/>
  <c r="O200" i="1"/>
  <c r="O216" i="1"/>
  <c r="M135" i="1"/>
  <c r="M147" i="1"/>
  <c r="O147" i="1" s="1"/>
  <c r="T147" i="1" s="1"/>
  <c r="M162" i="1"/>
  <c r="O162" i="1" s="1"/>
  <c r="T162" i="1" s="1"/>
  <c r="U162" i="1" s="1"/>
  <c r="M172" i="1"/>
  <c r="O172" i="1" s="1"/>
  <c r="M184" i="1"/>
  <c r="O184" i="1" s="1"/>
  <c r="T184" i="1" s="1"/>
  <c r="M236" i="1"/>
  <c r="M141" i="1"/>
  <c r="O141" i="1" s="1"/>
  <c r="T141" i="1" s="1"/>
  <c r="U141" i="1" s="1"/>
  <c r="N180" i="1"/>
  <c r="O180" i="1" s="1"/>
  <c r="T180" i="1" s="1"/>
  <c r="U180" i="1" s="1"/>
  <c r="O93" i="1"/>
  <c r="T93" i="1" s="1"/>
  <c r="M252" i="1"/>
  <c r="O252" i="1" s="1"/>
  <c r="M144" i="1"/>
  <c r="O144" i="1" s="1"/>
  <c r="T144" i="1" s="1"/>
  <c r="U144" i="1" s="1"/>
  <c r="O118" i="1"/>
  <c r="T118" i="1" s="1"/>
  <c r="M139" i="1"/>
  <c r="M151" i="1"/>
  <c r="O151" i="1" s="1"/>
  <c r="T151" i="1" s="1"/>
  <c r="U151" i="1" s="1"/>
  <c r="M188" i="1"/>
  <c r="O188" i="1" s="1"/>
  <c r="M194" i="1"/>
  <c r="M243" i="1"/>
  <c r="O243" i="1" s="1"/>
  <c r="M259" i="1"/>
  <c r="O259" i="1" s="1"/>
  <c r="T259" i="1" s="1"/>
  <c r="U259" i="1" s="1"/>
  <c r="O87" i="1"/>
  <c r="T87" i="1" s="1"/>
  <c r="N132" i="1"/>
  <c r="O132" i="1" s="1"/>
  <c r="O116" i="1"/>
  <c r="T116" i="1" s="1"/>
  <c r="M214" i="1"/>
  <c r="O214" i="1" s="1"/>
  <c r="O77" i="1"/>
  <c r="T77" i="1" s="1"/>
  <c r="U77" i="1" s="1"/>
  <c r="O136" i="1"/>
  <c r="O148" i="1"/>
  <c r="O240" i="1"/>
  <c r="M256" i="1"/>
  <c r="O256" i="1" s="1"/>
  <c r="T256" i="1" s="1"/>
  <c r="U256" i="1" s="1"/>
  <c r="M208" i="1"/>
  <c r="O208" i="1" s="1"/>
  <c r="T208" i="1" s="1"/>
  <c r="U208" i="1" s="1"/>
  <c r="M211" i="1"/>
  <c r="M224" i="1"/>
  <c r="O224" i="1" s="1"/>
  <c r="T224" i="1" s="1"/>
  <c r="U224" i="1" s="1"/>
  <c r="M253" i="1"/>
  <c r="O253" i="1" s="1"/>
  <c r="M179" i="1"/>
  <c r="M192" i="1"/>
  <c r="O192" i="1" s="1"/>
  <c r="T192" i="1" s="1"/>
  <c r="U192" i="1" s="1"/>
  <c r="O247" i="1"/>
  <c r="O81" i="1"/>
  <c r="O88" i="1"/>
  <c r="T88" i="1" s="1"/>
  <c r="O108" i="1"/>
  <c r="T108" i="1" s="1"/>
  <c r="U108" i="1" s="1"/>
  <c r="M140" i="1"/>
  <c r="O140" i="1" s="1"/>
  <c r="M155" i="1"/>
  <c r="M130" i="1"/>
  <c r="O130" i="1" s="1"/>
  <c r="T177" i="1"/>
  <c r="U177" i="1" s="1"/>
  <c r="M215" i="1"/>
  <c r="O215" i="1" s="1"/>
  <c r="T215" i="1" s="1"/>
  <c r="U215" i="1" s="1"/>
  <c r="N244" i="1"/>
  <c r="O244" i="1" s="1"/>
  <c r="T244" i="1" s="1"/>
  <c r="U244" i="1" s="1"/>
  <c r="U88" i="1"/>
  <c r="N143" i="1"/>
  <c r="O143" i="1" s="1"/>
  <c r="U92" i="1"/>
  <c r="O114" i="1"/>
  <c r="T114" i="1" s="1"/>
  <c r="U114" i="1" s="1"/>
  <c r="O78" i="1"/>
  <c r="T78" i="1" s="1"/>
  <c r="O164" i="1"/>
  <c r="M199" i="1"/>
  <c r="O228" i="1"/>
  <c r="M241" i="1"/>
  <c r="O241" i="1" s="1"/>
  <c r="T241" i="1" s="1"/>
  <c r="U241" i="1" s="1"/>
  <c r="T193" i="1"/>
  <c r="U193" i="1" s="1"/>
  <c r="M235" i="1"/>
  <c r="M156" i="1"/>
  <c r="O156" i="1" s="1"/>
  <c r="N159" i="1"/>
  <c r="O159" i="1" s="1"/>
  <c r="T159" i="1" s="1"/>
  <c r="U159" i="1" s="1"/>
  <c r="M168" i="1"/>
  <c r="O168" i="1" s="1"/>
  <c r="M193" i="1"/>
  <c r="O193" i="1" s="1"/>
  <c r="T200" i="1"/>
  <c r="U200" i="1" s="1"/>
  <c r="M203" i="1"/>
  <c r="T216" i="1"/>
  <c r="U216" i="1" s="1"/>
  <c r="M219" i="1"/>
  <c r="O219" i="1" s="1"/>
  <c r="M232" i="1"/>
  <c r="O232" i="1" s="1"/>
  <c r="T232" i="1" s="1"/>
  <c r="M187" i="1"/>
  <c r="O187" i="1" s="1"/>
  <c r="O248" i="1"/>
  <c r="T248" i="1" s="1"/>
  <c r="T240" i="1"/>
  <c r="U240" i="1" s="1"/>
  <c r="U118" i="1"/>
  <c r="T128" i="1"/>
  <c r="U128" i="1" s="1"/>
  <c r="U93" i="1"/>
  <c r="M198" i="1"/>
  <c r="O198" i="1" s="1"/>
  <c r="T198" i="1" s="1"/>
  <c r="U198" i="1" s="1"/>
  <c r="N169" i="1"/>
  <c r="M169" i="1"/>
  <c r="T221" i="1"/>
  <c r="U221" i="1" s="1"/>
  <c r="N153" i="1"/>
  <c r="M153" i="1"/>
  <c r="T164" i="1"/>
  <c r="U164" i="1" s="1"/>
  <c r="O167" i="1"/>
  <c r="Y195" i="1"/>
  <c r="Z195" i="1" s="1"/>
  <c r="N201" i="1"/>
  <c r="M201" i="1"/>
  <c r="O201" i="1" s="1"/>
  <c r="O204" i="1"/>
  <c r="N233" i="1"/>
  <c r="M233" i="1"/>
  <c r="O236" i="1"/>
  <c r="T253" i="1"/>
  <c r="U253" i="1" s="1"/>
  <c r="O91" i="1"/>
  <c r="T91" i="1" s="1"/>
  <c r="O99" i="1"/>
  <c r="T99" i="1" s="1"/>
  <c r="O101" i="1"/>
  <c r="T101" i="1" s="1"/>
  <c r="O178" i="1"/>
  <c r="O83" i="1"/>
  <c r="T83" i="1" s="1"/>
  <c r="U78" i="1"/>
  <c r="O110" i="1"/>
  <c r="T219" i="1"/>
  <c r="U219" i="1" s="1"/>
  <c r="O76" i="1"/>
  <c r="T76" i="1" s="1"/>
  <c r="O85" i="1"/>
  <c r="T85" i="1" s="1"/>
  <c r="O103" i="1"/>
  <c r="T103" i="1" s="1"/>
  <c r="M230" i="1"/>
  <c r="O230" i="1" s="1"/>
  <c r="T230" i="1" s="1"/>
  <c r="U230" i="1" s="1"/>
  <c r="T124" i="1"/>
  <c r="U124" i="1" s="1"/>
  <c r="M134" i="1"/>
  <c r="O134" i="1" s="1"/>
  <c r="T157" i="1"/>
  <c r="U157" i="1" s="1"/>
  <c r="T173" i="1"/>
  <c r="U173" i="1" s="1"/>
  <c r="O210" i="1"/>
  <c r="Y216" i="1"/>
  <c r="Z216" i="1" s="1"/>
  <c r="O251" i="1"/>
  <c r="T236" i="1"/>
  <c r="U236" i="1" s="1"/>
  <c r="O80" i="1"/>
  <c r="T80" i="1" s="1"/>
  <c r="O119" i="1"/>
  <c r="T119" i="1" s="1"/>
  <c r="N137" i="1"/>
  <c r="M137" i="1"/>
  <c r="T148" i="1"/>
  <c r="U148" i="1" s="1"/>
  <c r="Y151" i="1"/>
  <c r="Z151" i="1" s="1"/>
  <c r="T182" i="1"/>
  <c r="U182" i="1" s="1"/>
  <c r="O199" i="1"/>
  <c r="T228" i="1"/>
  <c r="U228" i="1" s="1"/>
  <c r="Y231" i="1"/>
  <c r="Z231" i="1" s="1"/>
  <c r="O95" i="1"/>
  <c r="T95" i="1" s="1"/>
  <c r="U104" i="1"/>
  <c r="T168" i="1"/>
  <c r="U168" i="1" s="1"/>
  <c r="T188" i="1"/>
  <c r="U188" i="1" s="1"/>
  <c r="T214" i="1"/>
  <c r="U214" i="1" s="1"/>
  <c r="O225" i="1"/>
  <c r="T246" i="1"/>
  <c r="U246" i="1" s="1"/>
  <c r="T171" i="1"/>
  <c r="U171" i="1" s="1"/>
  <c r="O179" i="1"/>
  <c r="T231" i="1"/>
  <c r="U231" i="1" s="1"/>
  <c r="O115" i="1"/>
  <c r="Y168" i="1"/>
  <c r="Z168" i="1" s="1"/>
  <c r="N185" i="1"/>
  <c r="M185" i="1"/>
  <c r="T243" i="1"/>
  <c r="U243" i="1" s="1"/>
  <c r="Y246" i="1"/>
  <c r="Z246" i="1" s="1"/>
  <c r="O105" i="1"/>
  <c r="T189" i="1"/>
  <c r="U189" i="1" s="1"/>
  <c r="O86" i="1"/>
  <c r="T86" i="1" s="1"/>
  <c r="U86" i="1" s="1"/>
  <c r="O90" i="1"/>
  <c r="T90" i="1" s="1"/>
  <c r="O100" i="1"/>
  <c r="T100" i="1" s="1"/>
  <c r="O111" i="1"/>
  <c r="T111" i="1" s="1"/>
  <c r="O127" i="1"/>
  <c r="O135" i="1"/>
  <c r="O211" i="1"/>
  <c r="N217" i="1"/>
  <c r="M217" i="1"/>
  <c r="O220" i="1"/>
  <c r="M150" i="1"/>
  <c r="O150" i="1" s="1"/>
  <c r="O102" i="1"/>
  <c r="T125" i="1"/>
  <c r="U125" i="1" s="1"/>
  <c r="T160" i="1"/>
  <c r="U160" i="1" s="1"/>
  <c r="N249" i="1"/>
  <c r="M249" i="1"/>
  <c r="O249" i="1" s="1"/>
  <c r="T249" i="1" s="1"/>
  <c r="U249" i="1" s="1"/>
  <c r="O139" i="1"/>
  <c r="T227" i="1"/>
  <c r="U227" i="1" s="1"/>
  <c r="O89" i="1"/>
  <c r="T89" i="1" s="1"/>
  <c r="O117" i="1"/>
  <c r="T117" i="1" s="1"/>
  <c r="O146" i="1"/>
  <c r="O155" i="1"/>
  <c r="T172" i="1"/>
  <c r="U172" i="1" s="1"/>
  <c r="O203" i="1"/>
  <c r="O235" i="1"/>
  <c r="T204" i="1"/>
  <c r="U204" i="1" s="1"/>
  <c r="T178" i="1"/>
  <c r="U178" i="1" s="1"/>
  <c r="O84" i="1"/>
  <c r="T84" i="1" s="1"/>
  <c r="O79" i="1"/>
  <c r="T79" i="1" s="1"/>
  <c r="O107" i="1"/>
  <c r="T107" i="1" s="1"/>
  <c r="T130" i="1"/>
  <c r="U130" i="1" s="1"/>
  <c r="O163" i="1"/>
  <c r="T163" i="1" s="1"/>
  <c r="U163" i="1" s="1"/>
  <c r="M166" i="1"/>
  <c r="O166" i="1" s="1"/>
  <c r="T166" i="1" s="1"/>
  <c r="U166" i="1" s="1"/>
  <c r="O183" i="1"/>
  <c r="O194" i="1"/>
  <c r="T194" i="1" s="1"/>
  <c r="U194" i="1" s="1"/>
  <c r="T209" i="1"/>
  <c r="U209" i="1" s="1"/>
  <c r="M175" i="1"/>
  <c r="O175" i="1" s="1"/>
  <c r="M191" i="1"/>
  <c r="O191" i="1" s="1"/>
  <c r="M207" i="1"/>
  <c r="O207" i="1" s="1"/>
  <c r="M223" i="1"/>
  <c r="O223" i="1" s="1"/>
  <c r="M239" i="1"/>
  <c r="O239" i="1" s="1"/>
  <c r="M255" i="1"/>
  <c r="O255" i="1" s="1"/>
  <c r="M226" i="1"/>
  <c r="O226" i="1" s="1"/>
  <c r="T226" i="1" s="1"/>
  <c r="U226" i="1" s="1"/>
  <c r="M242" i="1"/>
  <c r="O242" i="1" s="1"/>
  <c r="T242" i="1" s="1"/>
  <c r="U242" i="1" s="1"/>
  <c r="M258" i="1"/>
  <c r="O258" i="1" s="1"/>
  <c r="T258" i="1" s="1"/>
  <c r="U258" i="1" s="1"/>
  <c r="M133" i="1"/>
  <c r="O133" i="1" s="1"/>
  <c r="M149" i="1"/>
  <c r="O149" i="1" s="1"/>
  <c r="M165" i="1"/>
  <c r="O165" i="1" s="1"/>
  <c r="M181" i="1"/>
  <c r="O181" i="1" s="1"/>
  <c r="M197" i="1"/>
  <c r="O197" i="1" s="1"/>
  <c r="M213" i="1"/>
  <c r="O213" i="1" s="1"/>
  <c r="M229" i="1"/>
  <c r="O229" i="1" s="1"/>
  <c r="T229" i="1" s="1"/>
  <c r="U229" i="1" s="1"/>
  <c r="M245" i="1"/>
  <c r="O245" i="1" s="1"/>
  <c r="T245" i="1" s="1"/>
  <c r="U245" i="1" s="1"/>
  <c r="M261" i="1"/>
  <c r="O261" i="1" s="1"/>
  <c r="T261" i="1" s="1"/>
  <c r="U261" i="1" s="1"/>
  <c r="M126" i="1"/>
  <c r="O126" i="1" s="1"/>
  <c r="M142" i="1"/>
  <c r="O142" i="1" s="1"/>
  <c r="T142" i="1" s="1"/>
  <c r="U142" i="1" s="1"/>
  <c r="M158" i="1"/>
  <c r="O158" i="1" s="1"/>
  <c r="T158" i="1" s="1"/>
  <c r="U158" i="1" s="1"/>
  <c r="M174" i="1"/>
  <c r="O174" i="1" s="1"/>
  <c r="T174" i="1" s="1"/>
  <c r="U174" i="1" s="1"/>
  <c r="M190" i="1"/>
  <c r="O190" i="1" s="1"/>
  <c r="M206" i="1"/>
  <c r="O206" i="1" s="1"/>
  <c r="T206" i="1" s="1"/>
  <c r="U206" i="1" s="1"/>
  <c r="M222" i="1"/>
  <c r="O222" i="1" s="1"/>
  <c r="T222" i="1" s="1"/>
  <c r="U222" i="1" s="1"/>
  <c r="M238" i="1"/>
  <c r="O238" i="1" s="1"/>
  <c r="M254" i="1"/>
  <c r="O254" i="1" s="1"/>
  <c r="M257" i="1"/>
  <c r="O257" i="1" s="1"/>
  <c r="T257" i="1" s="1"/>
  <c r="U257" i="1" s="1"/>
  <c r="M196" i="1"/>
  <c r="O196" i="1" s="1"/>
  <c r="M212" i="1"/>
  <c r="O212" i="1" s="1"/>
  <c r="M260" i="1"/>
  <c r="O260" i="1" s="1"/>
  <c r="O106" i="1"/>
  <c r="T106" i="1" s="1"/>
  <c r="O122" i="1"/>
  <c r="T122" i="1" s="1"/>
  <c r="M138" i="1"/>
  <c r="O138" i="1" s="1"/>
  <c r="M154" i="1"/>
  <c r="O154" i="1" s="1"/>
  <c r="M170" i="1"/>
  <c r="O170" i="1" s="1"/>
  <c r="M186" i="1"/>
  <c r="O186" i="1" s="1"/>
  <c r="M202" i="1"/>
  <c r="O202" i="1" s="1"/>
  <c r="M218" i="1"/>
  <c r="O218" i="1" s="1"/>
  <c r="M234" i="1"/>
  <c r="O234" i="1" s="1"/>
  <c r="M250" i="1"/>
  <c r="O250" i="1" s="1"/>
  <c r="O75" i="1"/>
  <c r="T75" i="1" s="1"/>
  <c r="Q74" i="1"/>
  <c r="AE74" i="1" s="1"/>
  <c r="AF74" i="1" s="1"/>
  <c r="AG74" i="1" s="1"/>
  <c r="K74" i="1"/>
  <c r="J74" i="1"/>
  <c r="AC74" i="1" s="1"/>
  <c r="Q73" i="1"/>
  <c r="AE73" i="1" s="1"/>
  <c r="AF73" i="1" s="1"/>
  <c r="AG73" i="1" s="1"/>
  <c r="K73" i="1"/>
  <c r="J73" i="1"/>
  <c r="AC73" i="1" s="1"/>
  <c r="Q72" i="1"/>
  <c r="AE72" i="1" s="1"/>
  <c r="AF72" i="1" s="1"/>
  <c r="AG72" i="1" s="1"/>
  <c r="K72" i="1"/>
  <c r="J72" i="1"/>
  <c r="AC72" i="1" s="1"/>
  <c r="Q71" i="1"/>
  <c r="AE71" i="1" s="1"/>
  <c r="AF71" i="1" s="1"/>
  <c r="AG71" i="1" s="1"/>
  <c r="K71" i="1"/>
  <c r="J71" i="1"/>
  <c r="AC71" i="1" s="1"/>
  <c r="Q70" i="1"/>
  <c r="AE70" i="1" s="1"/>
  <c r="AF70" i="1" s="1"/>
  <c r="AG70" i="1" s="1"/>
  <c r="K70" i="1"/>
  <c r="J70" i="1"/>
  <c r="AC70" i="1" s="1"/>
  <c r="Q69" i="1"/>
  <c r="AE69" i="1" s="1"/>
  <c r="AF69" i="1" s="1"/>
  <c r="AG69" i="1" s="1"/>
  <c r="K69" i="1"/>
  <c r="J69" i="1"/>
  <c r="AC69" i="1" s="1"/>
  <c r="Q68" i="1"/>
  <c r="AE68" i="1" s="1"/>
  <c r="AF68" i="1" s="1"/>
  <c r="AG68" i="1" s="1"/>
  <c r="K68" i="1"/>
  <c r="J68" i="1"/>
  <c r="AC68" i="1" s="1"/>
  <c r="Q67" i="1"/>
  <c r="AE67" i="1" s="1"/>
  <c r="AF67" i="1" s="1"/>
  <c r="AG67" i="1" s="1"/>
  <c r="K67" i="1"/>
  <c r="J67" i="1"/>
  <c r="AC67" i="1" s="1"/>
  <c r="K66" i="1"/>
  <c r="J66" i="1"/>
  <c r="AC66" i="1" s="1"/>
  <c r="Q65" i="1"/>
  <c r="AE65" i="1" s="1"/>
  <c r="AF65" i="1" s="1"/>
  <c r="AG65" i="1" s="1"/>
  <c r="K65" i="1"/>
  <c r="J65" i="1"/>
  <c r="AC65" i="1" s="1"/>
  <c r="Q64" i="1"/>
  <c r="AE64" i="1" s="1"/>
  <c r="AF64" i="1" s="1"/>
  <c r="AG64" i="1" s="1"/>
  <c r="K64" i="1"/>
  <c r="J64" i="1"/>
  <c r="AC64" i="1" s="1"/>
  <c r="Q63" i="1"/>
  <c r="AE63" i="1" s="1"/>
  <c r="AF63" i="1" s="1"/>
  <c r="AG63" i="1" s="1"/>
  <c r="K63" i="1"/>
  <c r="J63" i="1"/>
  <c r="AC63" i="1" s="1"/>
  <c r="Q62" i="1"/>
  <c r="AE62" i="1" s="1"/>
  <c r="AF62" i="1" s="1"/>
  <c r="AG62" i="1" s="1"/>
  <c r="K62" i="1"/>
  <c r="J62" i="1"/>
  <c r="AC62" i="1" s="1"/>
  <c r="Q61" i="1"/>
  <c r="AE61" i="1" s="1"/>
  <c r="AF61" i="1" s="1"/>
  <c r="AG61" i="1" s="1"/>
  <c r="K61" i="1"/>
  <c r="J61" i="1"/>
  <c r="AC61" i="1" s="1"/>
  <c r="Q60" i="1"/>
  <c r="AE60" i="1" s="1"/>
  <c r="AF60" i="1" s="1"/>
  <c r="AG60" i="1" s="1"/>
  <c r="K60" i="1"/>
  <c r="J60" i="1"/>
  <c r="AC60" i="1" s="1"/>
  <c r="Q59" i="1"/>
  <c r="AE59" i="1" s="1"/>
  <c r="AF59" i="1" s="1"/>
  <c r="AG59" i="1" s="1"/>
  <c r="K59" i="1"/>
  <c r="J59" i="1"/>
  <c r="AC59" i="1" s="1"/>
  <c r="Q58" i="1"/>
  <c r="AE58" i="1" s="1"/>
  <c r="AF58" i="1" s="1"/>
  <c r="AG58" i="1" s="1"/>
  <c r="K58" i="1"/>
  <c r="J58" i="1"/>
  <c r="AC58" i="1" s="1"/>
  <c r="Q57" i="1"/>
  <c r="AE57" i="1" s="1"/>
  <c r="AF57" i="1" s="1"/>
  <c r="AG57" i="1" s="1"/>
  <c r="K57" i="1"/>
  <c r="J57" i="1"/>
  <c r="AC57" i="1" s="1"/>
  <c r="T145" i="1" l="1"/>
  <c r="U145" i="1" s="1"/>
  <c r="Y145" i="1"/>
  <c r="Z145" i="1" s="1"/>
  <c r="T97" i="1"/>
  <c r="U97" i="1" s="1"/>
  <c r="Y97" i="1"/>
  <c r="Z97" i="1" s="1"/>
  <c r="U232" i="1"/>
  <c r="Y232" i="1"/>
  <c r="Z232" i="1" s="1"/>
  <c r="T152" i="1"/>
  <c r="U152" i="1" s="1"/>
  <c r="Y152" i="1"/>
  <c r="Z152" i="1" s="1"/>
  <c r="T140" i="1"/>
  <c r="U140" i="1" s="1"/>
  <c r="O169" i="1"/>
  <c r="T169" i="1" s="1"/>
  <c r="U169" i="1" s="1"/>
  <c r="M67" i="1"/>
  <c r="N67" i="1"/>
  <c r="L57" i="1"/>
  <c r="M57" i="1"/>
  <c r="N57" i="1"/>
  <c r="N60" i="1"/>
  <c r="M60" i="1"/>
  <c r="N66" i="1"/>
  <c r="M66" i="1"/>
  <c r="M62" i="1"/>
  <c r="N62" i="1"/>
  <c r="N73" i="1"/>
  <c r="M73" i="1"/>
  <c r="O98" i="1"/>
  <c r="T98" i="1" s="1"/>
  <c r="U98" i="1" s="1"/>
  <c r="M63" i="1"/>
  <c r="N63" i="1"/>
  <c r="N74" i="1"/>
  <c r="M74" i="1"/>
  <c r="N68" i="1"/>
  <c r="M68" i="1"/>
  <c r="N58" i="1"/>
  <c r="M58" i="1"/>
  <c r="N69" i="1"/>
  <c r="M69" i="1"/>
  <c r="N64" i="1"/>
  <c r="M64" i="1"/>
  <c r="M70" i="1"/>
  <c r="N70" i="1"/>
  <c r="M59" i="1"/>
  <c r="N59" i="1"/>
  <c r="M71" i="1"/>
  <c r="O71" i="1" s="1"/>
  <c r="T71" i="1" s="1"/>
  <c r="N71" i="1"/>
  <c r="M65" i="1"/>
  <c r="O65" i="1" s="1"/>
  <c r="T65" i="1" s="1"/>
  <c r="N65" i="1"/>
  <c r="N61" i="1"/>
  <c r="M61" i="1"/>
  <c r="O61" i="1" s="1"/>
  <c r="T61" i="1" s="1"/>
  <c r="N72" i="1"/>
  <c r="M72" i="1"/>
  <c r="T115" i="1"/>
  <c r="U115" i="1" s="1"/>
  <c r="T105" i="1"/>
  <c r="U105" i="1" s="1"/>
  <c r="T110" i="1"/>
  <c r="U110" i="1" s="1"/>
  <c r="T102" i="1"/>
  <c r="U102" i="1" s="1"/>
  <c r="T96" i="1"/>
  <c r="Y96" i="1" s="1"/>
  <c r="Z96" i="1" s="1"/>
  <c r="T81" i="1"/>
  <c r="Y81" i="1" s="1"/>
  <c r="Z81" i="1" s="1"/>
  <c r="Y182" i="1"/>
  <c r="Z182" i="1" s="1"/>
  <c r="Y129" i="1"/>
  <c r="Z129" i="1" s="1"/>
  <c r="Y171" i="1"/>
  <c r="Z171" i="1" s="1"/>
  <c r="Y124" i="1"/>
  <c r="Z124" i="1" s="1"/>
  <c r="Y200" i="1"/>
  <c r="Z200" i="1" s="1"/>
  <c r="Y214" i="1"/>
  <c r="Z214" i="1" s="1"/>
  <c r="U147" i="1"/>
  <c r="Y147" i="1"/>
  <c r="Z147" i="1" s="1"/>
  <c r="U248" i="1"/>
  <c r="Y248" i="1"/>
  <c r="Z248" i="1" s="1"/>
  <c r="T143" i="1"/>
  <c r="U143" i="1" s="1"/>
  <c r="U116" i="1"/>
  <c r="T156" i="1"/>
  <c r="U156" i="1" s="1"/>
  <c r="T132" i="1"/>
  <c r="U132" i="1" s="1"/>
  <c r="U112" i="1"/>
  <c r="U113" i="1"/>
  <c r="Y113" i="1"/>
  <c r="Z113" i="1" s="1"/>
  <c r="U131" i="1"/>
  <c r="Y131" i="1"/>
  <c r="Z131" i="1" s="1"/>
  <c r="U87" i="1"/>
  <c r="Y87" i="1"/>
  <c r="Z87" i="1" s="1"/>
  <c r="U184" i="1"/>
  <c r="Y184" i="1"/>
  <c r="Z184" i="1" s="1"/>
  <c r="O73" i="1"/>
  <c r="T73" i="1" s="1"/>
  <c r="Y252" i="1"/>
  <c r="Z252" i="1" s="1"/>
  <c r="U120" i="1"/>
  <c r="Y161" i="1"/>
  <c r="Z161" i="1" s="1"/>
  <c r="Y237" i="1"/>
  <c r="Z237" i="1" s="1"/>
  <c r="T247" i="1"/>
  <c r="U247" i="1" s="1"/>
  <c r="Y176" i="1"/>
  <c r="Z176" i="1" s="1"/>
  <c r="T136" i="1"/>
  <c r="U136" i="1" s="1"/>
  <c r="Y188" i="1"/>
  <c r="Z188" i="1" s="1"/>
  <c r="Y93" i="1"/>
  <c r="Z93" i="1" s="1"/>
  <c r="Y180" i="1"/>
  <c r="Z180" i="1" s="1"/>
  <c r="Y78" i="1"/>
  <c r="Z78" i="1" s="1"/>
  <c r="O64" i="1"/>
  <c r="T64" i="1" s="1"/>
  <c r="O137" i="1"/>
  <c r="T137" i="1" s="1"/>
  <c r="U137" i="1" s="1"/>
  <c r="O153" i="1"/>
  <c r="T153" i="1" s="1"/>
  <c r="U153" i="1" s="1"/>
  <c r="Y177" i="1"/>
  <c r="Z177" i="1" s="1"/>
  <c r="O69" i="1"/>
  <c r="T69" i="1" s="1"/>
  <c r="Y157" i="1"/>
  <c r="Z157" i="1" s="1"/>
  <c r="Y108" i="1"/>
  <c r="Z108" i="1" s="1"/>
  <c r="O60" i="1"/>
  <c r="T60" i="1" s="1"/>
  <c r="Y141" i="1"/>
  <c r="Z141" i="1" s="1"/>
  <c r="Y193" i="1"/>
  <c r="Z193" i="1" s="1"/>
  <c r="O62" i="1"/>
  <c r="T62" i="1" s="1"/>
  <c r="Y215" i="1"/>
  <c r="Z215" i="1" s="1"/>
  <c r="Y88" i="1"/>
  <c r="Z88" i="1" s="1"/>
  <c r="U99" i="1"/>
  <c r="U95" i="1"/>
  <c r="U101" i="1"/>
  <c r="U90" i="1"/>
  <c r="U79" i="1"/>
  <c r="U83" i="1"/>
  <c r="U85" i="1"/>
  <c r="T218" i="1"/>
  <c r="U218" i="1" s="1"/>
  <c r="U109" i="1"/>
  <c r="Y109" i="1"/>
  <c r="Z109" i="1" s="1"/>
  <c r="O121" i="1"/>
  <c r="T121" i="1" s="1"/>
  <c r="Y204" i="1"/>
  <c r="Z204" i="1" s="1"/>
  <c r="Y172" i="1"/>
  <c r="Z172" i="1" s="1"/>
  <c r="Y209" i="1"/>
  <c r="Z209" i="1" s="1"/>
  <c r="Y169" i="1"/>
  <c r="Z169" i="1" s="1"/>
  <c r="Y148" i="1"/>
  <c r="Z148" i="1" s="1"/>
  <c r="Y173" i="1"/>
  <c r="Z173" i="1" s="1"/>
  <c r="Y98" i="1"/>
  <c r="Z98" i="1" s="1"/>
  <c r="T203" i="1"/>
  <c r="U203" i="1" s="1"/>
  <c r="T155" i="1"/>
  <c r="U155" i="1" s="1"/>
  <c r="Y155" i="1"/>
  <c r="Z155" i="1" s="1"/>
  <c r="T223" i="1"/>
  <c r="U223" i="1" s="1"/>
  <c r="Y104" i="1"/>
  <c r="Z104" i="1" s="1"/>
  <c r="Y205" i="1"/>
  <c r="Z205" i="1" s="1"/>
  <c r="T167" i="1"/>
  <c r="U167" i="1" s="1"/>
  <c r="Y128" i="1"/>
  <c r="Z128" i="1" s="1"/>
  <c r="Y158" i="1"/>
  <c r="Z158" i="1" s="1"/>
  <c r="Y86" i="1"/>
  <c r="Z86" i="1" s="1"/>
  <c r="Y198" i="1"/>
  <c r="Z198" i="1" s="1"/>
  <c r="Y82" i="1"/>
  <c r="Z82" i="1" s="1"/>
  <c r="Y224" i="1"/>
  <c r="Z224" i="1" s="1"/>
  <c r="T186" i="1"/>
  <c r="U186" i="1" s="1"/>
  <c r="U122" i="1"/>
  <c r="Y261" i="1"/>
  <c r="Z261" i="1" s="1"/>
  <c r="T191" i="1"/>
  <c r="U191" i="1" s="1"/>
  <c r="O217" i="1"/>
  <c r="O185" i="1"/>
  <c r="Y162" i="1"/>
  <c r="Z162" i="1" s="1"/>
  <c r="U119" i="1"/>
  <c r="U91" i="1"/>
  <c r="Y164" i="1"/>
  <c r="Z164" i="1" s="1"/>
  <c r="Y105" i="1"/>
  <c r="Z105" i="1" s="1"/>
  <c r="T154" i="1"/>
  <c r="U154" i="1" s="1"/>
  <c r="U107" i="1"/>
  <c r="U117" i="1"/>
  <c r="T134" i="1"/>
  <c r="U134" i="1" s="1"/>
  <c r="Y153" i="1"/>
  <c r="Z153" i="1" s="1"/>
  <c r="Y208" i="1"/>
  <c r="Z208" i="1" s="1"/>
  <c r="Y163" i="1"/>
  <c r="Z163" i="1" s="1"/>
  <c r="T202" i="1"/>
  <c r="U202" i="1" s="1"/>
  <c r="Y245" i="1"/>
  <c r="Z245" i="1" s="1"/>
  <c r="Y160" i="1"/>
  <c r="Z160" i="1" s="1"/>
  <c r="T146" i="1"/>
  <c r="U146" i="1" s="1"/>
  <c r="Y189" i="1"/>
  <c r="Z189" i="1" s="1"/>
  <c r="Y259" i="1"/>
  <c r="Z259" i="1" s="1"/>
  <c r="U80" i="1"/>
  <c r="Y230" i="1"/>
  <c r="Z230" i="1" s="1"/>
  <c r="T210" i="1"/>
  <c r="U210" i="1" s="1"/>
  <c r="Y144" i="1"/>
  <c r="Z144" i="1" s="1"/>
  <c r="Y256" i="1"/>
  <c r="Z256" i="1" s="1"/>
  <c r="T138" i="1"/>
  <c r="U138" i="1" s="1"/>
  <c r="Y229" i="1"/>
  <c r="Z229" i="1" s="1"/>
  <c r="T197" i="1"/>
  <c r="U197" i="1" s="1"/>
  <c r="U84" i="1"/>
  <c r="T135" i="1"/>
  <c r="U135" i="1" s="1"/>
  <c r="Y228" i="1"/>
  <c r="Z228" i="1" s="1"/>
  <c r="T201" i="1"/>
  <c r="U201" i="1" s="1"/>
  <c r="U103" i="1"/>
  <c r="T190" i="1"/>
  <c r="U190" i="1" s="1"/>
  <c r="Y77" i="1"/>
  <c r="Z77" i="1" s="1"/>
  <c r="Y226" i="1"/>
  <c r="Z226" i="1" s="1"/>
  <c r="Y227" i="1"/>
  <c r="Z227" i="1" s="1"/>
  <c r="Y257" i="1"/>
  <c r="Z257" i="1" s="1"/>
  <c r="T181" i="1"/>
  <c r="U181" i="1" s="1"/>
  <c r="O94" i="1"/>
  <c r="T94" i="1" s="1"/>
  <c r="Y130" i="1"/>
  <c r="Z130" i="1" s="1"/>
  <c r="Y115" i="1"/>
  <c r="Z115" i="1" s="1"/>
  <c r="T199" i="1"/>
  <c r="U199" i="1" s="1"/>
  <c r="T187" i="1"/>
  <c r="U187" i="1" s="1"/>
  <c r="Y253" i="1"/>
  <c r="Z253" i="1" s="1"/>
  <c r="Y221" i="1"/>
  <c r="Z221" i="1" s="1"/>
  <c r="Y125" i="1"/>
  <c r="Z125" i="1" s="1"/>
  <c r="Y249" i="1"/>
  <c r="Z249" i="1" s="1"/>
  <c r="T207" i="1"/>
  <c r="U207" i="1" s="1"/>
  <c r="U89" i="1"/>
  <c r="U76" i="1"/>
  <c r="Y178" i="1"/>
  <c r="Z178" i="1" s="1"/>
  <c r="T239" i="1"/>
  <c r="U239" i="1" s="1"/>
  <c r="Y174" i="1"/>
  <c r="Z174" i="1" s="1"/>
  <c r="U100" i="1"/>
  <c r="Y110" i="1"/>
  <c r="Z110" i="1" s="1"/>
  <c r="T170" i="1"/>
  <c r="U170" i="1" s="1"/>
  <c r="U106" i="1"/>
  <c r="T212" i="1"/>
  <c r="U212" i="1" s="1"/>
  <c r="T196" i="1"/>
  <c r="U196" i="1" s="1"/>
  <c r="Y194" i="1"/>
  <c r="Z194" i="1" s="1"/>
  <c r="T149" i="1"/>
  <c r="U149" i="1" s="1"/>
  <c r="T139" i="1"/>
  <c r="U139" i="1" s="1"/>
  <c r="Y102" i="1"/>
  <c r="Z102" i="1" s="1"/>
  <c r="T127" i="1"/>
  <c r="U127" i="1" s="1"/>
  <c r="T179" i="1"/>
  <c r="U179" i="1" s="1"/>
  <c r="T254" i="1"/>
  <c r="U254" i="1" s="1"/>
  <c r="Y236" i="1"/>
  <c r="Z236" i="1" s="1"/>
  <c r="Y192" i="1"/>
  <c r="Z192" i="1" s="1"/>
  <c r="Y166" i="1"/>
  <c r="Z166" i="1" s="1"/>
  <c r="Y142" i="1"/>
  <c r="Z142" i="1" s="1"/>
  <c r="T260" i="1"/>
  <c r="U260" i="1" s="1"/>
  <c r="T213" i="1"/>
  <c r="U213" i="1" s="1"/>
  <c r="T165" i="1"/>
  <c r="U165" i="1" s="1"/>
  <c r="T183" i="1"/>
  <c r="U183" i="1" s="1"/>
  <c r="T250" i="1"/>
  <c r="U250" i="1" s="1"/>
  <c r="Y222" i="1"/>
  <c r="Z222" i="1" s="1"/>
  <c r="T133" i="1"/>
  <c r="U133" i="1" s="1"/>
  <c r="T238" i="1"/>
  <c r="U238" i="1" s="1"/>
  <c r="Y243" i="1"/>
  <c r="Z243" i="1" s="1"/>
  <c r="T220" i="1"/>
  <c r="U220" i="1" s="1"/>
  <c r="T251" i="1"/>
  <c r="U251" i="1" s="1"/>
  <c r="Y219" i="1"/>
  <c r="Z219" i="1" s="1"/>
  <c r="Y159" i="1"/>
  <c r="Z159" i="1" s="1"/>
  <c r="O233" i="1"/>
  <c r="Y244" i="1"/>
  <c r="Z244" i="1" s="1"/>
  <c r="Y240" i="1"/>
  <c r="Z240" i="1" s="1"/>
  <c r="Y242" i="1"/>
  <c r="Z242" i="1" s="1"/>
  <c r="T175" i="1"/>
  <c r="U175" i="1" s="1"/>
  <c r="T234" i="1"/>
  <c r="U234" i="1" s="1"/>
  <c r="Y206" i="1"/>
  <c r="Z206" i="1" s="1"/>
  <c r="Y258" i="1"/>
  <c r="Z258" i="1" s="1"/>
  <c r="T235" i="1"/>
  <c r="U235" i="1" s="1"/>
  <c r="T255" i="1"/>
  <c r="U255" i="1" s="1"/>
  <c r="T150" i="1"/>
  <c r="U150" i="1" s="1"/>
  <c r="U111" i="1"/>
  <c r="T211" i="1"/>
  <c r="U211" i="1" s="1"/>
  <c r="T225" i="1"/>
  <c r="U225" i="1" s="1"/>
  <c r="T126" i="1"/>
  <c r="U126" i="1" s="1"/>
  <c r="Y241" i="1"/>
  <c r="Z241" i="1" s="1"/>
  <c r="Y118" i="1"/>
  <c r="Z118" i="1" s="1"/>
  <c r="Y114" i="1"/>
  <c r="Z114" i="1" s="1"/>
  <c r="U75" i="1"/>
  <c r="O74" i="1"/>
  <c r="O66" i="1"/>
  <c r="T66" i="1" s="1"/>
  <c r="O59" i="1"/>
  <c r="T59" i="1" s="1"/>
  <c r="O68" i="1"/>
  <c r="O70" i="1"/>
  <c r="T70" i="1" s="1"/>
  <c r="O63" i="1"/>
  <c r="O72" i="1"/>
  <c r="T72" i="1" s="1"/>
  <c r="O67" i="1"/>
  <c r="Y140" i="1" l="1"/>
  <c r="Z140" i="1" s="1"/>
  <c r="Y247" i="1"/>
  <c r="Z247" i="1" s="1"/>
  <c r="Y251" i="1"/>
  <c r="Z251" i="1" s="1"/>
  <c r="T74" i="1"/>
  <c r="U74" i="1" s="1"/>
  <c r="U81" i="1"/>
  <c r="U96" i="1"/>
  <c r="T67" i="1"/>
  <c r="U67" i="1" s="1"/>
  <c r="T63" i="1"/>
  <c r="U63" i="1" s="1"/>
  <c r="T68" i="1"/>
  <c r="Y68" i="1" s="1"/>
  <c r="Z68" i="1" s="1"/>
  <c r="Y156" i="1"/>
  <c r="Z156" i="1" s="1"/>
  <c r="Y201" i="1"/>
  <c r="Z201" i="1" s="1"/>
  <c r="Y106" i="1"/>
  <c r="Z106" i="1" s="1"/>
  <c r="Y107" i="1"/>
  <c r="Z107" i="1" s="1"/>
  <c r="Y132" i="1"/>
  <c r="Z132" i="1" s="1"/>
  <c r="U60" i="1"/>
  <c r="Y60" i="1"/>
  <c r="Z60" i="1" s="1"/>
  <c r="Y71" i="1"/>
  <c r="Z71" i="1" s="1"/>
  <c r="U71" i="1"/>
  <c r="Y69" i="1"/>
  <c r="Z69" i="1" s="1"/>
  <c r="U69" i="1"/>
  <c r="Y62" i="1"/>
  <c r="Z62" i="1" s="1"/>
  <c r="U62" i="1"/>
  <c r="Y61" i="1"/>
  <c r="Z61" i="1" s="1"/>
  <c r="U61" i="1"/>
  <c r="U65" i="1"/>
  <c r="Y138" i="1"/>
  <c r="Z138" i="1" s="1"/>
  <c r="Y203" i="1"/>
  <c r="Z203" i="1" s="1"/>
  <c r="O57" i="1"/>
  <c r="T57" i="1" s="1"/>
  <c r="Y186" i="1"/>
  <c r="Z186" i="1" s="1"/>
  <c r="Y116" i="1"/>
  <c r="Z116" i="1" s="1"/>
  <c r="Y210" i="1"/>
  <c r="Z210" i="1" s="1"/>
  <c r="Y133" i="1"/>
  <c r="Z133" i="1" s="1"/>
  <c r="Y139" i="1"/>
  <c r="Z139" i="1" s="1"/>
  <c r="Y120" i="1"/>
  <c r="Z120" i="1" s="1"/>
  <c r="Y143" i="1"/>
  <c r="Z143" i="1" s="1"/>
  <c r="Y73" i="1"/>
  <c r="Z73" i="1" s="1"/>
  <c r="U73" i="1"/>
  <c r="Y136" i="1"/>
  <c r="Z136" i="1" s="1"/>
  <c r="Y238" i="1"/>
  <c r="Z238" i="1" s="1"/>
  <c r="Y64" i="1"/>
  <c r="Z64" i="1" s="1"/>
  <c r="U64" i="1"/>
  <c r="Y187" i="1"/>
  <c r="Z187" i="1" s="1"/>
  <c r="Y179" i="1"/>
  <c r="Z179" i="1" s="1"/>
  <c r="Y112" i="1"/>
  <c r="Z112" i="1" s="1"/>
  <c r="O58" i="1"/>
  <c r="T58" i="1" s="1"/>
  <c r="Y223" i="1"/>
  <c r="Z223" i="1" s="1"/>
  <c r="Y85" i="1"/>
  <c r="Z85" i="1" s="1"/>
  <c r="Y103" i="1"/>
  <c r="Z103" i="1" s="1"/>
  <c r="Y100" i="1"/>
  <c r="Z100" i="1" s="1"/>
  <c r="Y80" i="1"/>
  <c r="Z80" i="1" s="1"/>
  <c r="Y119" i="1"/>
  <c r="Z119" i="1" s="1"/>
  <c r="Y83" i="1"/>
  <c r="Z83" i="1" s="1"/>
  <c r="Y91" i="1"/>
  <c r="Z91" i="1" s="1"/>
  <c r="Y199" i="1"/>
  <c r="Z199" i="1" s="1"/>
  <c r="Y134" i="1"/>
  <c r="Z134" i="1" s="1"/>
  <c r="T185" i="1"/>
  <c r="U185" i="1" s="1"/>
  <c r="Y220" i="1"/>
  <c r="Z220" i="1" s="1"/>
  <c r="Y79" i="1"/>
  <c r="Z79" i="1" s="1"/>
  <c r="Y165" i="1"/>
  <c r="Z165" i="1" s="1"/>
  <c r="Y225" i="1"/>
  <c r="Z225" i="1" s="1"/>
  <c r="Y135" i="1"/>
  <c r="Z135" i="1" s="1"/>
  <c r="T217" i="1"/>
  <c r="U217" i="1" s="1"/>
  <c r="Y146" i="1"/>
  <c r="Z146" i="1" s="1"/>
  <c r="Y175" i="1"/>
  <c r="Z175" i="1" s="1"/>
  <c r="Y127" i="1"/>
  <c r="Z127" i="1" s="1"/>
  <c r="Y149" i="1"/>
  <c r="Z149" i="1" s="1"/>
  <c r="Y117" i="1"/>
  <c r="Z117" i="1" s="1"/>
  <c r="Y90" i="1"/>
  <c r="Z90" i="1" s="1"/>
  <c r="T233" i="1"/>
  <c r="U233" i="1" s="1"/>
  <c r="Y111" i="1"/>
  <c r="Z111" i="1" s="1"/>
  <c r="Y213" i="1"/>
  <c r="Z213" i="1" s="1"/>
  <c r="Y76" i="1"/>
  <c r="Z76" i="1" s="1"/>
  <c r="Y84" i="1"/>
  <c r="Z84" i="1" s="1"/>
  <c r="Y191" i="1"/>
  <c r="Z191" i="1" s="1"/>
  <c r="Y170" i="1"/>
  <c r="Z170" i="1" s="1"/>
  <c r="Y250" i="1"/>
  <c r="Z250" i="1" s="1"/>
  <c r="U94" i="1"/>
  <c r="Y101" i="1"/>
  <c r="Z101" i="1" s="1"/>
  <c r="Y190" i="1"/>
  <c r="Z190" i="1" s="1"/>
  <c r="Y183" i="1"/>
  <c r="Z183" i="1" s="1"/>
  <c r="Y150" i="1"/>
  <c r="Z150" i="1" s="1"/>
  <c r="Y235" i="1"/>
  <c r="Z235" i="1" s="1"/>
  <c r="Y260" i="1"/>
  <c r="Z260" i="1" s="1"/>
  <c r="Y196" i="1"/>
  <c r="Z196" i="1" s="1"/>
  <c r="Y254" i="1"/>
  <c r="Z254" i="1" s="1"/>
  <c r="Y197" i="1"/>
  <c r="Z197" i="1" s="1"/>
  <c r="Y202" i="1"/>
  <c r="Z202" i="1" s="1"/>
  <c r="Y167" i="1"/>
  <c r="Z167" i="1" s="1"/>
  <c r="Y234" i="1"/>
  <c r="Z234" i="1" s="1"/>
  <c r="Y181" i="1"/>
  <c r="Z181" i="1" s="1"/>
  <c r="Y211" i="1"/>
  <c r="Z211" i="1" s="1"/>
  <c r="Y154" i="1"/>
  <c r="Z154" i="1" s="1"/>
  <c r="Y122" i="1"/>
  <c r="Z122" i="1" s="1"/>
  <c r="Y137" i="1"/>
  <c r="Z137" i="1" s="1"/>
  <c r="U121" i="1"/>
  <c r="Y95" i="1"/>
  <c r="Z95" i="1" s="1"/>
  <c r="Y218" i="1"/>
  <c r="Z218" i="1" s="1"/>
  <c r="Y212" i="1"/>
  <c r="Z212" i="1" s="1"/>
  <c r="Y207" i="1"/>
  <c r="Z207" i="1" s="1"/>
  <c r="Y89" i="1"/>
  <c r="Z89" i="1" s="1"/>
  <c r="Y255" i="1"/>
  <c r="Z255" i="1" s="1"/>
  <c r="Y239" i="1"/>
  <c r="Z239" i="1" s="1"/>
  <c r="Y126" i="1"/>
  <c r="Z126" i="1" s="1"/>
  <c r="Y99" i="1"/>
  <c r="Z99" i="1" s="1"/>
  <c r="Y75" i="1"/>
  <c r="Z75" i="1" s="1"/>
  <c r="Y74" i="1"/>
  <c r="Z74" i="1" s="1"/>
  <c r="Y63" i="1"/>
  <c r="Z63" i="1" s="1"/>
  <c r="Y67" i="1"/>
  <c r="Z67" i="1" s="1"/>
  <c r="U68" i="1" l="1"/>
  <c r="U57" i="1"/>
  <c r="Y66" i="1"/>
  <c r="Z66" i="1" s="1"/>
  <c r="U66" i="1"/>
  <c r="Y59" i="1"/>
  <c r="Z59" i="1" s="1"/>
  <c r="U59" i="1"/>
  <c r="Y65" i="1"/>
  <c r="Z65" i="1" s="1"/>
  <c r="Y58" i="1"/>
  <c r="Z58" i="1" s="1"/>
  <c r="U58" i="1"/>
  <c r="Y70" i="1"/>
  <c r="Z70" i="1" s="1"/>
  <c r="U70" i="1"/>
  <c r="Y72" i="1"/>
  <c r="Z72" i="1" s="1"/>
  <c r="U72" i="1"/>
  <c r="Y185" i="1"/>
  <c r="Z185" i="1" s="1"/>
  <c r="Y94" i="1"/>
  <c r="Z94" i="1" s="1"/>
  <c r="Y121" i="1"/>
  <c r="Z121" i="1" s="1"/>
  <c r="Y217" i="1"/>
  <c r="Z217" i="1" s="1"/>
  <c r="Y233" i="1"/>
  <c r="Z233" i="1" s="1"/>
  <c r="Y57" i="1" l="1"/>
  <c r="Z57" i="1" s="1"/>
</calcChain>
</file>

<file path=xl/sharedStrings.xml><?xml version="1.0" encoding="utf-8"?>
<sst xmlns="http://schemas.openxmlformats.org/spreadsheetml/2006/main" count="174" uniqueCount="39">
  <si>
    <t># Simulation 1 (Up to date)</t>
  </si>
  <si>
    <t># 249 data points written for 8 variables.</t>
  </si>
  <si>
    <t># Simulation warnings:</t>
  </si>
  <si>
    <t>#   Stage began to tumble under thrust.</t>
  </si>
  <si>
    <t>#   Large angle of attack encountered (28.9).</t>
  </si>
  <si>
    <t>#</t>
  </si>
  <si>
    <t># Angle of attack (°)</t>
  </si>
  <si>
    <t>Pitch rate (°/s)</t>
  </si>
  <si>
    <t>CG location (cm)</t>
  </si>
  <si>
    <t>Mach number (?)</t>
  </si>
  <si>
    <t>Normal force coefficient (?)</t>
  </si>
  <si>
    <t>Pitch moment coefficient (?)</t>
  </si>
  <si>
    <t>Pitch damping coefficient (?)</t>
  </si>
  <si>
    <t>Speed of sound (m/s)</t>
  </si>
  <si>
    <t># Event LAUNCH occurred at t=0 seconds</t>
  </si>
  <si>
    <t># Event IGNITION occurred at t=0 seconds</t>
  </si>
  <si>
    <t>NaN</t>
  </si>
  <si>
    <t># Event LIFTOFF occurred at t=0.08 seconds</t>
  </si>
  <si>
    <t># Event LAUNCHROD occurred at t=0.45 seconds</t>
  </si>
  <si>
    <t># Event APOGEE occurred at t=3.3553 seconds</t>
  </si>
  <si>
    <t># Event GROUND_HIT occurred at t=5.3229 seconds</t>
  </si>
  <si>
    <t># Event SIMULATION_END occurred at t=5.3229 seconds</t>
  </si>
  <si>
    <t>cacheDiameter</t>
  </si>
  <si>
    <t>mul</t>
  </si>
  <si>
    <t>pitchdampingmoment</t>
  </si>
  <si>
    <t>airspeed</t>
  </si>
  <si>
    <t>sinAOA</t>
  </si>
  <si>
    <t>CN nose cone</t>
  </si>
  <si>
    <t>CN body tube</t>
  </si>
  <si>
    <t>sigma CN*Cpx/L</t>
  </si>
  <si>
    <t>CN * Cmx/L</t>
  </si>
  <si>
    <t>CM</t>
  </si>
  <si>
    <t>CN</t>
  </si>
  <si>
    <t>error</t>
  </si>
  <si>
    <t>ActualMul</t>
  </si>
  <si>
    <t>mul2</t>
  </si>
  <si>
    <t>finalmul</t>
  </si>
  <si>
    <t>A_ref</t>
  </si>
  <si>
    <t>making sure its only due to rounding to 4dp by openrocket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</si>
</sst>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3"/>
  <sheetViews>
    <sheetView tabSelected="1" topLeftCell="A47" zoomScaleNormal="100" workbookViewId="0">
      <selection activeCell="AA58" sqref="AA58"/>
    </sheetView>
  </sheetViews>
  <sheetFormatPr defaultRowHeight="15" x14ac:dyDescent="0.25"/>
  <cols>
    <col min="17" max="17" width="17.140625" customWidth="1"/>
    <col min="19" max="19" width="15.28515625" customWidth="1"/>
    <col min="20" max="20" width="12.7109375" bestFit="1" customWidth="1"/>
    <col min="27" max="27" width="12.7109375" bestFit="1" customWidth="1"/>
    <col min="28" max="28" width="12.7109375" customWidth="1"/>
    <col min="33" max="33" width="20.425781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25">
      <c r="A8" t="s">
        <v>14</v>
      </c>
    </row>
    <row r="9" spans="1:8" x14ac:dyDescent="0.25">
      <c r="A9" t="s">
        <v>15</v>
      </c>
    </row>
    <row r="10" spans="1:8" x14ac:dyDescent="0.25">
      <c r="A10">
        <v>90</v>
      </c>
      <c r="B10">
        <v>0</v>
      </c>
      <c r="C10">
        <v>55.591999999999999</v>
      </c>
      <c r="D10">
        <v>5.1555000000000004E-3</v>
      </c>
      <c r="E10" t="s">
        <v>16</v>
      </c>
      <c r="F10" t="s">
        <v>16</v>
      </c>
      <c r="G10" t="s">
        <v>16</v>
      </c>
      <c r="H10">
        <v>340.39</v>
      </c>
    </row>
    <row r="11" spans="1:8" x14ac:dyDescent="0.25">
      <c r="A11">
        <v>90</v>
      </c>
      <c r="B11">
        <v>0</v>
      </c>
      <c r="C11">
        <v>55.591999999999999</v>
      </c>
      <c r="D11">
        <v>5.0899999999999999E-3</v>
      </c>
      <c r="E11" t="s">
        <v>16</v>
      </c>
      <c r="F11" t="s">
        <v>16</v>
      </c>
      <c r="G11" t="s">
        <v>16</v>
      </c>
      <c r="H11">
        <v>340.39</v>
      </c>
    </row>
    <row r="12" spans="1:8" x14ac:dyDescent="0.25">
      <c r="A12">
        <v>87.6</v>
      </c>
      <c r="B12">
        <v>0</v>
      </c>
      <c r="C12">
        <v>55.588999999999999</v>
      </c>
      <c r="D12">
        <v>5.0287999999999999E-3</v>
      </c>
      <c r="E12" t="s">
        <v>16</v>
      </c>
      <c r="F12" t="s">
        <v>16</v>
      </c>
      <c r="G12" t="s">
        <v>16</v>
      </c>
      <c r="H12">
        <v>340.39</v>
      </c>
    </row>
    <row r="13" spans="1:8" x14ac:dyDescent="0.25">
      <c r="A13">
        <v>84.275999999999996</v>
      </c>
      <c r="B13">
        <v>0</v>
      </c>
      <c r="C13">
        <v>55.585000000000001</v>
      </c>
      <c r="D13">
        <v>4.9836999999999998E-3</v>
      </c>
      <c r="E13" t="s">
        <v>16</v>
      </c>
      <c r="F13" t="s">
        <v>16</v>
      </c>
      <c r="G13" t="s">
        <v>16</v>
      </c>
      <c r="H13">
        <v>340.39</v>
      </c>
    </row>
    <row r="14" spans="1:8" x14ac:dyDescent="0.25">
      <c r="A14">
        <v>80.474000000000004</v>
      </c>
      <c r="B14">
        <v>0</v>
      </c>
      <c r="C14">
        <v>55.581000000000003</v>
      </c>
      <c r="D14">
        <v>4.9617000000000003E-3</v>
      </c>
      <c r="E14" t="s">
        <v>16</v>
      </c>
      <c r="F14" t="s">
        <v>16</v>
      </c>
      <c r="G14" t="s">
        <v>16</v>
      </c>
      <c r="H14">
        <v>340.39</v>
      </c>
    </row>
    <row r="15" spans="1:8" x14ac:dyDescent="0.25">
      <c r="A15">
        <v>76.656999999999996</v>
      </c>
      <c r="B15">
        <v>0</v>
      </c>
      <c r="C15">
        <v>55.576000000000001</v>
      </c>
      <c r="D15">
        <v>4.9616E-3</v>
      </c>
      <c r="E15" t="s">
        <v>16</v>
      </c>
      <c r="F15" t="s">
        <v>16</v>
      </c>
      <c r="G15" t="s">
        <v>16</v>
      </c>
      <c r="H15">
        <v>340.39</v>
      </c>
    </row>
    <row r="16" spans="1:8" x14ac:dyDescent="0.25">
      <c r="A16">
        <v>73.277000000000001</v>
      </c>
      <c r="B16">
        <v>0</v>
      </c>
      <c r="C16">
        <v>55.572000000000003</v>
      </c>
      <c r="D16">
        <v>5.1035000000000004E-3</v>
      </c>
      <c r="E16" t="s">
        <v>16</v>
      </c>
      <c r="F16" t="s">
        <v>16</v>
      </c>
      <c r="G16" t="s">
        <v>16</v>
      </c>
      <c r="H16">
        <v>340.39</v>
      </c>
    </row>
    <row r="17" spans="1:8" x14ac:dyDescent="0.25">
      <c r="A17">
        <v>70.093000000000004</v>
      </c>
      <c r="B17">
        <v>0</v>
      </c>
      <c r="C17">
        <v>55.567</v>
      </c>
      <c r="D17">
        <v>5.2621999999999999E-3</v>
      </c>
      <c r="E17" t="s">
        <v>16</v>
      </c>
      <c r="F17" t="s">
        <v>16</v>
      </c>
      <c r="G17" t="s">
        <v>16</v>
      </c>
      <c r="H17">
        <v>340.39</v>
      </c>
    </row>
    <row r="18" spans="1:8" x14ac:dyDescent="0.25">
      <c r="A18" t="s">
        <v>17</v>
      </c>
    </row>
    <row r="19" spans="1:8" x14ac:dyDescent="0.25">
      <c r="A19">
        <v>67.106999999999999</v>
      </c>
      <c r="B19">
        <v>0</v>
      </c>
      <c r="C19">
        <v>55.563000000000002</v>
      </c>
      <c r="D19">
        <v>5.4358999999999996E-3</v>
      </c>
      <c r="E19" t="s">
        <v>16</v>
      </c>
      <c r="F19" t="s">
        <v>16</v>
      </c>
      <c r="G19" t="s">
        <v>16</v>
      </c>
      <c r="H19">
        <v>340.39</v>
      </c>
    </row>
    <row r="20" spans="1:8" x14ac:dyDescent="0.25">
      <c r="A20">
        <v>64.316000000000003</v>
      </c>
      <c r="B20">
        <v>0</v>
      </c>
      <c r="C20">
        <v>55.558</v>
      </c>
      <c r="D20">
        <v>5.6233999999999998E-3</v>
      </c>
      <c r="E20" t="s">
        <v>16</v>
      </c>
      <c r="F20" t="s">
        <v>16</v>
      </c>
      <c r="G20" t="s">
        <v>16</v>
      </c>
      <c r="H20">
        <v>340.39</v>
      </c>
    </row>
    <row r="21" spans="1:8" x14ac:dyDescent="0.25">
      <c r="A21">
        <v>61.713999999999999</v>
      </c>
      <c r="B21">
        <v>0</v>
      </c>
      <c r="C21">
        <v>55.554000000000002</v>
      </c>
      <c r="D21">
        <v>5.8231999999999997E-3</v>
      </c>
      <c r="E21" t="s">
        <v>16</v>
      </c>
      <c r="F21" t="s">
        <v>16</v>
      </c>
      <c r="G21" t="s">
        <v>16</v>
      </c>
      <c r="H21">
        <v>340.39</v>
      </c>
    </row>
    <row r="22" spans="1:8" x14ac:dyDescent="0.25">
      <c r="A22">
        <v>58.985999999999997</v>
      </c>
      <c r="B22">
        <v>0</v>
      </c>
      <c r="C22">
        <v>55.548999999999999</v>
      </c>
      <c r="D22">
        <v>5.9804999999999997E-3</v>
      </c>
      <c r="E22" t="s">
        <v>16</v>
      </c>
      <c r="F22" t="s">
        <v>16</v>
      </c>
      <c r="G22" t="s">
        <v>16</v>
      </c>
      <c r="H22">
        <v>340.39</v>
      </c>
    </row>
    <row r="23" spans="1:8" x14ac:dyDescent="0.25">
      <c r="A23">
        <v>56.411000000000001</v>
      </c>
      <c r="B23">
        <v>0</v>
      </c>
      <c r="C23">
        <v>55.545000000000002</v>
      </c>
      <c r="D23">
        <v>6.1503E-3</v>
      </c>
      <c r="E23" t="s">
        <v>16</v>
      </c>
      <c r="F23" t="s">
        <v>16</v>
      </c>
      <c r="G23" t="s">
        <v>16</v>
      </c>
      <c r="H23">
        <v>340.39</v>
      </c>
    </row>
    <row r="24" spans="1:8" x14ac:dyDescent="0.25">
      <c r="A24">
        <v>53.987000000000002</v>
      </c>
      <c r="B24">
        <v>0</v>
      </c>
      <c r="C24">
        <v>55.54</v>
      </c>
      <c r="D24">
        <v>6.3309999999999998E-3</v>
      </c>
      <c r="E24" t="s">
        <v>16</v>
      </c>
      <c r="F24" t="s">
        <v>16</v>
      </c>
      <c r="G24" t="s">
        <v>16</v>
      </c>
      <c r="H24">
        <v>340.39</v>
      </c>
    </row>
    <row r="25" spans="1:8" x14ac:dyDescent="0.25">
      <c r="A25">
        <v>51.710999999999999</v>
      </c>
      <c r="B25">
        <v>0</v>
      </c>
      <c r="C25">
        <v>55.536000000000001</v>
      </c>
      <c r="D25">
        <v>6.5215999999999998E-3</v>
      </c>
      <c r="E25" t="s">
        <v>16</v>
      </c>
      <c r="F25" t="s">
        <v>16</v>
      </c>
      <c r="G25" t="s">
        <v>16</v>
      </c>
      <c r="H25">
        <v>340.39</v>
      </c>
    </row>
    <row r="26" spans="1:8" x14ac:dyDescent="0.25">
      <c r="A26">
        <v>49.576000000000001</v>
      </c>
      <c r="B26">
        <v>0</v>
      </c>
      <c r="C26">
        <v>55.531999999999996</v>
      </c>
      <c r="D26">
        <v>6.7210000000000004E-3</v>
      </c>
      <c r="E26" t="s">
        <v>16</v>
      </c>
      <c r="F26" t="s">
        <v>16</v>
      </c>
      <c r="G26" t="s">
        <v>16</v>
      </c>
      <c r="H26">
        <v>340.39</v>
      </c>
    </row>
    <row r="27" spans="1:8" x14ac:dyDescent="0.25">
      <c r="A27">
        <v>47.898000000000003</v>
      </c>
      <c r="B27">
        <v>0</v>
      </c>
      <c r="C27">
        <v>55.527000000000001</v>
      </c>
      <c r="D27">
        <v>6.9715000000000003E-3</v>
      </c>
      <c r="E27" t="s">
        <v>16</v>
      </c>
      <c r="F27" t="s">
        <v>16</v>
      </c>
      <c r="G27" t="s">
        <v>16</v>
      </c>
      <c r="H27">
        <v>340.39</v>
      </c>
    </row>
    <row r="28" spans="1:8" x14ac:dyDescent="0.25">
      <c r="A28">
        <v>46.344999999999999</v>
      </c>
      <c r="B28">
        <v>0</v>
      </c>
      <c r="C28">
        <v>55.523000000000003</v>
      </c>
      <c r="D28">
        <v>7.2267E-3</v>
      </c>
      <c r="E28" t="s">
        <v>16</v>
      </c>
      <c r="F28" t="s">
        <v>16</v>
      </c>
      <c r="G28" t="s">
        <v>16</v>
      </c>
      <c r="H28">
        <v>340.39</v>
      </c>
    </row>
    <row r="29" spans="1:8" x14ac:dyDescent="0.25">
      <c r="A29">
        <v>44.905999999999999</v>
      </c>
      <c r="B29">
        <v>0</v>
      </c>
      <c r="C29">
        <v>55.518000000000001</v>
      </c>
      <c r="D29">
        <v>7.4859000000000002E-3</v>
      </c>
      <c r="E29" t="s">
        <v>16</v>
      </c>
      <c r="F29" t="s">
        <v>16</v>
      </c>
      <c r="G29" t="s">
        <v>16</v>
      </c>
      <c r="H29">
        <v>340.39</v>
      </c>
    </row>
    <row r="30" spans="1:8" x14ac:dyDescent="0.25">
      <c r="A30">
        <v>43.57</v>
      </c>
      <c r="B30">
        <v>0</v>
      </c>
      <c r="C30">
        <v>55.514000000000003</v>
      </c>
      <c r="D30">
        <v>7.7485000000000002E-3</v>
      </c>
      <c r="E30" t="s">
        <v>16</v>
      </c>
      <c r="F30" t="s">
        <v>16</v>
      </c>
      <c r="G30" t="s">
        <v>16</v>
      </c>
      <c r="H30">
        <v>340.39</v>
      </c>
    </row>
    <row r="31" spans="1:8" x14ac:dyDescent="0.25">
      <c r="A31">
        <v>42.33</v>
      </c>
      <c r="B31">
        <v>0</v>
      </c>
      <c r="C31">
        <v>55.509</v>
      </c>
      <c r="D31">
        <v>8.0140999999999997E-3</v>
      </c>
      <c r="E31" t="s">
        <v>16</v>
      </c>
      <c r="F31" t="s">
        <v>16</v>
      </c>
      <c r="G31" t="s">
        <v>16</v>
      </c>
      <c r="H31">
        <v>340.39</v>
      </c>
    </row>
    <row r="32" spans="1:8" x14ac:dyDescent="0.25">
      <c r="A32">
        <v>40.914000000000001</v>
      </c>
      <c r="B32">
        <v>0</v>
      </c>
      <c r="C32">
        <v>55.505000000000003</v>
      </c>
      <c r="D32">
        <v>8.2494999999999999E-3</v>
      </c>
      <c r="E32" t="s">
        <v>16</v>
      </c>
      <c r="F32" t="s">
        <v>16</v>
      </c>
      <c r="G32" t="s">
        <v>16</v>
      </c>
      <c r="H32">
        <v>340.39</v>
      </c>
    </row>
    <row r="33" spans="1:8" x14ac:dyDescent="0.25">
      <c r="A33">
        <v>39.582999999999998</v>
      </c>
      <c r="B33">
        <v>0</v>
      </c>
      <c r="C33">
        <v>55.500999999999998</v>
      </c>
      <c r="D33">
        <v>8.4884999999999995E-3</v>
      </c>
      <c r="E33" t="s">
        <v>16</v>
      </c>
      <c r="F33" t="s">
        <v>16</v>
      </c>
      <c r="G33" t="s">
        <v>16</v>
      </c>
      <c r="H33">
        <v>340.39</v>
      </c>
    </row>
    <row r="34" spans="1:8" x14ac:dyDescent="0.25">
      <c r="A34">
        <v>38.331000000000003</v>
      </c>
      <c r="B34">
        <v>0</v>
      </c>
      <c r="C34">
        <v>55.496000000000002</v>
      </c>
      <c r="D34">
        <v>8.7308999999999998E-3</v>
      </c>
      <c r="E34" t="s">
        <v>16</v>
      </c>
      <c r="F34" t="s">
        <v>16</v>
      </c>
      <c r="G34" t="s">
        <v>16</v>
      </c>
      <c r="H34">
        <v>340.39</v>
      </c>
    </row>
    <row r="35" spans="1:8" x14ac:dyDescent="0.25">
      <c r="A35">
        <v>37.152000000000001</v>
      </c>
      <c r="B35">
        <v>0</v>
      </c>
      <c r="C35">
        <v>55.491999999999997</v>
      </c>
      <c r="D35">
        <v>8.9762000000000002E-3</v>
      </c>
      <c r="E35" t="s">
        <v>16</v>
      </c>
      <c r="F35" t="s">
        <v>16</v>
      </c>
      <c r="G35" t="s">
        <v>16</v>
      </c>
      <c r="H35">
        <v>340.39</v>
      </c>
    </row>
    <row r="36" spans="1:8" x14ac:dyDescent="0.25">
      <c r="A36">
        <v>36.040999999999997</v>
      </c>
      <c r="B36">
        <v>0</v>
      </c>
      <c r="C36">
        <v>55.487000000000002</v>
      </c>
      <c r="D36">
        <v>9.2239999999999996E-3</v>
      </c>
      <c r="E36" t="s">
        <v>16</v>
      </c>
      <c r="F36" t="s">
        <v>16</v>
      </c>
      <c r="G36" t="s">
        <v>16</v>
      </c>
      <c r="H36">
        <v>340.39</v>
      </c>
    </row>
    <row r="37" spans="1:8" x14ac:dyDescent="0.25">
      <c r="A37">
        <v>34.273000000000003</v>
      </c>
      <c r="B37">
        <v>0</v>
      </c>
      <c r="C37">
        <v>55.482999999999997</v>
      </c>
      <c r="D37">
        <v>9.3921000000000004E-3</v>
      </c>
      <c r="E37" t="s">
        <v>16</v>
      </c>
      <c r="F37" t="s">
        <v>16</v>
      </c>
      <c r="G37" t="s">
        <v>16</v>
      </c>
      <c r="H37">
        <v>340.39</v>
      </c>
    </row>
    <row r="38" spans="1:8" x14ac:dyDescent="0.25">
      <c r="A38">
        <v>32.576999999999998</v>
      </c>
      <c r="B38">
        <v>0</v>
      </c>
      <c r="C38">
        <v>55.478000000000002</v>
      </c>
      <c r="D38">
        <v>9.5666999999999992E-3</v>
      </c>
      <c r="E38" t="s">
        <v>16</v>
      </c>
      <c r="F38" t="s">
        <v>16</v>
      </c>
      <c r="G38" t="s">
        <v>16</v>
      </c>
      <c r="H38">
        <v>340.39</v>
      </c>
    </row>
    <row r="39" spans="1:8" x14ac:dyDescent="0.25">
      <c r="A39">
        <v>30.954000000000001</v>
      </c>
      <c r="B39">
        <v>0</v>
      </c>
      <c r="C39">
        <v>55.473999999999997</v>
      </c>
      <c r="D39">
        <v>9.7462999999999994E-3</v>
      </c>
      <c r="E39" t="s">
        <v>16</v>
      </c>
      <c r="F39" t="s">
        <v>16</v>
      </c>
      <c r="G39" t="s">
        <v>16</v>
      </c>
      <c r="H39">
        <v>340.39</v>
      </c>
    </row>
    <row r="40" spans="1:8" x14ac:dyDescent="0.25">
      <c r="A40">
        <v>29.402000000000001</v>
      </c>
      <c r="B40">
        <v>0</v>
      </c>
      <c r="C40">
        <v>55.47</v>
      </c>
      <c r="D40">
        <v>9.9301000000000007E-3</v>
      </c>
      <c r="E40" t="s">
        <v>16</v>
      </c>
      <c r="F40" t="s">
        <v>16</v>
      </c>
      <c r="G40" t="s">
        <v>16</v>
      </c>
      <c r="H40">
        <v>340.39</v>
      </c>
    </row>
    <row r="41" spans="1:8" x14ac:dyDescent="0.25">
      <c r="A41">
        <v>27.917000000000002</v>
      </c>
      <c r="B41">
        <v>0</v>
      </c>
      <c r="C41">
        <v>55.466000000000001</v>
      </c>
      <c r="D41">
        <v>1.0118E-2</v>
      </c>
      <c r="E41" t="s">
        <v>16</v>
      </c>
      <c r="F41" t="s">
        <v>16</v>
      </c>
      <c r="G41" t="s">
        <v>16</v>
      </c>
      <c r="H41">
        <v>340.39</v>
      </c>
    </row>
    <row r="42" spans="1:8" x14ac:dyDescent="0.25">
      <c r="A42">
        <v>27.324999999999999</v>
      </c>
      <c r="B42">
        <v>0</v>
      </c>
      <c r="C42">
        <v>55.460999999999999</v>
      </c>
      <c r="D42">
        <v>1.0385E-2</v>
      </c>
      <c r="E42" t="s">
        <v>16</v>
      </c>
      <c r="F42" t="s">
        <v>16</v>
      </c>
      <c r="G42" t="s">
        <v>16</v>
      </c>
      <c r="H42">
        <v>340.39</v>
      </c>
    </row>
    <row r="43" spans="1:8" x14ac:dyDescent="0.25">
      <c r="A43">
        <v>26.771999999999998</v>
      </c>
      <c r="B43">
        <v>0</v>
      </c>
      <c r="C43">
        <v>55.457000000000001</v>
      </c>
      <c r="D43">
        <v>1.0649E-2</v>
      </c>
      <c r="E43" t="s">
        <v>16</v>
      </c>
      <c r="F43" t="s">
        <v>16</v>
      </c>
      <c r="G43" t="s">
        <v>16</v>
      </c>
      <c r="H43">
        <v>340.39</v>
      </c>
    </row>
    <row r="44" spans="1:8" x14ac:dyDescent="0.25">
      <c r="A44">
        <v>26.254999999999999</v>
      </c>
      <c r="B44">
        <v>0</v>
      </c>
      <c r="C44">
        <v>55.453000000000003</v>
      </c>
      <c r="D44">
        <v>1.0912E-2</v>
      </c>
      <c r="E44" t="s">
        <v>16</v>
      </c>
      <c r="F44" t="s">
        <v>16</v>
      </c>
      <c r="G44" t="s">
        <v>16</v>
      </c>
      <c r="H44">
        <v>340.39</v>
      </c>
    </row>
    <row r="45" spans="1:8" x14ac:dyDescent="0.25">
      <c r="A45">
        <v>25.77</v>
      </c>
      <c r="B45">
        <v>0</v>
      </c>
      <c r="C45">
        <v>55.448999999999998</v>
      </c>
      <c r="D45">
        <v>1.1171E-2</v>
      </c>
      <c r="E45" t="s">
        <v>16</v>
      </c>
      <c r="F45" t="s">
        <v>16</v>
      </c>
      <c r="G45" t="s">
        <v>16</v>
      </c>
      <c r="H45">
        <v>340.39</v>
      </c>
    </row>
    <row r="46" spans="1:8" x14ac:dyDescent="0.25">
      <c r="A46">
        <v>25.315000000000001</v>
      </c>
      <c r="B46">
        <v>0</v>
      </c>
      <c r="C46">
        <v>55.445</v>
      </c>
      <c r="D46">
        <v>1.1429E-2</v>
      </c>
      <c r="E46" t="s">
        <v>16</v>
      </c>
      <c r="F46" t="s">
        <v>16</v>
      </c>
      <c r="G46" t="s">
        <v>16</v>
      </c>
      <c r="H46">
        <v>340.39</v>
      </c>
    </row>
    <row r="47" spans="1:8" x14ac:dyDescent="0.25">
      <c r="A47">
        <v>25.196999999999999</v>
      </c>
      <c r="B47">
        <v>0</v>
      </c>
      <c r="C47">
        <v>55.44</v>
      </c>
      <c r="D47">
        <v>1.1712999999999999E-2</v>
      </c>
      <c r="E47" t="s">
        <v>16</v>
      </c>
      <c r="F47" t="s">
        <v>16</v>
      </c>
      <c r="G47" t="s">
        <v>16</v>
      </c>
      <c r="H47">
        <v>340.39</v>
      </c>
    </row>
    <row r="48" spans="1:8" x14ac:dyDescent="0.25">
      <c r="A48">
        <v>25.091999999999999</v>
      </c>
      <c r="B48">
        <v>0</v>
      </c>
      <c r="C48">
        <v>55.436</v>
      </c>
      <c r="D48">
        <v>1.1993E-2</v>
      </c>
      <c r="E48" t="s">
        <v>16</v>
      </c>
      <c r="F48" t="s">
        <v>16</v>
      </c>
      <c r="G48" t="s">
        <v>16</v>
      </c>
      <c r="H48">
        <v>340.39</v>
      </c>
    </row>
    <row r="49" spans="1:33" x14ac:dyDescent="0.25">
      <c r="A49">
        <v>24.995000000000001</v>
      </c>
      <c r="B49">
        <v>0</v>
      </c>
      <c r="C49">
        <v>55.432000000000002</v>
      </c>
      <c r="D49">
        <v>1.2272999999999999E-2</v>
      </c>
      <c r="E49" t="s">
        <v>16</v>
      </c>
      <c r="F49" t="s">
        <v>16</v>
      </c>
      <c r="G49" t="s">
        <v>16</v>
      </c>
      <c r="H49">
        <v>340.39</v>
      </c>
    </row>
    <row r="50" spans="1:33" x14ac:dyDescent="0.25">
      <c r="A50">
        <v>24.901</v>
      </c>
      <c r="B50">
        <v>0</v>
      </c>
      <c r="C50">
        <v>55.427999999999997</v>
      </c>
      <c r="D50">
        <v>1.2553E-2</v>
      </c>
      <c r="E50" t="s">
        <v>16</v>
      </c>
      <c r="F50" t="s">
        <v>16</v>
      </c>
      <c r="G50" t="s">
        <v>16</v>
      </c>
      <c r="H50">
        <v>340.39</v>
      </c>
    </row>
    <row r="51" spans="1:33" x14ac:dyDescent="0.25">
      <c r="A51">
        <v>24.81</v>
      </c>
      <c r="B51">
        <v>0</v>
      </c>
      <c r="C51">
        <v>55.423999999999999</v>
      </c>
      <c r="D51">
        <v>1.2833000000000001E-2</v>
      </c>
      <c r="E51" t="s">
        <v>16</v>
      </c>
      <c r="F51" t="s">
        <v>16</v>
      </c>
      <c r="G51" t="s">
        <v>16</v>
      </c>
      <c r="H51">
        <v>340.39</v>
      </c>
    </row>
    <row r="52" spans="1:33" x14ac:dyDescent="0.25">
      <c r="A52">
        <v>24.257000000000001</v>
      </c>
      <c r="B52">
        <v>0</v>
      </c>
      <c r="C52">
        <v>55.42</v>
      </c>
      <c r="D52">
        <v>1.3065999999999999E-2</v>
      </c>
      <c r="E52" t="s">
        <v>16</v>
      </c>
      <c r="F52" t="s">
        <v>16</v>
      </c>
      <c r="G52" t="s">
        <v>16</v>
      </c>
      <c r="H52">
        <v>340.39</v>
      </c>
    </row>
    <row r="53" spans="1:33" x14ac:dyDescent="0.25">
      <c r="A53">
        <v>23.722000000000001</v>
      </c>
      <c r="B53">
        <v>0</v>
      </c>
      <c r="C53">
        <v>55.415999999999997</v>
      </c>
      <c r="D53">
        <v>1.3299999999999999E-2</v>
      </c>
      <c r="E53" t="s">
        <v>16</v>
      </c>
      <c r="F53" t="s">
        <v>16</v>
      </c>
      <c r="G53" t="s">
        <v>16</v>
      </c>
      <c r="H53">
        <v>340.39</v>
      </c>
    </row>
    <row r="54" spans="1:33" x14ac:dyDescent="0.25">
      <c r="A54">
        <v>23.204000000000001</v>
      </c>
      <c r="B54">
        <v>0</v>
      </c>
      <c r="C54">
        <v>55.411000000000001</v>
      </c>
      <c r="D54">
        <v>1.3535999999999999E-2</v>
      </c>
      <c r="E54" t="s">
        <v>16</v>
      </c>
      <c r="F54" t="s">
        <v>16</v>
      </c>
      <c r="G54" t="s">
        <v>16</v>
      </c>
      <c r="H54">
        <v>340.39</v>
      </c>
    </row>
    <row r="55" spans="1:33" x14ac:dyDescent="0.25">
      <c r="A55">
        <v>22.702999999999999</v>
      </c>
      <c r="B55">
        <v>0</v>
      </c>
      <c r="C55">
        <v>55.406999999999996</v>
      </c>
      <c r="D55">
        <v>1.3774E-2</v>
      </c>
      <c r="E55" t="s">
        <v>16</v>
      </c>
      <c r="F55" t="s">
        <v>16</v>
      </c>
      <c r="G55" t="s">
        <v>16</v>
      </c>
      <c r="H55">
        <v>340.39</v>
      </c>
    </row>
    <row r="56" spans="1:33" x14ac:dyDescent="0.25">
      <c r="A56" t="s">
        <v>18</v>
      </c>
      <c r="J56" t="s">
        <v>25</v>
      </c>
      <c r="K56" t="s">
        <v>26</v>
      </c>
      <c r="L56" t="s">
        <v>32</v>
      </c>
      <c r="M56" t="s">
        <v>27</v>
      </c>
      <c r="N56" t="s">
        <v>28</v>
      </c>
      <c r="O56" t="s">
        <v>29</v>
      </c>
      <c r="Q56" t="s">
        <v>22</v>
      </c>
      <c r="T56" t="s">
        <v>24</v>
      </c>
      <c r="U56" t="s">
        <v>33</v>
      </c>
      <c r="W56" t="s">
        <v>30</v>
      </c>
      <c r="Y56" t="s">
        <v>31</v>
      </c>
      <c r="Z56" t="s">
        <v>33</v>
      </c>
      <c r="AA56" t="s">
        <v>38</v>
      </c>
      <c r="AC56" t="s">
        <v>34</v>
      </c>
      <c r="AD56" t="s">
        <v>37</v>
      </c>
      <c r="AE56" t="s">
        <v>23</v>
      </c>
      <c r="AF56" t="s">
        <v>35</v>
      </c>
      <c r="AG56" t="s">
        <v>36</v>
      </c>
    </row>
    <row r="57" spans="1:33" x14ac:dyDescent="0.25">
      <c r="A57">
        <v>22.218</v>
      </c>
      <c r="B57">
        <v>0</v>
      </c>
      <c r="C57">
        <v>55.402999999999999</v>
      </c>
      <c r="D57">
        <v>1.4012999999999999E-2</v>
      </c>
      <c r="E57">
        <v>3.0558999999999998</v>
      </c>
      <c r="F57">
        <v>-5.7923999999999998</v>
      </c>
      <c r="G57">
        <v>0</v>
      </c>
      <c r="H57">
        <v>340.38</v>
      </c>
      <c r="J57">
        <f>D57*H57</f>
        <v>4.7697449399999998</v>
      </c>
      <c r="K57">
        <f>SIN(RADIANS(A57))</f>
        <v>0.37813163899072855</v>
      </c>
      <c r="L57">
        <f>K57*(K57*1.1*(0.0381*0.15+0.0762*0.8)/AD57+2)</f>
        <v>3.0558083149636022</v>
      </c>
      <c r="M57">
        <f>K57*(1.1*0.0381*0.15/(AD57)*K57+2)</f>
        <v>0.95336713829421238</v>
      </c>
      <c r="N57">
        <f>K57*K57*(1.1*0.0762*0.8/(AD57))</f>
        <v>2.1024411766693891</v>
      </c>
      <c r="O57">
        <f t="shared" ref="O57" si="0">(M57*0.1+ N57 * 0.55)/0.0762</f>
        <v>16.426238333301644</v>
      </c>
      <c r="Q57">
        <f>(0.0762*0.15/2 + 0.0762 * 0.8) / (0.15 + 0.8)</f>
        <v>7.0184210526315793E-2</v>
      </c>
      <c r="T57">
        <f>MIN(O57, AG57* (RADIANS(B57)/J57)^2)*SIGN(B57)</f>
        <v>0</v>
      </c>
      <c r="U57">
        <f>T57-G57</f>
        <v>0</v>
      </c>
      <c r="W57">
        <f>E57*C57/100/0.0762</f>
        <v>22.218638805774276</v>
      </c>
      <c r="Y57">
        <f>O57-W57-T57</f>
        <v>-5.7924004724726323</v>
      </c>
      <c r="Z57">
        <f>Y57-F57</f>
        <v>-4.7247263257332861E-7</v>
      </c>
      <c r="AA57">
        <f>ROUND(Y57, 4) - F57</f>
        <v>0</v>
      </c>
      <c r="AC57" t="e">
        <f>G57/(RADIANS(B57)/J57)^2</f>
        <v>#DIV/0!</v>
      </c>
      <c r="AD57">
        <f>0.0381^2*PI()</f>
        <v>4.5603673118774796E-3</v>
      </c>
      <c r="AE57">
        <f>0.275*Q57/(AD57 * 0.0762)</f>
        <v>55.541463299352657</v>
      </c>
      <c r="AF57">
        <f>AE57*(0.95^4)</f>
        <v>45.238868991468358</v>
      </c>
      <c r="AG57">
        <f>AF57*3</f>
        <v>135.71660697440507</v>
      </c>
    </row>
    <row r="58" spans="1:33" x14ac:dyDescent="0.25">
      <c r="A58">
        <v>21.282</v>
      </c>
      <c r="B58">
        <v>-0.18456</v>
      </c>
      <c r="C58">
        <v>55.398000000000003</v>
      </c>
      <c r="D58">
        <v>1.4352E-2</v>
      </c>
      <c r="E58">
        <v>2.8445</v>
      </c>
      <c r="F58">
        <v>-5.5077999999999996</v>
      </c>
      <c r="G58" s="1">
        <v>-5.9011999999999997E-5</v>
      </c>
      <c r="H58">
        <v>340.38</v>
      </c>
      <c r="J58">
        <f t="shared" ref="J58:J74" si="1">D58*H58</f>
        <v>4.8851337600000004</v>
      </c>
      <c r="K58">
        <f t="shared" ref="K58:K74" si="2">SIN(RADIANS(A58))</f>
        <v>0.36295851312046379</v>
      </c>
      <c r="M58">
        <f>K58*(1.1*0.0381*0.15/(AD58)*K58+2)</f>
        <v>0.90752004779719075</v>
      </c>
      <c r="N58">
        <f>K58*K58*(1.1*0.0762*0.8/(AD58))</f>
        <v>1.9370988966001395</v>
      </c>
      <c r="O58">
        <f t="shared" ref="O58:O74" si="3">(M58*0.1+ N58 * 0.55)/0.0762</f>
        <v>15.172656140548499</v>
      </c>
      <c r="Q58">
        <f t="shared" ref="Q58:Q121" si="4">(0.0762*0.15/2 + 0.0762 * 0.8) / (0.15 + 0.8)</f>
        <v>7.0184210526315793E-2</v>
      </c>
      <c r="T58">
        <f>MIN(O58, AG58* (RADIANS(B58)/J58)^2)*SIGN(B58)</f>
        <v>-5.9007874627518047E-5</v>
      </c>
      <c r="U58">
        <f t="shared" ref="U58:U74" si="5">T58-G58</f>
        <v>4.125372481949695E-9</v>
      </c>
      <c r="W58">
        <f t="shared" ref="W58:W74" si="6">E58*C58/100/0.0762</f>
        <v>20.679738976377951</v>
      </c>
      <c r="Y58">
        <f t="shared" ref="Y58:Y74" si="7">O58-W58-T58</f>
        <v>-5.5070238279548249</v>
      </c>
      <c r="Z58">
        <f t="shared" ref="Z58:Z74" si="8">Y58-F58</f>
        <v>7.7617204517466121E-4</v>
      </c>
      <c r="AA58">
        <f t="shared" ref="AA58:AA121" si="9">ROUND(Y58, 4) - F58</f>
        <v>7.9999999999991189E-4</v>
      </c>
      <c r="AC58">
        <f>G58/(RADIANS(B58)/J58)^2</f>
        <v>-135.72609522591878</v>
      </c>
      <c r="AD58">
        <f>0.0381^2*PI()</f>
        <v>4.5603673118774796E-3</v>
      </c>
      <c r="AE58">
        <f>0.275*Q58/(AD58 * 0.0762)</f>
        <v>55.541463299352657</v>
      </c>
      <c r="AF58">
        <f>AE58*(0.95^4)</f>
        <v>45.238868991468358</v>
      </c>
      <c r="AG58">
        <f>AF58*3</f>
        <v>135.71660697440507</v>
      </c>
    </row>
    <row r="59" spans="1:33" x14ac:dyDescent="0.25">
      <c r="A59">
        <v>19.966000000000001</v>
      </c>
      <c r="B59">
        <v>-0.46050999999999997</v>
      </c>
      <c r="C59">
        <v>55.390999999999998</v>
      </c>
      <c r="D59">
        <v>1.4862999999999999E-2</v>
      </c>
      <c r="E59">
        <v>2.5581999999999998</v>
      </c>
      <c r="F59">
        <v>-5.1131000000000002</v>
      </c>
      <c r="G59" s="1">
        <v>-3.4253000000000002E-4</v>
      </c>
      <c r="H59">
        <v>340.38</v>
      </c>
      <c r="J59">
        <f t="shared" si="1"/>
        <v>5.0590679399999994</v>
      </c>
      <c r="K59">
        <f t="shared" si="2"/>
        <v>0.34146245831285776</v>
      </c>
      <c r="M59">
        <f>K59*(1.1*0.0381*0.15/(AD59)*K59+2)</f>
        <v>0.84365420472571562</v>
      </c>
      <c r="N59">
        <f>K59*K59*(1.1*0.0762*0.8/(AD59))</f>
        <v>1.7144457397333346</v>
      </c>
      <c r="O59">
        <f t="shared" si="3"/>
        <v>13.481766106639181</v>
      </c>
      <c r="Q59">
        <f t="shared" si="4"/>
        <v>7.0184210526315793E-2</v>
      </c>
      <c r="T59">
        <f>MIN(O59, AG59* (RADIANS(B59)/J59)^2)*SIGN(B59)</f>
        <v>-3.4255068145405167E-4</v>
      </c>
      <c r="U59">
        <f t="shared" si="5"/>
        <v>-2.068145405165157E-8</v>
      </c>
      <c r="W59">
        <f t="shared" si="6"/>
        <v>18.595965380577425</v>
      </c>
      <c r="Y59">
        <f t="shared" si="7"/>
        <v>-5.1138567232567897</v>
      </c>
      <c r="Z59">
        <f t="shared" si="8"/>
        <v>-7.5672325678954877E-4</v>
      </c>
      <c r="AA59">
        <f t="shared" si="9"/>
        <v>-7.9999999999991189E-4</v>
      </c>
      <c r="AC59">
        <f>G59/(RADIANS(B59)/J59)^2</f>
        <v>-135.70841310143049</v>
      </c>
      <c r="AD59">
        <f t="shared" ref="AD59:AD122" si="10">0.0381^2*PI()</f>
        <v>4.5603673118774796E-3</v>
      </c>
      <c r="AE59">
        <f>0.275*Q59/(AD59 * 0.0762)</f>
        <v>55.541463299352657</v>
      </c>
      <c r="AF59">
        <f t="shared" ref="AF59:AF122" si="11">AE59*(0.95^4)</f>
        <v>45.238868991468358</v>
      </c>
      <c r="AG59">
        <f t="shared" ref="AG59:AG122" si="12">AF59*3</f>
        <v>135.71660697440507</v>
      </c>
    </row>
    <row r="60" spans="1:33" x14ac:dyDescent="0.25">
      <c r="A60">
        <v>19.027999999999999</v>
      </c>
      <c r="B60">
        <v>-0.87973999999999997</v>
      </c>
      <c r="C60">
        <v>55.378999999999998</v>
      </c>
      <c r="D60">
        <v>1.5696000000000002E-2</v>
      </c>
      <c r="E60">
        <v>2.3616000000000001</v>
      </c>
      <c r="F60">
        <v>-4.8320999999999996</v>
      </c>
      <c r="G60">
        <v>-1.121E-3</v>
      </c>
      <c r="H60">
        <v>340.38</v>
      </c>
      <c r="J60">
        <f t="shared" si="1"/>
        <v>5.3426044800000003</v>
      </c>
      <c r="K60">
        <f t="shared" si="2"/>
        <v>0.32603018310658627</v>
      </c>
      <c r="M60">
        <f>K60*(1.1*0.0381*0.15/(AD60)*K60+2)</f>
        <v>0.79858974608212219</v>
      </c>
      <c r="N60">
        <f>K60*K60*(1.1*0.0762*0.8/(AD60))</f>
        <v>1.5629800519354637</v>
      </c>
      <c r="O60">
        <f t="shared" si="3"/>
        <v>12.329370120376868</v>
      </c>
      <c r="Q60">
        <f t="shared" si="4"/>
        <v>7.0184210526315793E-2</v>
      </c>
      <c r="T60">
        <f>MIN(O60, AG60* (RADIANS(B60)/J60)^2)*SIGN(B60)</f>
        <v>-1.1209606266755505E-3</v>
      </c>
      <c r="U60">
        <f t="shared" si="5"/>
        <v>3.9373324449551092E-8</v>
      </c>
      <c r="W60">
        <f t="shared" si="6"/>
        <v>17.163129448818893</v>
      </c>
      <c r="Y60">
        <f t="shared" si="7"/>
        <v>-4.8326383678153491</v>
      </c>
      <c r="Z60">
        <f t="shared" si="8"/>
        <v>-5.3836781534943867E-4</v>
      </c>
      <c r="AA60">
        <f t="shared" si="9"/>
        <v>-5.0000000000061107E-4</v>
      </c>
      <c r="AC60">
        <f>G60/(RADIANS(B60)/J60)^2</f>
        <v>-135.72137396967005</v>
      </c>
      <c r="AD60">
        <f t="shared" si="10"/>
        <v>4.5603673118774796E-3</v>
      </c>
      <c r="AE60">
        <f>0.275*Q60/(AD60 * 0.0762)</f>
        <v>55.541463299352657</v>
      </c>
      <c r="AF60">
        <f t="shared" si="11"/>
        <v>45.238868991468358</v>
      </c>
      <c r="AG60">
        <f t="shared" si="12"/>
        <v>135.71660697440507</v>
      </c>
    </row>
    <row r="61" spans="1:33" x14ac:dyDescent="0.25">
      <c r="A61">
        <v>18.786999999999999</v>
      </c>
      <c r="B61">
        <v>-1.5688</v>
      </c>
      <c r="C61">
        <v>55.363</v>
      </c>
      <c r="D61">
        <v>1.6965000000000001E-2</v>
      </c>
      <c r="E61">
        <v>2.3121999999999998</v>
      </c>
      <c r="F61">
        <v>-4.7548000000000004</v>
      </c>
      <c r="G61">
        <v>-3.0512999999999998E-3</v>
      </c>
      <c r="H61">
        <v>340.38</v>
      </c>
      <c r="J61">
        <f t="shared" si="1"/>
        <v>5.7745467000000001</v>
      </c>
      <c r="K61">
        <f t="shared" si="2"/>
        <v>0.32205089903332196</v>
      </c>
      <c r="M61">
        <f>K61*(1.1*0.0381*0.15/(AD61)*K61+2)</f>
        <v>0.78707614700343498</v>
      </c>
      <c r="N61">
        <f>K61*K61*(1.1*0.0762*0.8/(AD61))</f>
        <v>1.5250597219924378</v>
      </c>
      <c r="O61">
        <f t="shared" si="3"/>
        <v>12.040557241419741</v>
      </c>
      <c r="Q61">
        <f t="shared" si="4"/>
        <v>7.0184210526315793E-2</v>
      </c>
      <c r="T61">
        <f>MIN(O61, AG61* (RADIANS(B61)/J61)^2)*SIGN(B61)</f>
        <v>-3.0513153516072119E-3</v>
      </c>
      <c r="U61">
        <f t="shared" si="5"/>
        <v>-1.5351607212006624E-8</v>
      </c>
      <c r="W61">
        <f t="shared" si="6"/>
        <v>16.799255721784775</v>
      </c>
      <c r="Y61">
        <f t="shared" si="7"/>
        <v>-4.7556471650134267</v>
      </c>
      <c r="Z61">
        <f t="shared" si="8"/>
        <v>-8.4716501342629869E-4</v>
      </c>
      <c r="AA61">
        <f t="shared" si="9"/>
        <v>-7.9999999999991189E-4</v>
      </c>
      <c r="AC61">
        <f>G61/(RADIANS(B61)/J61)^2</f>
        <v>-135.71592416459933</v>
      </c>
      <c r="AD61">
        <f t="shared" si="10"/>
        <v>4.5603673118774796E-3</v>
      </c>
      <c r="AE61">
        <f>0.275*Q61/(AD61 * 0.0762)</f>
        <v>55.541463299352657</v>
      </c>
      <c r="AF61">
        <f t="shared" si="11"/>
        <v>45.238868991468358</v>
      </c>
      <c r="AG61">
        <f t="shared" si="12"/>
        <v>135.71660697440507</v>
      </c>
    </row>
    <row r="62" spans="1:33" x14ac:dyDescent="0.25">
      <c r="A62">
        <v>18.274000000000001</v>
      </c>
      <c r="B62">
        <v>-2.3624999999999998</v>
      </c>
      <c r="C62">
        <v>55.343000000000004</v>
      </c>
      <c r="D62">
        <v>1.8119E-2</v>
      </c>
      <c r="E62">
        <v>2.2082999999999999</v>
      </c>
      <c r="F62">
        <v>-4.5971000000000002</v>
      </c>
      <c r="G62">
        <v>-6.0667999999999998E-3</v>
      </c>
      <c r="H62">
        <v>340.38</v>
      </c>
      <c r="J62">
        <f t="shared" si="1"/>
        <v>6.1673452199999996</v>
      </c>
      <c r="K62">
        <f t="shared" si="2"/>
        <v>0.31356158803804618</v>
      </c>
      <c r="M62">
        <f>K62*(1.1*0.0381*0.15/(AD62)*K62+2)</f>
        <v>0.76265922038935408</v>
      </c>
      <c r="N62">
        <f>K62*K62*(1.1*0.0762*0.8/(AD62))</f>
        <v>1.4457178060081244</v>
      </c>
      <c r="O62">
        <f t="shared" si="3"/>
        <v>11.435836159362257</v>
      </c>
      <c r="Q62">
        <f t="shared" si="4"/>
        <v>7.0184210526315793E-2</v>
      </c>
      <c r="T62">
        <f>MIN(O62, AG62* (RADIANS(B62)/J62)^2)*SIGN(B62)</f>
        <v>-6.0664531091722141E-3</v>
      </c>
      <c r="U62">
        <f t="shared" si="5"/>
        <v>3.4689082778569663E-7</v>
      </c>
      <c r="W62">
        <f t="shared" si="6"/>
        <v>16.038575708661416</v>
      </c>
      <c r="Y62">
        <f t="shared" si="7"/>
        <v>-4.5966730961899867</v>
      </c>
      <c r="Z62">
        <f t="shared" si="8"/>
        <v>4.2690381001353472E-4</v>
      </c>
      <c r="AA62">
        <f t="shared" si="9"/>
        <v>3.9999999999995595E-4</v>
      </c>
      <c r="AC62">
        <f>G62/(RADIANS(B62)/J62)^2</f>
        <v>-135.72436749695265</v>
      </c>
      <c r="AD62">
        <f t="shared" si="10"/>
        <v>4.5603673118774796E-3</v>
      </c>
      <c r="AE62">
        <f>0.275*Q62/(AD62 * 0.0762)</f>
        <v>55.541463299352657</v>
      </c>
      <c r="AF62">
        <f t="shared" si="11"/>
        <v>45.238868991468358</v>
      </c>
      <c r="AG62">
        <f t="shared" si="12"/>
        <v>135.71660697440507</v>
      </c>
    </row>
    <row r="63" spans="1:33" x14ac:dyDescent="0.25">
      <c r="A63">
        <v>17.582000000000001</v>
      </c>
      <c r="B63">
        <v>-3.1972999999999998</v>
      </c>
      <c r="C63">
        <v>55.323999999999998</v>
      </c>
      <c r="D63">
        <v>1.9167E-2</v>
      </c>
      <c r="E63">
        <v>2.0716999999999999</v>
      </c>
      <c r="F63">
        <v>-4.3886000000000003</v>
      </c>
      <c r="G63">
        <v>-9.9290999999999997E-3</v>
      </c>
      <c r="H63">
        <v>340.38</v>
      </c>
      <c r="J63">
        <f t="shared" si="1"/>
        <v>6.5240634599999998</v>
      </c>
      <c r="K63">
        <f t="shared" si="2"/>
        <v>0.30207042215407359</v>
      </c>
      <c r="M63">
        <f>K63*(1.1*0.0381*0.15/(AD63)*K63+2)</f>
        <v>0.72992487311673715</v>
      </c>
      <c r="N63">
        <f>K63*K63*(1.1*0.0762*0.8/(AD63))</f>
        <v>1.3416963072916264</v>
      </c>
      <c r="O63">
        <f t="shared" si="3"/>
        <v>10.642066355932654</v>
      </c>
      <c r="Q63">
        <f t="shared" si="4"/>
        <v>7.0184210526315793E-2</v>
      </c>
      <c r="T63">
        <f>MIN(O63, AG63* (RADIANS(B63)/J63)^2)*SIGN(B63)</f>
        <v>-9.9292889759859289E-3</v>
      </c>
      <c r="U63">
        <f t="shared" si="5"/>
        <v>-1.8897598592915177E-7</v>
      </c>
      <c r="W63">
        <f t="shared" si="6"/>
        <v>15.041303254593174</v>
      </c>
      <c r="Y63">
        <f t="shared" si="7"/>
        <v>-4.3893076096845345</v>
      </c>
      <c r="Z63">
        <f t="shared" si="8"/>
        <v>-7.0760968453420503E-4</v>
      </c>
      <c r="AA63">
        <f t="shared" si="9"/>
        <v>-7.0000000000014495E-4</v>
      </c>
      <c r="AC63">
        <f>G63/(RADIANS(B63)/J63)^2</f>
        <v>-135.71402399191035</v>
      </c>
      <c r="AD63">
        <f t="shared" si="10"/>
        <v>4.5603673118774796E-3</v>
      </c>
      <c r="AE63">
        <f>0.275*Q63/(AD63 * 0.0762)</f>
        <v>55.541463299352657</v>
      </c>
      <c r="AF63">
        <f t="shared" si="11"/>
        <v>45.238868991468358</v>
      </c>
      <c r="AG63">
        <f t="shared" si="12"/>
        <v>135.71660697440507</v>
      </c>
    </row>
    <row r="64" spans="1:33" x14ac:dyDescent="0.25">
      <c r="A64">
        <v>17.366</v>
      </c>
      <c r="B64">
        <v>-4.1219000000000001</v>
      </c>
      <c r="C64">
        <v>55.305</v>
      </c>
      <c r="D64">
        <v>2.0192000000000002E-2</v>
      </c>
      <c r="E64">
        <v>2.0295999999999998</v>
      </c>
      <c r="F64">
        <v>-4.3170999999999999</v>
      </c>
      <c r="G64">
        <v>-1.4869E-2</v>
      </c>
      <c r="H64">
        <v>340.38</v>
      </c>
      <c r="J64">
        <f t="shared" si="1"/>
        <v>6.8729529600000001</v>
      </c>
      <c r="K64">
        <f t="shared" si="2"/>
        <v>0.29847448202755833</v>
      </c>
      <c r="M64">
        <f>K64*(1.1*0.0381*0.15/(AD64)*K64+2)</f>
        <v>0.71975607375346717</v>
      </c>
      <c r="N64">
        <f>K64*K64*(1.1*0.0762*0.8/(AD64))</f>
        <v>1.3099425034490719</v>
      </c>
      <c r="O64">
        <f t="shared" si="3"/>
        <v>10.399527352655332</v>
      </c>
      <c r="Q64">
        <f t="shared" si="4"/>
        <v>7.0184210526315793E-2</v>
      </c>
      <c r="T64">
        <f>MIN(O64, AG64* (RADIANS(B64)/J64)^2)*SIGN(B64)</f>
        <v>-1.4869483665599285E-2</v>
      </c>
      <c r="U64">
        <f t="shared" si="5"/>
        <v>-4.8366559928479658E-7</v>
      </c>
      <c r="W64">
        <f t="shared" si="6"/>
        <v>14.730581102362203</v>
      </c>
      <c r="Y64">
        <f t="shared" si="7"/>
        <v>-4.3161842660412724</v>
      </c>
      <c r="Z64">
        <f t="shared" si="8"/>
        <v>9.1573395872757146E-4</v>
      </c>
      <c r="AA64">
        <f t="shared" si="9"/>
        <v>8.9999999999967883E-4</v>
      </c>
      <c r="AC64">
        <f>G64/(RADIANS(B64)/J64)^2</f>
        <v>-135.71219246644222</v>
      </c>
      <c r="AD64">
        <f t="shared" si="10"/>
        <v>4.5603673118774796E-3</v>
      </c>
      <c r="AE64">
        <f>0.275*Q64/(AD64 * 0.0762)</f>
        <v>55.541463299352657</v>
      </c>
      <c r="AF64">
        <f t="shared" si="11"/>
        <v>45.238868991468358</v>
      </c>
      <c r="AG64">
        <f t="shared" si="12"/>
        <v>135.71660697440507</v>
      </c>
    </row>
    <row r="65" spans="1:33" x14ac:dyDescent="0.25">
      <c r="A65">
        <v>16.283000000000001</v>
      </c>
      <c r="B65">
        <v>-5.0938999999999997</v>
      </c>
      <c r="C65">
        <v>55.287999999999997</v>
      </c>
      <c r="D65">
        <v>2.1063999999999999E-2</v>
      </c>
      <c r="E65">
        <v>1.8251999999999999</v>
      </c>
      <c r="F65">
        <v>-4.0000999999999998</v>
      </c>
      <c r="G65">
        <v>-2.0868000000000001E-2</v>
      </c>
      <c r="H65">
        <v>340.38</v>
      </c>
      <c r="J65">
        <f t="shared" si="1"/>
        <v>7.1697643199999996</v>
      </c>
      <c r="K65">
        <f t="shared" si="2"/>
        <v>0.28038191660790729</v>
      </c>
      <c r="M65">
        <f>K65*(1.1*0.0381*0.15/(AD65)*K65+2)</f>
        <v>0.66913383888766598</v>
      </c>
      <c r="N65">
        <f>K65*K65*(1.1*0.0762*0.8/(AD65))</f>
        <v>1.155946727166415</v>
      </c>
      <c r="O65">
        <f t="shared" si="3"/>
        <v>9.2215759032847089</v>
      </c>
      <c r="Q65">
        <f t="shared" si="4"/>
        <v>7.0184210526315793E-2</v>
      </c>
      <c r="T65">
        <f>MIN(O65, AG65* (RADIANS(B65)/J65)^2)*SIGN(B65)</f>
        <v>-2.0867902472605972E-2</v>
      </c>
      <c r="U65">
        <f t="shared" si="5"/>
        <v>9.7527394028740222E-8</v>
      </c>
      <c r="W65">
        <f t="shared" si="6"/>
        <v>13.242999685039367</v>
      </c>
      <c r="Y65">
        <f t="shared" si="7"/>
        <v>-4.0005558792820519</v>
      </c>
      <c r="Z65">
        <f t="shared" si="8"/>
        <v>-4.5587928205215178E-4</v>
      </c>
      <c r="AA65">
        <f t="shared" si="9"/>
        <v>-5.0000000000061107E-4</v>
      </c>
      <c r="AC65">
        <f>G65/(RADIANS(B65)/J65)^2</f>
        <v>-135.71724125410913</v>
      </c>
      <c r="AD65">
        <f t="shared" si="10"/>
        <v>4.5603673118774796E-3</v>
      </c>
      <c r="AE65">
        <f>0.275*Q65/(AD65 * 0.0762)</f>
        <v>55.541463299352657</v>
      </c>
      <c r="AF65">
        <f t="shared" si="11"/>
        <v>45.238868991468358</v>
      </c>
      <c r="AG65">
        <f t="shared" si="12"/>
        <v>135.71660697440507</v>
      </c>
    </row>
    <row r="66" spans="1:33" x14ac:dyDescent="0.25">
      <c r="A66">
        <v>15.439</v>
      </c>
      <c r="B66">
        <v>-6.0475000000000003</v>
      </c>
      <c r="C66">
        <v>55.271000000000001</v>
      </c>
      <c r="D66">
        <v>2.1902999999999999E-2</v>
      </c>
      <c r="E66">
        <v>1.6720999999999999</v>
      </c>
      <c r="F66">
        <v>-3.7528000000000001</v>
      </c>
      <c r="G66">
        <v>-2.7203000000000001E-2</v>
      </c>
      <c r="H66">
        <v>340.38</v>
      </c>
      <c r="J66">
        <f t="shared" si="1"/>
        <v>7.4553431399999992</v>
      </c>
      <c r="K66">
        <f t="shared" si="2"/>
        <v>0.26621229484217684</v>
      </c>
      <c r="M66">
        <f>K66*(1.1*0.0381*0.15/(AD66)*K66+2)</f>
        <v>0.63011800987400146</v>
      </c>
      <c r="N66">
        <f>K66*K66*(1.1*0.0762*0.8/(AD66))</f>
        <v>1.0420631486895753</v>
      </c>
      <c r="O66">
        <f t="shared" si="3"/>
        <v>8.3483796951006113</v>
      </c>
      <c r="Q66">
        <f t="shared" si="4"/>
        <v>7.0184210526315793E-2</v>
      </c>
      <c r="T66">
        <f>MIN(O66, AG66* (RADIANS(B66)/J66)^2)*SIGN(B66)</f>
        <v>-2.720221121499455E-2</v>
      </c>
      <c r="U66">
        <f t="shared" si="5"/>
        <v>7.8878500545109809E-7</v>
      </c>
      <c r="W66">
        <f t="shared" si="6"/>
        <v>12.128430328083988</v>
      </c>
      <c r="Y66">
        <f t="shared" si="7"/>
        <v>-3.7528484217683826</v>
      </c>
      <c r="Z66">
        <f t="shared" si="8"/>
        <v>-4.8421768382489461E-5</v>
      </c>
      <c r="AA66">
        <f t="shared" si="9"/>
        <v>0</v>
      </c>
      <c r="AC66">
        <f>G66/(RADIANS(B66)/J66)^2</f>
        <v>-135.72054236126482</v>
      </c>
      <c r="AD66">
        <f t="shared" si="10"/>
        <v>4.5603673118774796E-3</v>
      </c>
      <c r="AE66">
        <f>0.275*Q66/(AD66 * 0.0762)</f>
        <v>55.541463299352657</v>
      </c>
      <c r="AF66">
        <f t="shared" si="11"/>
        <v>45.238868991468358</v>
      </c>
      <c r="AG66">
        <f t="shared" si="12"/>
        <v>135.71660697440507</v>
      </c>
    </row>
    <row r="67" spans="1:33" x14ac:dyDescent="0.25">
      <c r="A67">
        <v>15.776999999999999</v>
      </c>
      <c r="B67">
        <v>-7.0742000000000003</v>
      </c>
      <c r="C67">
        <v>55.253</v>
      </c>
      <c r="D67">
        <v>2.2800000000000001E-2</v>
      </c>
      <c r="E67">
        <v>1.7326999999999999</v>
      </c>
      <c r="F67">
        <v>-3.8359999999999999</v>
      </c>
      <c r="G67">
        <v>-3.4352000000000001E-2</v>
      </c>
      <c r="H67">
        <v>340.37</v>
      </c>
      <c r="J67">
        <f t="shared" si="1"/>
        <v>7.7604360000000003</v>
      </c>
      <c r="K67">
        <f t="shared" si="2"/>
        <v>0.27189396605446542</v>
      </c>
      <c r="M67">
        <f>K67*(1.1*0.0381*0.15/(AD67)*K67+2)</f>
        <v>0.64569592198621806</v>
      </c>
      <c r="N67">
        <f>K67*K67*(1.1*0.0762*0.8/(AD67))</f>
        <v>1.0870185586910635</v>
      </c>
      <c r="O67">
        <f t="shared" si="3"/>
        <v>8.6933044551011385</v>
      </c>
      <c r="Q67">
        <f t="shared" si="4"/>
        <v>7.0184210526315793E-2</v>
      </c>
      <c r="T67">
        <f>MIN(O67, AG67* (RADIANS(B67)/J67)^2)*SIGN(B67)</f>
        <v>-3.4353433768125399E-2</v>
      </c>
      <c r="U67">
        <f t="shared" si="5"/>
        <v>-1.4337681253986934E-6</v>
      </c>
      <c r="W67">
        <f t="shared" si="6"/>
        <v>12.563894107611548</v>
      </c>
      <c r="Y67">
        <f t="shared" si="7"/>
        <v>-3.8362362187422838</v>
      </c>
      <c r="Z67">
        <f t="shared" si="8"/>
        <v>-2.3621874228396678E-4</v>
      </c>
      <c r="AA67">
        <f t="shared" si="9"/>
        <v>-1.9999999999997797E-4</v>
      </c>
      <c r="AC67">
        <f>G67/(RADIANS(B67)/J67)^2</f>
        <v>-135.71094273290652</v>
      </c>
      <c r="AD67">
        <f t="shared" si="10"/>
        <v>4.5603673118774796E-3</v>
      </c>
      <c r="AE67">
        <f>0.275*Q67/(AD67 * 0.0762)</f>
        <v>55.541463299352657</v>
      </c>
      <c r="AF67">
        <f t="shared" si="11"/>
        <v>45.238868991468358</v>
      </c>
      <c r="AG67">
        <f t="shared" si="12"/>
        <v>135.71660697440507</v>
      </c>
    </row>
    <row r="68" spans="1:33" x14ac:dyDescent="0.25">
      <c r="A68">
        <v>16.074000000000002</v>
      </c>
      <c r="B68">
        <v>-8.2195</v>
      </c>
      <c r="C68">
        <v>55.235999999999997</v>
      </c>
      <c r="D68">
        <v>2.3633999999999999E-2</v>
      </c>
      <c r="E68">
        <v>1.7866</v>
      </c>
      <c r="F68">
        <v>-3.9066999999999998</v>
      </c>
      <c r="G68">
        <v>-4.3161999999999999E-2</v>
      </c>
      <c r="H68">
        <v>340.37</v>
      </c>
      <c r="J68">
        <f t="shared" si="1"/>
        <v>8.0443045800000004</v>
      </c>
      <c r="K68">
        <f t="shared" si="2"/>
        <v>0.27687863701459503</v>
      </c>
      <c r="M68">
        <f>K68*(1.1*0.0381*0.15/(AD68)*K68+2)</f>
        <v>0.65943610310521772</v>
      </c>
      <c r="N68">
        <f>K68*K68*(1.1*0.0762*0.8/(AD68))</f>
        <v>1.1272408434776284</v>
      </c>
      <c r="O68">
        <f t="shared" si="3"/>
        <v>9.0016545173650577</v>
      </c>
      <c r="Q68">
        <f t="shared" si="4"/>
        <v>7.0184210526315793E-2</v>
      </c>
      <c r="T68">
        <f>MIN(O68, AG68* (RADIANS(B68)/J68)^2)*SIGN(B68)</f>
        <v>-4.3161995634189848E-2</v>
      </c>
      <c r="U68">
        <f t="shared" si="5"/>
        <v>4.3658101508969871E-9</v>
      </c>
      <c r="W68">
        <f t="shared" si="6"/>
        <v>12.950739842519683</v>
      </c>
      <c r="Y68">
        <f t="shared" si="7"/>
        <v>-3.9059233295204354</v>
      </c>
      <c r="Z68">
        <f t="shared" si="8"/>
        <v>7.7667047956442303E-4</v>
      </c>
      <c r="AA68">
        <f t="shared" si="9"/>
        <v>7.9999999999991189E-4</v>
      </c>
      <c r="AC68">
        <f>G68/(RADIANS(B68)/J68)^2</f>
        <v>-135.71662070205903</v>
      </c>
      <c r="AD68">
        <f t="shared" si="10"/>
        <v>4.5603673118774796E-3</v>
      </c>
      <c r="AE68">
        <f>0.275*Q68/(AD68 * 0.0762)</f>
        <v>55.541463299352657</v>
      </c>
      <c r="AF68">
        <f t="shared" si="11"/>
        <v>45.238868991468358</v>
      </c>
      <c r="AG68">
        <f t="shared" si="12"/>
        <v>135.71660697440507</v>
      </c>
    </row>
    <row r="69" spans="1:33" x14ac:dyDescent="0.25">
      <c r="A69">
        <v>15.406000000000001</v>
      </c>
      <c r="B69">
        <v>-9.43</v>
      </c>
      <c r="C69">
        <v>55.218000000000004</v>
      </c>
      <c r="D69">
        <v>2.4308E-2</v>
      </c>
      <c r="E69">
        <v>1.6662999999999999</v>
      </c>
      <c r="F69">
        <v>-3.7065999999999999</v>
      </c>
      <c r="G69">
        <v>-5.3705999999999997E-2</v>
      </c>
      <c r="H69">
        <v>340.37</v>
      </c>
      <c r="J69">
        <f t="shared" si="1"/>
        <v>8.2737139600000003</v>
      </c>
      <c r="K69">
        <f t="shared" si="2"/>
        <v>0.26565707586519333</v>
      </c>
      <c r="M69">
        <f>K69*(1.1*0.0381*0.15/(AD69)*K69+2)</f>
        <v>0.62860049322062239</v>
      </c>
      <c r="N69">
        <f>K69*K69*(1.1*0.0762*0.8/(AD69))</f>
        <v>1.0377209758958488</v>
      </c>
      <c r="O69">
        <f t="shared" si="3"/>
        <v>8.3150470612175731</v>
      </c>
      <c r="Q69">
        <f t="shared" si="4"/>
        <v>7.0184210526315793E-2</v>
      </c>
      <c r="T69">
        <f>MIN(O69, AG69* (RADIANS(B69)/J69)^2)*SIGN(B69)</f>
        <v>-5.3704429739877622E-2</v>
      </c>
      <c r="U69">
        <f t="shared" si="5"/>
        <v>1.5702601223743784E-6</v>
      </c>
      <c r="W69">
        <f t="shared" si="6"/>
        <v>12.074770787401574</v>
      </c>
      <c r="Y69">
        <f t="shared" si="7"/>
        <v>-3.7060192964441234</v>
      </c>
      <c r="Z69">
        <f t="shared" si="8"/>
        <v>5.8070355587647171E-4</v>
      </c>
      <c r="AA69">
        <f t="shared" si="9"/>
        <v>5.9999999999993392E-4</v>
      </c>
      <c r="AC69">
        <f>G69/(RADIANS(B69)/J69)^2</f>
        <v>-135.72057518292917</v>
      </c>
      <c r="AD69">
        <f t="shared" si="10"/>
        <v>4.5603673118774796E-3</v>
      </c>
      <c r="AE69">
        <f>0.275*Q69/(AD69 * 0.0762)</f>
        <v>55.541463299352657</v>
      </c>
      <c r="AF69">
        <f t="shared" si="11"/>
        <v>45.238868991468358</v>
      </c>
      <c r="AG69">
        <f t="shared" si="12"/>
        <v>135.71660697440507</v>
      </c>
    </row>
    <row r="70" spans="1:33" x14ac:dyDescent="0.25">
      <c r="A70">
        <v>14.813000000000001</v>
      </c>
      <c r="B70">
        <v>-10.598000000000001</v>
      </c>
      <c r="C70">
        <v>55.201999999999998</v>
      </c>
      <c r="D70">
        <v>2.4933E-2</v>
      </c>
      <c r="E70">
        <v>1.5626</v>
      </c>
      <c r="F70">
        <v>-3.5287000000000002</v>
      </c>
      <c r="G70">
        <v>-6.4465999999999996E-2</v>
      </c>
      <c r="H70">
        <v>340.37</v>
      </c>
      <c r="J70">
        <f t="shared" si="1"/>
        <v>8.4864452099999994</v>
      </c>
      <c r="K70">
        <f t="shared" si="2"/>
        <v>0.25566511662710434</v>
      </c>
      <c r="M70">
        <f>K70*(1.1*0.0381*0.15/(AD70)*K70+2)</f>
        <v>0.60143588830689554</v>
      </c>
      <c r="N70">
        <f>K70*K70*(1.1*0.0762*0.8/(AD70))</f>
        <v>0.96112698722865997</v>
      </c>
      <c r="O70">
        <f t="shared" si="3"/>
        <v>7.7265542231817923</v>
      </c>
      <c r="Q70">
        <f t="shared" si="4"/>
        <v>7.0184210526315793E-2</v>
      </c>
      <c r="T70">
        <f>MIN(O70, AG70* (RADIANS(B70)/J70)^2)*SIGN(B70)</f>
        <v>-6.4473899148057748E-2</v>
      </c>
      <c r="U70">
        <f t="shared" si="5"/>
        <v>-7.8991480577522699E-6</v>
      </c>
      <c r="W70">
        <f t="shared" si="6"/>
        <v>11.320032178477689</v>
      </c>
      <c r="Y70">
        <f t="shared" si="7"/>
        <v>-3.5290040561478389</v>
      </c>
      <c r="Z70">
        <f t="shared" si="8"/>
        <v>-3.0405614783868273E-4</v>
      </c>
      <c r="AA70">
        <f t="shared" si="9"/>
        <v>-2.9999999999974492E-4</v>
      </c>
      <c r="AC70">
        <f>G70/(RADIANS(B70)/J70)^2</f>
        <v>-135.69997938422435</v>
      </c>
      <c r="AD70">
        <f t="shared" si="10"/>
        <v>4.5603673118774796E-3</v>
      </c>
      <c r="AE70">
        <f>0.275*Q70/(AD70 * 0.0762)</f>
        <v>55.541463299352657</v>
      </c>
      <c r="AF70">
        <f t="shared" si="11"/>
        <v>45.238868991468358</v>
      </c>
      <c r="AG70">
        <f t="shared" si="12"/>
        <v>135.71660697440507</v>
      </c>
    </row>
    <row r="71" spans="1:33" x14ac:dyDescent="0.25">
      <c r="A71">
        <v>15.15</v>
      </c>
      <c r="B71">
        <v>-11.846</v>
      </c>
      <c r="C71">
        <v>55.186</v>
      </c>
      <c r="D71">
        <v>2.5589000000000001E-2</v>
      </c>
      <c r="E71">
        <v>1.6212</v>
      </c>
      <c r="F71">
        <v>-3.6059000000000001</v>
      </c>
      <c r="G71">
        <v>-7.6470999999999997E-2</v>
      </c>
      <c r="H71">
        <v>340.37</v>
      </c>
      <c r="J71">
        <f t="shared" si="1"/>
        <v>8.7097279299999997</v>
      </c>
      <c r="K71">
        <f t="shared" si="2"/>
        <v>0.26134694315528956</v>
      </c>
      <c r="M71">
        <f>K71*(1.1*0.0381*0.15/(AD71)*K71+2)</f>
        <v>0.61684900720115721</v>
      </c>
      <c r="N71">
        <f>K71*K71*(1.1*0.0762*0.8/(AD71))</f>
        <v>1.0043212894994999</v>
      </c>
      <c r="O71">
        <f t="shared" si="3"/>
        <v>8.0585513116120833</v>
      </c>
      <c r="Q71">
        <f t="shared" si="4"/>
        <v>7.0184210526315793E-2</v>
      </c>
      <c r="T71">
        <f>MIN(O71, AG71* (RADIANS(B71)/J71)^2)*SIGN(B71)</f>
        <v>-7.647544403459923E-2</v>
      </c>
      <c r="U71">
        <f t="shared" si="5"/>
        <v>-4.4440345992324826E-6</v>
      </c>
      <c r="W71">
        <f t="shared" si="6"/>
        <v>11.741147401574802</v>
      </c>
      <c r="Y71">
        <f t="shared" si="7"/>
        <v>-3.6061206459281192</v>
      </c>
      <c r="Z71">
        <f t="shared" si="8"/>
        <v>-2.2064592811910089E-4</v>
      </c>
      <c r="AA71">
        <f t="shared" si="9"/>
        <v>-1.9999999999997797E-4</v>
      </c>
      <c r="AC71">
        <f>G71/(RADIANS(B71)/J71)^2</f>
        <v>-135.70872039977056</v>
      </c>
      <c r="AD71">
        <f t="shared" si="10"/>
        <v>4.5603673118774796E-3</v>
      </c>
      <c r="AE71">
        <f>0.275*Q71/(AD71 * 0.0762)</f>
        <v>55.541463299352657</v>
      </c>
      <c r="AF71">
        <f t="shared" si="11"/>
        <v>45.238868991468358</v>
      </c>
      <c r="AG71">
        <f t="shared" si="12"/>
        <v>135.71660697440507</v>
      </c>
    </row>
    <row r="72" spans="1:33" x14ac:dyDescent="0.25">
      <c r="A72">
        <v>15.242000000000001</v>
      </c>
      <c r="B72">
        <v>-13.164999999999999</v>
      </c>
      <c r="C72">
        <v>55.170999999999999</v>
      </c>
      <c r="D72">
        <v>2.6162000000000001E-2</v>
      </c>
      <c r="E72">
        <v>1.6373</v>
      </c>
      <c r="F72">
        <v>-3.6143999999999998</v>
      </c>
      <c r="G72">
        <v>-9.0365000000000001E-2</v>
      </c>
      <c r="H72">
        <v>340.37</v>
      </c>
      <c r="J72">
        <f t="shared" si="1"/>
        <v>8.9047599399999999</v>
      </c>
      <c r="K72">
        <f t="shared" si="2"/>
        <v>0.26289650217138949</v>
      </c>
      <c r="M72">
        <f>K72*(1.1*0.0381*0.15/(AD72)*K72+2)</f>
        <v>0.62106795040726359</v>
      </c>
      <c r="N72">
        <f>K72*K72*(1.1*0.0762*0.8/(AD72))</f>
        <v>1.0162660913545023</v>
      </c>
      <c r="O72">
        <f t="shared" si="3"/>
        <v>8.1503037439068589</v>
      </c>
      <c r="Q72">
        <f t="shared" si="4"/>
        <v>7.0184210526315793E-2</v>
      </c>
      <c r="T72">
        <f>MIN(O72, AG72* (RADIANS(B72)/J72)^2)*SIGN(B72)</f>
        <v>-9.0361831221183658E-2</v>
      </c>
      <c r="U72">
        <f t="shared" si="5"/>
        <v>3.1687788163425878E-6</v>
      </c>
      <c r="W72">
        <f t="shared" si="6"/>
        <v>11.854524711286089</v>
      </c>
      <c r="Y72">
        <f t="shared" si="7"/>
        <v>-3.6138591361580468</v>
      </c>
      <c r="Z72">
        <f t="shared" si="8"/>
        <v>5.4086384195306536E-4</v>
      </c>
      <c r="AA72">
        <f t="shared" si="9"/>
        <v>4.9999999999972289E-4</v>
      </c>
      <c r="AC72">
        <f>G72/(RADIANS(B72)/J72)^2</f>
        <v>-135.72136623949956</v>
      </c>
      <c r="AD72">
        <f t="shared" si="10"/>
        <v>4.5603673118774796E-3</v>
      </c>
      <c r="AE72">
        <f>0.275*Q72/(AD72 * 0.0762)</f>
        <v>55.541463299352657</v>
      </c>
      <c r="AF72">
        <f t="shared" si="11"/>
        <v>45.238868991468358</v>
      </c>
      <c r="AG72">
        <f t="shared" si="12"/>
        <v>135.71660697440507</v>
      </c>
    </row>
    <row r="73" spans="1:33" x14ac:dyDescent="0.25">
      <c r="A73">
        <v>15.456</v>
      </c>
      <c r="B73">
        <v>-14.545</v>
      </c>
      <c r="C73">
        <v>55.155999999999999</v>
      </c>
      <c r="D73">
        <v>2.6686000000000001E-2</v>
      </c>
      <c r="E73">
        <v>1.6752</v>
      </c>
      <c r="F73">
        <v>-3.6543999999999999</v>
      </c>
      <c r="G73">
        <v>-0.10602</v>
      </c>
      <c r="H73">
        <v>340.37</v>
      </c>
      <c r="J73">
        <f t="shared" si="1"/>
        <v>9.0831138200000012</v>
      </c>
      <c r="K73">
        <f t="shared" si="2"/>
        <v>0.2664982822865441</v>
      </c>
      <c r="M73">
        <f>K73*(1.1*0.0381*0.15/(AD73)*K73+2)</f>
        <v>0.63089999834485833</v>
      </c>
      <c r="N73">
        <f>K73*K73*(1.1*0.0762*0.8/(AD73))</f>
        <v>1.0443032935655481</v>
      </c>
      <c r="O73">
        <f t="shared" si="3"/>
        <v>8.3655749513850033</v>
      </c>
      <c r="Q73">
        <f t="shared" si="4"/>
        <v>7.0184210526315793E-2</v>
      </c>
      <c r="T73">
        <f>MIN(O73, AG73* (RADIANS(B73)/J73)^2)*SIGN(B73)</f>
        <v>-0.10600971502827958</v>
      </c>
      <c r="U73">
        <f t="shared" si="5"/>
        <v>1.028497172042564E-5</v>
      </c>
      <c r="W73">
        <f t="shared" si="6"/>
        <v>12.12563401574803</v>
      </c>
      <c r="Y73">
        <f t="shared" si="7"/>
        <v>-3.6540493493347475</v>
      </c>
      <c r="Z73">
        <f t="shared" si="8"/>
        <v>3.5065066525241662E-4</v>
      </c>
      <c r="AA73">
        <f t="shared" si="9"/>
        <v>3.9999999999995595E-4</v>
      </c>
      <c r="AC73">
        <f>G73/(RADIANS(B73)/J73)^2</f>
        <v>-135.72977408332855</v>
      </c>
      <c r="AD73">
        <f t="shared" si="10"/>
        <v>4.5603673118774796E-3</v>
      </c>
      <c r="AE73">
        <f>0.275*Q73/(AD73 * 0.0762)</f>
        <v>55.541463299352657</v>
      </c>
      <c r="AF73">
        <f t="shared" si="11"/>
        <v>45.238868991468358</v>
      </c>
      <c r="AG73">
        <f t="shared" si="12"/>
        <v>135.71660697440507</v>
      </c>
    </row>
    <row r="74" spans="1:33" x14ac:dyDescent="0.25">
      <c r="A74">
        <v>15.503</v>
      </c>
      <c r="B74">
        <v>-16.001999999999999</v>
      </c>
      <c r="C74">
        <v>55.140999999999998</v>
      </c>
      <c r="D74">
        <v>2.7134999999999999E-2</v>
      </c>
      <c r="E74">
        <v>1.6836</v>
      </c>
      <c r="F74">
        <v>-3.6455000000000002</v>
      </c>
      <c r="G74">
        <v>-0.12411</v>
      </c>
      <c r="H74">
        <v>340.36</v>
      </c>
      <c r="J74">
        <f t="shared" si="1"/>
        <v>9.2356686000000003</v>
      </c>
      <c r="K74">
        <f t="shared" si="2"/>
        <v>0.26728883128445219</v>
      </c>
      <c r="M74">
        <f>K74*(1.1*0.0381*0.15/(AD74)*K74+2)</f>
        <v>0.63306280559555717</v>
      </c>
      <c r="N74">
        <f>K74*K74*(1.1*0.0762*0.8/(AD74))</f>
        <v>1.0505081922842963</v>
      </c>
      <c r="O74">
        <f t="shared" si="3"/>
        <v>8.4131992954844961</v>
      </c>
      <c r="Q74">
        <f t="shared" si="4"/>
        <v>7.0184210526315793E-2</v>
      </c>
      <c r="T74">
        <f>MIN(O74, AG74* (RADIANS(B74)/J74)^2)*SIGN(B74)</f>
        <v>-0.12410794339031804</v>
      </c>
      <c r="U74">
        <f t="shared" si="5"/>
        <v>2.0566096819579771E-6</v>
      </c>
      <c r="W74">
        <f t="shared" si="6"/>
        <v>12.183121732283462</v>
      </c>
      <c r="Y74">
        <f t="shared" si="7"/>
        <v>-3.6458144934086483</v>
      </c>
      <c r="Z74">
        <f t="shared" si="8"/>
        <v>-3.1449340864808661E-4</v>
      </c>
      <c r="AA74">
        <f t="shared" si="9"/>
        <v>-2.9999999999974492E-4</v>
      </c>
      <c r="AC74">
        <f>G74/(RADIANS(B74)/J74)^2</f>
        <v>-135.71885595283692</v>
      </c>
      <c r="AD74">
        <f t="shared" si="10"/>
        <v>4.5603673118774796E-3</v>
      </c>
      <c r="AE74">
        <f>0.275*Q74/(AD74 * 0.0762)</f>
        <v>55.541463299352657</v>
      </c>
      <c r="AF74">
        <f t="shared" si="11"/>
        <v>45.238868991468358</v>
      </c>
      <c r="AG74">
        <f t="shared" si="12"/>
        <v>135.71660697440507</v>
      </c>
    </row>
    <row r="75" spans="1:33" x14ac:dyDescent="0.25">
      <c r="A75">
        <v>15.414</v>
      </c>
      <c r="B75">
        <v>-17.466999999999999</v>
      </c>
      <c r="C75">
        <v>55.125999999999998</v>
      </c>
      <c r="D75">
        <v>2.7515999999999999E-2</v>
      </c>
      <c r="E75">
        <v>1.6677999999999999</v>
      </c>
      <c r="F75">
        <v>-3.5979000000000001</v>
      </c>
      <c r="G75">
        <v>-0.14380999999999999</v>
      </c>
      <c r="H75">
        <v>340.36</v>
      </c>
      <c r="J75">
        <f t="shared" ref="J75" si="13">D75*H75</f>
        <v>9.3653457600000003</v>
      </c>
      <c r="K75">
        <f t="shared" ref="K75" si="14">SIN(RADIANS(A75))</f>
        <v>0.26579168250445007</v>
      </c>
      <c r="M75">
        <f>K75*(1.1*0.0381*0.15/(AD75)*K75+2)</f>
        <v>0.62896832013555382</v>
      </c>
      <c r="N75">
        <f>K75*K75*(1.1*0.0762*0.8/(AD75))</f>
        <v>1.0387728546843067</v>
      </c>
      <c r="O75">
        <f t="shared" ref="O75" si="15">(M75*0.1+ N75 * 0.55)/0.0762</f>
        <v>8.323122074670918</v>
      </c>
      <c r="Q75">
        <f t="shared" si="4"/>
        <v>7.0184210526315793E-2</v>
      </c>
      <c r="T75">
        <f>MIN(O75, AG75* (RADIANS(B75)/J75)^2)*SIGN(B75)</f>
        <v>-0.14380591096224987</v>
      </c>
      <c r="U75">
        <f t="shared" ref="U75" si="16">T75-G75</f>
        <v>4.0890377501212605E-6</v>
      </c>
      <c r="W75">
        <f t="shared" ref="W75" si="17">E75*C75/100/0.0762</f>
        <v>12.065504304461941</v>
      </c>
      <c r="Y75">
        <f t="shared" ref="Y75" si="18">O75-W75-T75</f>
        <v>-3.5985763188287727</v>
      </c>
      <c r="Z75">
        <f t="shared" ref="Z75" si="19">Y75-F75</f>
        <v>-6.7631882877261518E-4</v>
      </c>
      <c r="AA75">
        <f t="shared" si="9"/>
        <v>-6.9999999999970086E-4</v>
      </c>
      <c r="AC75">
        <f>G75/(RADIANS(B75)/J75)^2</f>
        <v>-135.72046599748361</v>
      </c>
      <c r="AD75">
        <f t="shared" si="10"/>
        <v>4.5603673118774796E-3</v>
      </c>
      <c r="AE75">
        <f>0.275*Q75/(AD75 * 0.0762)</f>
        <v>55.541463299352657</v>
      </c>
      <c r="AF75">
        <f t="shared" si="11"/>
        <v>45.238868991468358</v>
      </c>
      <c r="AG75">
        <f t="shared" si="12"/>
        <v>135.71660697440507</v>
      </c>
    </row>
    <row r="76" spans="1:33" x14ac:dyDescent="0.25">
      <c r="A76">
        <v>15.206</v>
      </c>
      <c r="B76">
        <v>-18.978999999999999</v>
      </c>
      <c r="C76">
        <v>55.110999999999997</v>
      </c>
      <c r="D76">
        <v>2.7834000000000001E-2</v>
      </c>
      <c r="E76">
        <v>1.631</v>
      </c>
      <c r="F76">
        <v>-3.5158999999999998</v>
      </c>
      <c r="G76">
        <v>-0.16592000000000001</v>
      </c>
      <c r="H76">
        <v>340.36</v>
      </c>
      <c r="J76">
        <f t="shared" ref="J76:J139" si="20">D76*H76</f>
        <v>9.4735802400000004</v>
      </c>
      <c r="K76">
        <f t="shared" ref="K76:K139" si="21">SIN(RADIANS(A76))</f>
        <v>0.26229023349405456</v>
      </c>
      <c r="M76">
        <f>K76*(1.1*0.0381*0.15/(AD76)*K76+2)</f>
        <v>0.6194164904195496</v>
      </c>
      <c r="N76">
        <f>K76*K76*(1.1*0.0762*0.8/(AD76))</f>
        <v>1.0115842499353647</v>
      </c>
      <c r="O76">
        <f t="shared" ref="O76:O139" si="22">(M76*0.1+ N76 * 0.55)/0.0762</f>
        <v>8.1143436549397059</v>
      </c>
      <c r="Q76">
        <f t="shared" si="4"/>
        <v>7.0184210526315793E-2</v>
      </c>
      <c r="T76">
        <f>MIN(O76, AG76* (RADIANS(B76)/J76)^2)*SIGN(B76)</f>
        <v>-0.16592281391921887</v>
      </c>
      <c r="U76">
        <f t="shared" ref="U76:U139" si="23">T76-G76</f>
        <v>-2.8139192188580964E-6</v>
      </c>
      <c r="W76">
        <f t="shared" ref="W76:W139" si="24">E76*C76/100/0.0762</f>
        <v>11.796068372703411</v>
      </c>
      <c r="Y76">
        <f t="shared" ref="Y76:Y139" si="25">O76-W76-T76</f>
        <v>-3.5158019038444865</v>
      </c>
      <c r="Z76">
        <f t="shared" ref="Z76:Z139" si="26">Y76-F76</f>
        <v>9.8096155513260896E-5</v>
      </c>
      <c r="AA76">
        <f t="shared" si="9"/>
        <v>9.9999999999766942E-5</v>
      </c>
      <c r="AC76">
        <f>G76/(RADIANS(B76)/J76)^2</f>
        <v>-135.7143053284791</v>
      </c>
      <c r="AD76">
        <f t="shared" si="10"/>
        <v>4.5603673118774796E-3</v>
      </c>
      <c r="AE76">
        <f>0.275*Q76/(AD76 * 0.0762)</f>
        <v>55.541463299352657</v>
      </c>
      <c r="AF76">
        <f t="shared" si="11"/>
        <v>45.238868991468358</v>
      </c>
      <c r="AG76">
        <f t="shared" si="12"/>
        <v>135.71660697440507</v>
      </c>
    </row>
    <row r="77" spans="1:33" x14ac:dyDescent="0.25">
      <c r="A77">
        <v>14.957000000000001</v>
      </c>
      <c r="B77">
        <v>-20.434999999999999</v>
      </c>
      <c r="C77">
        <v>55.097999999999999</v>
      </c>
      <c r="D77">
        <v>2.811E-2</v>
      </c>
      <c r="E77">
        <v>1.5875999999999999</v>
      </c>
      <c r="F77">
        <v>-3.4224999999999999</v>
      </c>
      <c r="G77">
        <v>-0.18859000000000001</v>
      </c>
      <c r="H77">
        <v>340.36</v>
      </c>
      <c r="J77">
        <f t="shared" si="20"/>
        <v>9.5675196000000007</v>
      </c>
      <c r="K77">
        <f t="shared" si="21"/>
        <v>0.25809405308431638</v>
      </c>
      <c r="M77">
        <f>K77*(1.1*0.0381*0.15/(AD77)*K77+2)</f>
        <v>0.60801398456055977</v>
      </c>
      <c r="N77">
        <f>K77*K77*(1.1*0.0762*0.8/(AD77))</f>
        <v>0.97947603618055434</v>
      </c>
      <c r="O77">
        <f t="shared" si="22"/>
        <v>7.8676275374719271</v>
      </c>
      <c r="Q77">
        <f t="shared" si="4"/>
        <v>7.0184210526315793E-2</v>
      </c>
      <c r="T77">
        <f>MIN(O77, AG77* (RADIANS(B77)/J77)^2)*SIGN(B77)</f>
        <v>-0.18859852483564873</v>
      </c>
      <c r="U77">
        <f t="shared" si="23"/>
        <v>-8.5248356487266364E-6</v>
      </c>
      <c r="W77">
        <f t="shared" si="24"/>
        <v>11.47947307086614</v>
      </c>
      <c r="Y77">
        <f t="shared" si="25"/>
        <v>-3.4232470085585645</v>
      </c>
      <c r="Z77">
        <f t="shared" si="26"/>
        <v>-7.4700855856457693E-4</v>
      </c>
      <c r="AA77">
        <f t="shared" si="9"/>
        <v>-7.0000000000014495E-4</v>
      </c>
      <c r="AC77">
        <f>G77/(RADIANS(B77)/J77)^2</f>
        <v>-135.71047245256685</v>
      </c>
      <c r="AD77">
        <f t="shared" si="10"/>
        <v>4.5603673118774796E-3</v>
      </c>
      <c r="AE77">
        <f>0.275*Q77/(AD77 * 0.0762)</f>
        <v>55.541463299352657</v>
      </c>
      <c r="AF77">
        <f t="shared" si="11"/>
        <v>45.238868991468358</v>
      </c>
      <c r="AG77">
        <f t="shared" si="12"/>
        <v>135.71660697440507</v>
      </c>
    </row>
    <row r="78" spans="1:33" x14ac:dyDescent="0.25">
      <c r="A78">
        <v>15.646000000000001</v>
      </c>
      <c r="B78">
        <v>-21.963999999999999</v>
      </c>
      <c r="C78">
        <v>55.085000000000001</v>
      </c>
      <c r="D78">
        <v>2.8402E-2</v>
      </c>
      <c r="E78">
        <v>1.7092000000000001</v>
      </c>
      <c r="F78">
        <v>-3.5832999999999999</v>
      </c>
      <c r="G78">
        <v>-0.21342</v>
      </c>
      <c r="H78">
        <v>340.36</v>
      </c>
      <c r="J78">
        <f t="shared" si="20"/>
        <v>9.6669047199999998</v>
      </c>
      <c r="K78">
        <f t="shared" si="21"/>
        <v>0.26969301033235088</v>
      </c>
      <c r="M78">
        <f>K78*(1.1*0.0381*0.15/(AD78)*K78+2)</f>
        <v>0.63965081739958296</v>
      </c>
      <c r="N78">
        <f>K78*K78*(1.1*0.0762*0.8/(AD78))</f>
        <v>1.069491165172066</v>
      </c>
      <c r="O78">
        <f t="shared" si="22"/>
        <v>8.5588611887742072</v>
      </c>
      <c r="Q78">
        <f t="shared" si="4"/>
        <v>7.0184210526315793E-2</v>
      </c>
      <c r="T78">
        <f>MIN(O78, AG78* (RADIANS(B78)/J78)^2)*SIGN(B78)</f>
        <v>-0.21342029825811615</v>
      </c>
      <c r="U78">
        <f t="shared" si="23"/>
        <v>-2.9825811614925257E-7</v>
      </c>
      <c r="W78">
        <f t="shared" si="24"/>
        <v>12.35581128608924</v>
      </c>
      <c r="Y78">
        <f t="shared" si="25"/>
        <v>-3.583529799056917</v>
      </c>
      <c r="Z78">
        <f t="shared" si="26"/>
        <v>-2.2979905691711267E-4</v>
      </c>
      <c r="AA78">
        <f t="shared" si="9"/>
        <v>-1.9999999999997797E-4</v>
      </c>
      <c r="AC78">
        <f>G78/(RADIANS(B78)/J78)^2</f>
        <v>-135.71641730838053</v>
      </c>
      <c r="AD78">
        <f t="shared" si="10"/>
        <v>4.5603673118774796E-3</v>
      </c>
      <c r="AE78">
        <f>0.275*Q78/(AD78 * 0.0762)</f>
        <v>55.541463299352657</v>
      </c>
      <c r="AF78">
        <f t="shared" si="11"/>
        <v>45.238868991468358</v>
      </c>
      <c r="AG78">
        <f t="shared" si="12"/>
        <v>135.71660697440507</v>
      </c>
    </row>
    <row r="79" spans="1:33" x14ac:dyDescent="0.25">
      <c r="A79">
        <v>16.228000000000002</v>
      </c>
      <c r="B79">
        <v>-23.593</v>
      </c>
      <c r="C79">
        <v>55.073</v>
      </c>
      <c r="D79">
        <v>2.8642999999999998E-2</v>
      </c>
      <c r="E79">
        <v>1.8149</v>
      </c>
      <c r="F79">
        <v>-3.7118000000000002</v>
      </c>
      <c r="G79">
        <v>-0.24213999999999999</v>
      </c>
      <c r="H79">
        <v>340.35</v>
      </c>
      <c r="J79">
        <f t="shared" si="20"/>
        <v>9.7486450500000004</v>
      </c>
      <c r="K79">
        <f t="shared" si="21"/>
        <v>0.27946036073104763</v>
      </c>
      <c r="M79">
        <f>K79*(1.1*0.0381*0.15/(AD79)*K79+2)</f>
        <v>0.66657951941645255</v>
      </c>
      <c r="N79">
        <f>K79*K79*(1.1*0.0762*0.8/(AD79))</f>
        <v>1.1483605115131437</v>
      </c>
      <c r="O79">
        <f t="shared" si="22"/>
        <v>9.1634676282660674</v>
      </c>
      <c r="Q79">
        <f t="shared" si="4"/>
        <v>7.0184210526315793E-2</v>
      </c>
      <c r="T79">
        <f>MIN(O79, AG79* (RADIANS(B79)/J79)^2)*SIGN(B79)</f>
        <v>-0.2421394480476497</v>
      </c>
      <c r="U79">
        <f t="shared" si="23"/>
        <v>5.5195235029725787E-7</v>
      </c>
      <c r="W79">
        <f t="shared" si="24"/>
        <v>13.117058753280839</v>
      </c>
      <c r="Y79">
        <f t="shared" si="25"/>
        <v>-3.7114516769671217</v>
      </c>
      <c r="Z79">
        <f t="shared" si="26"/>
        <v>3.4832303287846145E-4</v>
      </c>
      <c r="AA79">
        <f t="shared" si="9"/>
        <v>3.00000000000189E-4</v>
      </c>
      <c r="AC79">
        <f>G79/(RADIANS(B79)/J79)^2</f>
        <v>-135.7169163378764</v>
      </c>
      <c r="AD79">
        <f t="shared" si="10"/>
        <v>4.5603673118774796E-3</v>
      </c>
      <c r="AE79">
        <f>0.275*Q79/(AD79 * 0.0762)</f>
        <v>55.541463299352657</v>
      </c>
      <c r="AF79">
        <f t="shared" si="11"/>
        <v>45.238868991468358</v>
      </c>
      <c r="AG79">
        <f t="shared" si="12"/>
        <v>135.71660697440507</v>
      </c>
    </row>
    <row r="80" spans="1:33" x14ac:dyDescent="0.25">
      <c r="A80">
        <v>16.827000000000002</v>
      </c>
      <c r="B80">
        <v>-25.292999999999999</v>
      </c>
      <c r="C80">
        <v>55.06</v>
      </c>
      <c r="D80">
        <v>2.8840000000000001E-2</v>
      </c>
      <c r="E80">
        <v>1.9267000000000001</v>
      </c>
      <c r="F80">
        <v>-3.8424</v>
      </c>
      <c r="G80">
        <v>-0.27450999999999998</v>
      </c>
      <c r="H80">
        <v>340.35</v>
      </c>
      <c r="J80">
        <f t="shared" si="20"/>
        <v>9.8156940000000006</v>
      </c>
      <c r="K80">
        <f t="shared" si="21"/>
        <v>0.28948289102078151</v>
      </c>
      <c r="M80">
        <f>K80*(1.1*0.0381*0.15/(AD80)*K80+2)</f>
        <v>0.69448517505228136</v>
      </c>
      <c r="N80">
        <f>K80*K80*(1.1*0.0762*0.8/(AD80))</f>
        <v>1.2322068587809947</v>
      </c>
      <c r="O80">
        <f t="shared" si="22"/>
        <v>9.8052793941571554</v>
      </c>
      <c r="Q80">
        <f t="shared" si="4"/>
        <v>7.0184210526315793E-2</v>
      </c>
      <c r="T80">
        <f>MIN(O80, AG80* (RADIANS(B80)/J80)^2)*SIGN(B80)</f>
        <v>-0.27450255723360334</v>
      </c>
      <c r="U80">
        <f t="shared" si="23"/>
        <v>7.4427663966369906E-6</v>
      </c>
      <c r="W80">
        <f t="shared" si="24"/>
        <v>13.921798162729662</v>
      </c>
      <c r="Y80">
        <f t="shared" si="25"/>
        <v>-3.8420162113389029</v>
      </c>
      <c r="Z80">
        <f t="shared" si="26"/>
        <v>3.8378866109711751E-4</v>
      </c>
      <c r="AA80">
        <f t="shared" si="9"/>
        <v>3.9999999999995595E-4</v>
      </c>
      <c r="AC80">
        <f>G80/(RADIANS(B80)/J80)^2</f>
        <v>-135.72028674705285</v>
      </c>
      <c r="AD80">
        <f t="shared" si="10"/>
        <v>4.5603673118774796E-3</v>
      </c>
      <c r="AE80">
        <f>0.275*Q80/(AD80 * 0.0762)</f>
        <v>55.541463299352657</v>
      </c>
      <c r="AF80">
        <f t="shared" si="11"/>
        <v>45.238868991468358</v>
      </c>
      <c r="AG80">
        <f t="shared" si="12"/>
        <v>135.71660697440507</v>
      </c>
    </row>
    <row r="81" spans="1:33" x14ac:dyDescent="0.25">
      <c r="A81">
        <v>17.654</v>
      </c>
      <c r="B81">
        <v>-27.097999999999999</v>
      </c>
      <c r="C81">
        <v>55.046999999999997</v>
      </c>
      <c r="D81">
        <v>2.9000000000000001E-2</v>
      </c>
      <c r="E81">
        <v>2.0857000000000001</v>
      </c>
      <c r="F81">
        <v>-4.0324</v>
      </c>
      <c r="G81">
        <v>-0.31159999999999999</v>
      </c>
      <c r="H81">
        <v>340.35</v>
      </c>
      <c r="J81">
        <f t="shared" si="20"/>
        <v>9.8701500000000006</v>
      </c>
      <c r="K81">
        <f t="shared" si="21"/>
        <v>0.30326811736507586</v>
      </c>
      <c r="M81">
        <f>K81*(1.1*0.0381*0.15/(AD81)*K81+2)</f>
        <v>0.73331969664987173</v>
      </c>
      <c r="N81">
        <f>K81*K81*(1.1*0.0762*0.8/(AD81))</f>
        <v>1.3523569271436808</v>
      </c>
      <c r="O81">
        <f t="shared" si="22"/>
        <v>10.723468236141887</v>
      </c>
      <c r="Q81">
        <f t="shared" si="4"/>
        <v>7.0184210526315793E-2</v>
      </c>
      <c r="T81">
        <f>MIN(O81, AG81* (RADIANS(B81)/J81)^2)*SIGN(B81)</f>
        <v>-0.31161237742494513</v>
      </c>
      <c r="U81">
        <f t="shared" si="23"/>
        <v>-1.237742494514249E-5</v>
      </c>
      <c r="W81">
        <f t="shared" si="24"/>
        <v>15.06712964566929</v>
      </c>
      <c r="Y81">
        <f t="shared" si="25"/>
        <v>-4.0320490321024582</v>
      </c>
      <c r="Z81">
        <f t="shared" si="26"/>
        <v>3.5096789754174296E-4</v>
      </c>
      <c r="AA81">
        <f t="shared" si="9"/>
        <v>3.9999999999995595E-4</v>
      </c>
      <c r="AC81">
        <f>G81/(RADIANS(B81)/J81)^2</f>
        <v>-135.71121623180838</v>
      </c>
      <c r="AD81">
        <f t="shared" si="10"/>
        <v>4.5603673118774796E-3</v>
      </c>
      <c r="AE81">
        <f>0.275*Q81/(AD81 * 0.0762)</f>
        <v>55.541463299352657</v>
      </c>
      <c r="AF81">
        <f t="shared" si="11"/>
        <v>45.238868991468358</v>
      </c>
      <c r="AG81">
        <f t="shared" si="12"/>
        <v>135.71660697440507</v>
      </c>
    </row>
    <row r="82" spans="1:33" x14ac:dyDescent="0.25">
      <c r="A82">
        <v>18.248999999999999</v>
      </c>
      <c r="B82">
        <v>-28.998000000000001</v>
      </c>
      <c r="C82">
        <v>55.034999999999997</v>
      </c>
      <c r="D82">
        <v>2.9104000000000001E-2</v>
      </c>
      <c r="E82">
        <v>2.2033999999999998</v>
      </c>
      <c r="F82">
        <v>-4.1523000000000003</v>
      </c>
      <c r="G82">
        <v>-0.3543</v>
      </c>
      <c r="H82">
        <v>340.35</v>
      </c>
      <c r="J82">
        <f t="shared" si="20"/>
        <v>9.9055464000000004</v>
      </c>
      <c r="K82">
        <f t="shared" si="21"/>
        <v>0.31314723105939729</v>
      </c>
      <c r="M82">
        <f>K82*(1.1*0.0381*0.15/(AD82)*K82+2)</f>
        <v>0.761472534018652</v>
      </c>
      <c r="N82">
        <f>K82*K82*(1.1*0.0762*0.8/(AD82))</f>
        <v>1.4418994335984789</v>
      </c>
      <c r="O82">
        <f t="shared" si="22"/>
        <v>11.406718397388827</v>
      </c>
      <c r="Q82">
        <f t="shared" si="4"/>
        <v>7.0184210526315793E-2</v>
      </c>
      <c r="T82">
        <f>MIN(O82, AG82* (RADIANS(B82)/J82)^2)*SIGN(B82)</f>
        <v>-0.35429656870999104</v>
      </c>
      <c r="U82">
        <f t="shared" si="23"/>
        <v>3.4312900089594756E-6</v>
      </c>
      <c r="W82">
        <f t="shared" si="24"/>
        <v>15.913926377952752</v>
      </c>
      <c r="Y82">
        <f t="shared" si="25"/>
        <v>-4.1529114118539336</v>
      </c>
      <c r="Z82">
        <f t="shared" si="26"/>
        <v>-6.1141185393331909E-4</v>
      </c>
      <c r="AA82">
        <f t="shared" si="9"/>
        <v>-5.9999999999948983E-4</v>
      </c>
      <c r="AC82">
        <f>G82/(RADIANS(B82)/J82)^2</f>
        <v>-135.71792136206412</v>
      </c>
      <c r="AD82">
        <f t="shared" si="10"/>
        <v>4.5603673118774796E-3</v>
      </c>
      <c r="AE82">
        <f>0.275*Q82/(AD82 * 0.0762)</f>
        <v>55.541463299352657</v>
      </c>
      <c r="AF82">
        <f t="shared" si="11"/>
        <v>45.238868991468358</v>
      </c>
      <c r="AG82">
        <f t="shared" si="12"/>
        <v>135.71660697440507</v>
      </c>
    </row>
    <row r="83" spans="1:33" x14ac:dyDescent="0.25">
      <c r="A83">
        <v>18.631</v>
      </c>
      <c r="B83">
        <v>-30.940999999999999</v>
      </c>
      <c r="C83">
        <v>55.021999999999998</v>
      </c>
      <c r="D83">
        <v>2.9158E-2</v>
      </c>
      <c r="E83">
        <v>2.2804000000000002</v>
      </c>
      <c r="F83">
        <v>-4.2088000000000001</v>
      </c>
      <c r="G83">
        <v>-0.40187</v>
      </c>
      <c r="H83">
        <v>340.35</v>
      </c>
      <c r="J83">
        <f t="shared" si="20"/>
        <v>9.9239253000000005</v>
      </c>
      <c r="K83">
        <f t="shared" si="21"/>
        <v>0.31947205464573508</v>
      </c>
      <c r="M83">
        <f>K83*(1.1*0.0381*0.15/(AD83)*K83+2)</f>
        <v>0.77963787234017112</v>
      </c>
      <c r="N83">
        <f>K83*K83*(1.1*0.0762*0.8/(AD83))</f>
        <v>1.5007334725194768</v>
      </c>
      <c r="O83">
        <f t="shared" si="22"/>
        <v>11.855212560626368</v>
      </c>
      <c r="Q83">
        <f t="shared" si="4"/>
        <v>7.0184210526315793E-2</v>
      </c>
      <c r="T83">
        <f>MIN(O83, AG83* (RADIANS(B83)/J83)^2)*SIGN(B83)</f>
        <v>-0.40187357198835577</v>
      </c>
      <c r="U83">
        <f t="shared" si="23"/>
        <v>-3.5719883557661092E-6</v>
      </c>
      <c r="W83">
        <f t="shared" si="24"/>
        <v>16.466163884514437</v>
      </c>
      <c r="Y83">
        <f t="shared" si="25"/>
        <v>-4.2090777518997129</v>
      </c>
      <c r="Z83">
        <f t="shared" si="26"/>
        <v>-2.7775189971279701E-4</v>
      </c>
      <c r="AA83">
        <f t="shared" si="9"/>
        <v>-3.00000000000189E-4</v>
      </c>
      <c r="AC83">
        <f>G83/(RADIANS(B83)/J83)^2</f>
        <v>-135.71540067925758</v>
      </c>
      <c r="AD83">
        <f t="shared" si="10"/>
        <v>4.5603673118774796E-3</v>
      </c>
      <c r="AE83">
        <f>0.275*Q83/(AD83 * 0.0762)</f>
        <v>55.541463299352657</v>
      </c>
      <c r="AF83">
        <f t="shared" si="11"/>
        <v>45.238868991468358</v>
      </c>
      <c r="AG83">
        <f t="shared" si="12"/>
        <v>135.71660697440507</v>
      </c>
    </row>
    <row r="84" spans="1:33" x14ac:dyDescent="0.25">
      <c r="A84">
        <v>18.946999999999999</v>
      </c>
      <c r="B84">
        <v>-32.917000000000002</v>
      </c>
      <c r="C84">
        <v>55.009</v>
      </c>
      <c r="D84">
        <v>2.9172E-2</v>
      </c>
      <c r="E84">
        <v>2.3449</v>
      </c>
      <c r="F84">
        <v>-4.2422000000000004</v>
      </c>
      <c r="G84">
        <v>-0.45440000000000003</v>
      </c>
      <c r="H84">
        <v>340.34</v>
      </c>
      <c r="J84">
        <f t="shared" si="20"/>
        <v>9.9283984799999985</v>
      </c>
      <c r="K84">
        <f t="shared" si="21"/>
        <v>0.32469338744139564</v>
      </c>
      <c r="M84">
        <f>K84*(1.1*0.0381*0.15/(AD84)*K84+2)</f>
        <v>0.79471701261898264</v>
      </c>
      <c r="N84">
        <f>K84*K84*(1.1*0.0762*0.8/(AD84))</f>
        <v>1.550189202519374</v>
      </c>
      <c r="O84">
        <f t="shared" si="22"/>
        <v>12.231965389075512</v>
      </c>
      <c r="Q84">
        <f t="shared" si="4"/>
        <v>7.0184210526315793E-2</v>
      </c>
      <c r="T84">
        <f>MIN(O84, AG84* (RADIANS(B84)/J84)^2)*SIGN(B84)</f>
        <v>-0.45443296156768692</v>
      </c>
      <c r="U84">
        <f t="shared" si="23"/>
        <v>-3.296156768689551E-5</v>
      </c>
      <c r="W84">
        <f t="shared" si="24"/>
        <v>16.927900800524935</v>
      </c>
      <c r="Y84">
        <f t="shared" si="25"/>
        <v>-4.241502449881736</v>
      </c>
      <c r="Z84">
        <f t="shared" si="26"/>
        <v>6.9755011826444502E-4</v>
      </c>
      <c r="AA84">
        <f t="shared" si="9"/>
        <v>7.0000000000014495E-4</v>
      </c>
      <c r="AC84">
        <f>G84/(RADIANS(B84)/J84)^2</f>
        <v>-135.70676298749095</v>
      </c>
      <c r="AD84">
        <f t="shared" si="10"/>
        <v>4.5603673118774796E-3</v>
      </c>
      <c r="AE84">
        <f>0.275*Q84/(AD84 * 0.0762)</f>
        <v>55.541463299352657</v>
      </c>
      <c r="AF84">
        <f t="shared" si="11"/>
        <v>45.238868991468358</v>
      </c>
      <c r="AG84">
        <f t="shared" si="12"/>
        <v>135.71660697440507</v>
      </c>
    </row>
    <row r="85" spans="1:33" x14ac:dyDescent="0.25">
      <c r="A85">
        <v>19.582999999999998</v>
      </c>
      <c r="B85">
        <v>-34.901000000000003</v>
      </c>
      <c r="C85">
        <v>54.997</v>
      </c>
      <c r="D85">
        <v>2.9152000000000001E-2</v>
      </c>
      <c r="E85">
        <v>2.4771000000000001</v>
      </c>
      <c r="F85">
        <v>-4.3605</v>
      </c>
      <c r="G85">
        <v>-0.51156000000000001</v>
      </c>
      <c r="H85">
        <v>340.34</v>
      </c>
      <c r="J85">
        <f t="shared" si="20"/>
        <v>9.9215916799999988</v>
      </c>
      <c r="K85">
        <f t="shared" si="21"/>
        <v>0.33517204091571212</v>
      </c>
      <c r="M85">
        <f>K85*(1.1*0.0381*0.15/(AD85)*K85+2)</f>
        <v>0.82520601045811137</v>
      </c>
      <c r="N85">
        <f>K85*K85*(1.1*0.0762*0.8/(AD85))</f>
        <v>1.6518605720179962</v>
      </c>
      <c r="O85">
        <f t="shared" si="22"/>
        <v>13.005825664773086</v>
      </c>
      <c r="Q85">
        <f t="shared" si="4"/>
        <v>7.0184210526315793E-2</v>
      </c>
      <c r="T85">
        <f>MIN(O85, AG85* (RADIANS(B85)/J85)^2)*SIGN(B85)</f>
        <v>-0.51156493752879417</v>
      </c>
      <c r="U85">
        <f t="shared" si="23"/>
        <v>-4.9375287941577639E-6</v>
      </c>
      <c r="W85">
        <f t="shared" si="24"/>
        <v>17.878355472440948</v>
      </c>
      <c r="Y85">
        <f t="shared" si="25"/>
        <v>-4.3609648701390675</v>
      </c>
      <c r="Z85">
        <f t="shared" si="26"/>
        <v>-4.6487013906748587E-4</v>
      </c>
      <c r="AA85">
        <f t="shared" si="9"/>
        <v>-4.9999999999972289E-4</v>
      </c>
      <c r="AC85">
        <f>G85/(RADIANS(B85)/J85)^2</f>
        <v>-135.7152970631785</v>
      </c>
      <c r="AD85">
        <f t="shared" si="10"/>
        <v>4.5603673118774796E-3</v>
      </c>
      <c r="AE85">
        <f>0.275*Q85/(AD85 * 0.0762)</f>
        <v>55.541463299352657</v>
      </c>
      <c r="AF85">
        <f t="shared" si="11"/>
        <v>45.238868991468358</v>
      </c>
      <c r="AG85">
        <f t="shared" si="12"/>
        <v>135.71660697440507</v>
      </c>
    </row>
    <row r="86" spans="1:33" x14ac:dyDescent="0.25">
      <c r="A86">
        <v>20.79</v>
      </c>
      <c r="B86">
        <v>-36.997</v>
      </c>
      <c r="C86">
        <v>54.984000000000002</v>
      </c>
      <c r="D86">
        <v>2.9089E-2</v>
      </c>
      <c r="E86">
        <v>2.7360000000000002</v>
      </c>
      <c r="F86">
        <v>-4.6345999999999998</v>
      </c>
      <c r="G86">
        <v>-0.57737000000000005</v>
      </c>
      <c r="H86">
        <v>340.34</v>
      </c>
      <c r="J86">
        <f t="shared" si="20"/>
        <v>9.9001502600000002</v>
      </c>
      <c r="K86">
        <f t="shared" si="21"/>
        <v>0.3549437991405241</v>
      </c>
      <c r="M86">
        <f>K86*(1.1*0.0381*0.15/(AD86)*K86+2)</f>
        <v>0.88355898929689125</v>
      </c>
      <c r="N86">
        <f>K86*K86*(1.1*0.0762*0.8/(AD86))</f>
        <v>1.8524948375023258</v>
      </c>
      <c r="O86">
        <f t="shared" si="22"/>
        <v>14.530551962676748</v>
      </c>
      <c r="Q86">
        <f t="shared" si="4"/>
        <v>7.0184210526315793E-2</v>
      </c>
      <c r="T86">
        <f>MIN(O86, AG86* (RADIANS(B86)/J86)^2)*SIGN(B86)</f>
        <v>-0.57734734815849698</v>
      </c>
      <c r="U86">
        <f t="shared" si="23"/>
        <v>2.2651841503074088E-5</v>
      </c>
      <c r="W86">
        <f t="shared" si="24"/>
        <v>19.742286614173228</v>
      </c>
      <c r="Y86">
        <f t="shared" si="25"/>
        <v>-4.6343873033379825</v>
      </c>
      <c r="Z86">
        <f t="shared" si="26"/>
        <v>2.1269666201728654E-4</v>
      </c>
      <c r="AA86">
        <f t="shared" si="9"/>
        <v>1.9999999999953388E-4</v>
      </c>
      <c r="AC86">
        <f>G86/(RADIANS(B86)/J86)^2</f>
        <v>-135.72193172575334</v>
      </c>
      <c r="AD86">
        <f t="shared" si="10"/>
        <v>4.5603673118774796E-3</v>
      </c>
      <c r="AE86">
        <f>0.275*Q86/(AD86 * 0.0762)</f>
        <v>55.541463299352657</v>
      </c>
      <c r="AF86">
        <f t="shared" si="11"/>
        <v>45.238868991468358</v>
      </c>
      <c r="AG86">
        <f t="shared" si="12"/>
        <v>135.71660697440507</v>
      </c>
    </row>
    <row r="87" spans="1:33" x14ac:dyDescent="0.25">
      <c r="A87">
        <v>21.402000000000001</v>
      </c>
      <c r="B87">
        <v>-39.186</v>
      </c>
      <c r="C87">
        <v>54.972999999999999</v>
      </c>
      <c r="D87">
        <v>2.8996999999999998E-2</v>
      </c>
      <c r="E87">
        <v>2.8714</v>
      </c>
      <c r="F87">
        <v>-4.7323000000000004</v>
      </c>
      <c r="G87">
        <v>-0.65183000000000002</v>
      </c>
      <c r="H87">
        <v>340.34</v>
      </c>
      <c r="J87">
        <f t="shared" si="20"/>
        <v>9.8688389799999996</v>
      </c>
      <c r="K87">
        <f t="shared" si="21"/>
        <v>0.36490928409433071</v>
      </c>
      <c r="M87">
        <f>K87*(1.1*0.0381*0.15/(AD87)*K87+2)</f>
        <v>0.91337893702316564</v>
      </c>
      <c r="N87">
        <f>K87*K87*(1.1*0.0762*0.8/(AD87))</f>
        <v>1.9579772675680449</v>
      </c>
      <c r="O87">
        <f t="shared" si="22"/>
        <v>15.33104187486537</v>
      </c>
      <c r="Q87">
        <f t="shared" si="4"/>
        <v>7.0184210526315793E-2</v>
      </c>
      <c r="T87">
        <f>MIN(O87, AG87* (RADIANS(B87)/J87)^2)*SIGN(B87)</f>
        <v>-0.65180467444471335</v>
      </c>
      <c r="U87">
        <f t="shared" si="23"/>
        <v>2.5325555286670465E-5</v>
      </c>
      <c r="W87">
        <f t="shared" si="24"/>
        <v>20.715153832020999</v>
      </c>
      <c r="Y87">
        <f t="shared" si="25"/>
        <v>-4.7323072827109147</v>
      </c>
      <c r="Z87">
        <f t="shared" si="26"/>
        <v>-7.2827109143247526E-6</v>
      </c>
      <c r="AA87">
        <f t="shared" si="9"/>
        <v>0</v>
      </c>
      <c r="AC87">
        <f>G87/(RADIANS(B87)/J87)^2</f>
        <v>-135.72188017751026</v>
      </c>
      <c r="AD87">
        <f t="shared" si="10"/>
        <v>4.5603673118774796E-3</v>
      </c>
      <c r="AE87">
        <f>0.275*Q87/(AD87 * 0.0762)</f>
        <v>55.541463299352657</v>
      </c>
      <c r="AF87">
        <f t="shared" si="11"/>
        <v>45.238868991468358</v>
      </c>
      <c r="AG87">
        <f t="shared" si="12"/>
        <v>135.71660697440507</v>
      </c>
    </row>
    <row r="88" spans="1:33" x14ac:dyDescent="0.25">
      <c r="A88">
        <v>21.69</v>
      </c>
      <c r="B88">
        <v>-41.347999999999999</v>
      </c>
      <c r="C88">
        <v>54.962000000000003</v>
      </c>
      <c r="D88">
        <v>2.8902000000000001E-2</v>
      </c>
      <c r="E88">
        <v>2.9358</v>
      </c>
      <c r="F88">
        <v>-4.7320000000000002</v>
      </c>
      <c r="G88">
        <v>-0.73055000000000003</v>
      </c>
      <c r="H88">
        <v>340.34</v>
      </c>
      <c r="J88">
        <f t="shared" si="20"/>
        <v>9.8365066799999994</v>
      </c>
      <c r="K88">
        <f t="shared" si="21"/>
        <v>0.36958458741747957</v>
      </c>
      <c r="M88">
        <f>K88*(1.1*0.0381*0.15/(AD88)*K88+2)</f>
        <v>0.92746331270447524</v>
      </c>
      <c r="N88">
        <f>K88*K88*(1.1*0.0762*0.8/(AD88))</f>
        <v>2.0084708039415053</v>
      </c>
      <c r="O88">
        <f t="shared" si="22"/>
        <v>15.713979966381569</v>
      </c>
      <c r="Q88">
        <f t="shared" si="4"/>
        <v>7.0184210526315793E-2</v>
      </c>
      <c r="T88">
        <f>MIN(O88, AG88* (RADIANS(B88)/J88)^2)*SIGN(B88)</f>
        <v>-0.73049115432867706</v>
      </c>
      <c r="U88">
        <f t="shared" si="23"/>
        <v>5.8845671322971249E-5</v>
      </c>
      <c r="W88">
        <f t="shared" si="24"/>
        <v>21.175517007874017</v>
      </c>
      <c r="Y88">
        <f t="shared" si="25"/>
        <v>-4.7310458871637717</v>
      </c>
      <c r="Z88">
        <f t="shared" si="26"/>
        <v>9.5411283622848231E-4</v>
      </c>
      <c r="AA88">
        <f t="shared" si="9"/>
        <v>1.000000000000334E-3</v>
      </c>
      <c r="AC88">
        <f>G88/(RADIANS(B88)/J88)^2</f>
        <v>-135.72753980336509</v>
      </c>
      <c r="AD88">
        <f t="shared" si="10"/>
        <v>4.5603673118774796E-3</v>
      </c>
      <c r="AE88">
        <f>0.275*Q88/(AD88 * 0.0762)</f>
        <v>55.541463299352657</v>
      </c>
      <c r="AF88">
        <f t="shared" si="11"/>
        <v>45.238868991468358</v>
      </c>
      <c r="AG88">
        <f t="shared" si="12"/>
        <v>135.71660697440507</v>
      </c>
    </row>
    <row r="89" spans="1:33" x14ac:dyDescent="0.25">
      <c r="A89">
        <v>21.96</v>
      </c>
      <c r="B89">
        <v>-43.527999999999999</v>
      </c>
      <c r="C89">
        <v>54.951000000000001</v>
      </c>
      <c r="D89">
        <v>2.8805000000000001E-2</v>
      </c>
      <c r="E89">
        <v>2.9969000000000001</v>
      </c>
      <c r="F89">
        <v>-4.7210999999999999</v>
      </c>
      <c r="G89">
        <v>-0.81506000000000001</v>
      </c>
      <c r="H89">
        <v>340.33</v>
      </c>
      <c r="J89">
        <f t="shared" si="20"/>
        <v>9.8032056500000007</v>
      </c>
      <c r="K89">
        <f t="shared" si="21"/>
        <v>0.37395920573780045</v>
      </c>
      <c r="M89">
        <f>K89*(1.1*0.0381*0.15/(AD89)*K89+2)</f>
        <v>0.94069644828666432</v>
      </c>
      <c r="N89">
        <f>K89*K89*(1.1*0.0762*0.8/(AD89))</f>
        <v>2.0562990593180088</v>
      </c>
      <c r="O89">
        <f t="shared" si="22"/>
        <v>16.076563352409075</v>
      </c>
      <c r="Q89">
        <f t="shared" si="4"/>
        <v>7.0184210526315793E-2</v>
      </c>
      <c r="T89">
        <f>MIN(O89, AG89* (RADIANS(B89)/J89)^2)*SIGN(B89)</f>
        <v>-0.81505877566401297</v>
      </c>
      <c r="U89">
        <f t="shared" si="23"/>
        <v>1.2243359870378612E-6</v>
      </c>
      <c r="W89">
        <f t="shared" si="24"/>
        <v>21.611896574803147</v>
      </c>
      <c r="Y89">
        <f t="shared" si="25"/>
        <v>-4.7202744467300599</v>
      </c>
      <c r="Z89">
        <f t="shared" si="26"/>
        <v>8.2555326993993816E-4</v>
      </c>
      <c r="AA89">
        <f t="shared" si="9"/>
        <v>7.9999999999991189E-4</v>
      </c>
      <c r="AC89">
        <f>G89/(RADIANS(B89)/J89)^2</f>
        <v>-135.71681084034813</v>
      </c>
      <c r="AD89">
        <f t="shared" si="10"/>
        <v>4.5603673118774796E-3</v>
      </c>
      <c r="AE89">
        <f>0.275*Q89/(AD89 * 0.0762)</f>
        <v>55.541463299352657</v>
      </c>
      <c r="AF89">
        <f t="shared" si="11"/>
        <v>45.238868991468358</v>
      </c>
      <c r="AG89">
        <f t="shared" si="12"/>
        <v>135.71660697440507</v>
      </c>
    </row>
    <row r="90" spans="1:33" x14ac:dyDescent="0.25">
      <c r="A90">
        <v>22.010999999999999</v>
      </c>
      <c r="B90">
        <v>-45.639000000000003</v>
      </c>
      <c r="C90">
        <v>54.94</v>
      </c>
      <c r="D90">
        <v>2.8722999999999999E-2</v>
      </c>
      <c r="E90">
        <v>3.0087000000000002</v>
      </c>
      <c r="F90">
        <v>-4.6452999999999998</v>
      </c>
      <c r="G90">
        <v>-0.90115000000000001</v>
      </c>
      <c r="H90">
        <v>340.33</v>
      </c>
      <c r="J90">
        <f t="shared" si="20"/>
        <v>9.7752985899999985</v>
      </c>
      <c r="K90">
        <f t="shared" si="21"/>
        <v>0.37478459303242978</v>
      </c>
      <c r="M90">
        <f>K90*(1.1*0.0381*0.15/(AD90)*K90+2)</f>
        <v>0.9431991454254921</v>
      </c>
      <c r="N90">
        <f>K90*K90*(1.1*0.0762*0.8/(AD90))</f>
        <v>2.0653862331800812</v>
      </c>
      <c r="O90">
        <f t="shared" si="22"/>
        <v>16.145437569443491</v>
      </c>
      <c r="Q90">
        <f t="shared" si="4"/>
        <v>7.0184210526315793E-2</v>
      </c>
      <c r="T90">
        <f>MIN(O90, AG90* (RADIANS(B90)/J90)^2)*SIGN(B90)</f>
        <v>-0.90115584648363933</v>
      </c>
      <c r="U90">
        <f t="shared" si="23"/>
        <v>-5.8464836393268271E-6</v>
      </c>
      <c r="W90">
        <f t="shared" si="24"/>
        <v>21.692648031496059</v>
      </c>
      <c r="Y90">
        <f t="shared" si="25"/>
        <v>-4.6460546155689286</v>
      </c>
      <c r="Z90">
        <f t="shared" si="26"/>
        <v>-7.546155689288625E-4</v>
      </c>
      <c r="AA90">
        <f t="shared" si="9"/>
        <v>-7.9999999999991189E-4</v>
      </c>
      <c r="AC90">
        <f>G90/(RADIANS(B90)/J90)^2</f>
        <v>-135.71572647751282</v>
      </c>
      <c r="AD90">
        <f t="shared" si="10"/>
        <v>4.5603673118774796E-3</v>
      </c>
      <c r="AE90">
        <f>0.275*Q90/(AD90 * 0.0762)</f>
        <v>55.541463299352657</v>
      </c>
      <c r="AF90">
        <f t="shared" si="11"/>
        <v>45.238868991468358</v>
      </c>
      <c r="AG90">
        <f t="shared" si="12"/>
        <v>135.71660697440507</v>
      </c>
    </row>
    <row r="91" spans="1:33" x14ac:dyDescent="0.25">
      <c r="A91">
        <v>22.587</v>
      </c>
      <c r="B91">
        <v>-47.752000000000002</v>
      </c>
      <c r="C91">
        <v>54.929000000000002</v>
      </c>
      <c r="D91">
        <v>2.861E-2</v>
      </c>
      <c r="E91">
        <v>3.1408</v>
      </c>
      <c r="F91">
        <v>-4.7138999999999998</v>
      </c>
      <c r="G91">
        <v>-0.99436999999999998</v>
      </c>
      <c r="H91">
        <v>340.33</v>
      </c>
      <c r="J91">
        <f t="shared" si="20"/>
        <v>9.7368413</v>
      </c>
      <c r="K91">
        <f t="shared" si="21"/>
        <v>0.38408584301607657</v>
      </c>
      <c r="M91">
        <f>K91*(1.1*0.0381*0.15/(AD91)*K91+2)</f>
        <v>0.97153176203711755</v>
      </c>
      <c r="N91">
        <f>K91*K91*(1.1*0.0762*0.8/(AD91))</f>
        <v>2.1691741440529544</v>
      </c>
      <c r="O91">
        <f t="shared" si="22"/>
        <v>16.931744821953234</v>
      </c>
      <c r="Q91">
        <f t="shared" si="4"/>
        <v>7.0184210526315793E-2</v>
      </c>
      <c r="T91">
        <f>MIN(O91, AG91* (RADIANS(B91)/J91)^2)*SIGN(B91)</f>
        <v>-0.9943394661846271</v>
      </c>
      <c r="U91">
        <f t="shared" si="23"/>
        <v>3.053381537287958E-5</v>
      </c>
      <c r="W91">
        <f t="shared" si="24"/>
        <v>22.640551601049868</v>
      </c>
      <c r="Y91">
        <f t="shared" si="25"/>
        <v>-4.7144673129120065</v>
      </c>
      <c r="Z91">
        <f t="shared" si="26"/>
        <v>-5.6731291200673439E-4</v>
      </c>
      <c r="AA91">
        <f t="shared" si="9"/>
        <v>-6.0000000000037801E-4</v>
      </c>
      <c r="AC91">
        <f>G91/(RADIANS(B91)/J91)^2</f>
        <v>-135.72077451070561</v>
      </c>
      <c r="AD91">
        <f t="shared" si="10"/>
        <v>4.5603673118774796E-3</v>
      </c>
      <c r="AE91">
        <f>0.275*Q91/(AD91 * 0.0762)</f>
        <v>55.541463299352657</v>
      </c>
      <c r="AF91">
        <f t="shared" si="11"/>
        <v>45.238868991468358</v>
      </c>
      <c r="AG91">
        <f t="shared" si="12"/>
        <v>135.71660697440507</v>
      </c>
    </row>
    <row r="92" spans="1:33" x14ac:dyDescent="0.25">
      <c r="A92">
        <v>23.05</v>
      </c>
      <c r="B92">
        <v>-49.875</v>
      </c>
      <c r="C92">
        <v>54.917999999999999</v>
      </c>
      <c r="D92">
        <v>2.8500000000000001E-2</v>
      </c>
      <c r="E92">
        <v>3.2486000000000002</v>
      </c>
      <c r="F92">
        <v>-4.7445000000000004</v>
      </c>
      <c r="G92">
        <v>-1.0931</v>
      </c>
      <c r="H92">
        <v>340.33</v>
      </c>
      <c r="J92">
        <f t="shared" si="20"/>
        <v>9.6994050000000005</v>
      </c>
      <c r="K92">
        <f t="shared" si="21"/>
        <v>0.39153427163160764</v>
      </c>
      <c r="M92">
        <f>K92*(1.1*0.0381*0.15/(AD92)*K92+2)</f>
        <v>0.99439246464166542</v>
      </c>
      <c r="N92">
        <f>K92*K92*(1.1*0.0762*0.8/(AD92))</f>
        <v>2.2541218280368023</v>
      </c>
      <c r="O92">
        <f t="shared" si="22"/>
        <v>17.574885195333437</v>
      </c>
      <c r="Q92">
        <f t="shared" si="4"/>
        <v>7.0184210526315793E-2</v>
      </c>
      <c r="T92">
        <f>MIN(O92, AG92* (RADIANS(B92)/J92)^2)*SIGN(B92)</f>
        <v>-1.093108719247694</v>
      </c>
      <c r="U92">
        <f t="shared" si="23"/>
        <v>-8.7192476940778363E-6</v>
      </c>
      <c r="W92">
        <f t="shared" si="24"/>
        <v>23.412941574803149</v>
      </c>
      <c r="Y92">
        <f t="shared" si="25"/>
        <v>-4.7449476602220182</v>
      </c>
      <c r="Z92">
        <f t="shared" si="26"/>
        <v>-4.4766022201780942E-4</v>
      </c>
      <c r="AA92">
        <f t="shared" si="9"/>
        <v>-3.9999999999995595E-4</v>
      </c>
      <c r="AC92">
        <f>G92/(RADIANS(B92)/J92)^2</f>
        <v>-135.71552442269581</v>
      </c>
      <c r="AD92">
        <f t="shared" si="10"/>
        <v>4.5603673118774796E-3</v>
      </c>
      <c r="AE92">
        <f>0.275*Q92/(AD92 * 0.0762)</f>
        <v>55.541463299352657</v>
      </c>
      <c r="AF92">
        <f t="shared" si="11"/>
        <v>45.238868991468358</v>
      </c>
      <c r="AG92">
        <f t="shared" si="12"/>
        <v>135.71660697440507</v>
      </c>
    </row>
    <row r="93" spans="1:33" x14ac:dyDescent="0.25">
      <c r="A93">
        <v>23.596</v>
      </c>
      <c r="B93">
        <v>-51.987000000000002</v>
      </c>
      <c r="C93">
        <v>54.906999999999996</v>
      </c>
      <c r="D93">
        <v>2.8378E-2</v>
      </c>
      <c r="E93">
        <v>3.3774999999999999</v>
      </c>
      <c r="F93">
        <v>-4.7933000000000003</v>
      </c>
      <c r="G93">
        <v>-1.1979</v>
      </c>
      <c r="H93">
        <v>340.33</v>
      </c>
      <c r="J93">
        <f t="shared" si="20"/>
        <v>9.6578847400000001</v>
      </c>
      <c r="K93">
        <f t="shared" si="21"/>
        <v>0.40028505739422687</v>
      </c>
      <c r="M93">
        <f>K93*(1.1*0.0381*0.15/(AD93)*K93+2)</f>
        <v>1.0214457707581481</v>
      </c>
      <c r="N93">
        <f>K93*K93*(1.1*0.0762*0.8/(AD93))</f>
        <v>2.356006997010073</v>
      </c>
      <c r="O93">
        <f t="shared" si="22"/>
        <v>18.345779861303871</v>
      </c>
      <c r="Q93">
        <f t="shared" si="4"/>
        <v>7.0184210526315793E-2</v>
      </c>
      <c r="T93">
        <f>MIN(O93, AG93* (RADIANS(B93)/J93)^2)*SIGN(B93)</f>
        <v>-1.1978797002783403</v>
      </c>
      <c r="U93">
        <f t="shared" si="23"/>
        <v>2.029972165962235E-5</v>
      </c>
      <c r="W93">
        <f t="shared" si="24"/>
        <v>24.337059383202096</v>
      </c>
      <c r="Y93">
        <f t="shared" si="25"/>
        <v>-4.7933998216198841</v>
      </c>
      <c r="Z93">
        <f t="shared" si="26"/>
        <v>-9.9821619883755375E-5</v>
      </c>
      <c r="AA93">
        <f t="shared" si="9"/>
        <v>-9.9999999999766942E-5</v>
      </c>
      <c r="AC93">
        <f>G93/(RADIANS(B93)/J93)^2</f>
        <v>-135.71890687926657</v>
      </c>
      <c r="AD93">
        <f t="shared" si="10"/>
        <v>4.5603673118774796E-3</v>
      </c>
      <c r="AE93">
        <f>0.275*Q93/(AD93 * 0.0762)</f>
        <v>55.541463299352657</v>
      </c>
      <c r="AF93">
        <f t="shared" si="11"/>
        <v>45.238868991468358</v>
      </c>
      <c r="AG93">
        <f t="shared" si="12"/>
        <v>135.71660697440507</v>
      </c>
    </row>
    <row r="94" spans="1:33" x14ac:dyDescent="0.25">
      <c r="A94">
        <v>24.207000000000001</v>
      </c>
      <c r="B94">
        <v>-54.12</v>
      </c>
      <c r="C94">
        <v>54.896000000000001</v>
      </c>
      <c r="D94">
        <v>2.8242E-2</v>
      </c>
      <c r="E94">
        <v>3.524</v>
      </c>
      <c r="F94">
        <v>-4.8524000000000003</v>
      </c>
      <c r="G94">
        <v>-1.3108</v>
      </c>
      <c r="H94">
        <v>340.33</v>
      </c>
      <c r="J94">
        <f t="shared" si="20"/>
        <v>9.6115998600000001</v>
      </c>
      <c r="K94">
        <f t="shared" si="21"/>
        <v>0.41003446727639409</v>
      </c>
      <c r="M94">
        <f>K94*(1.1*0.0381*0.15/(AD94)*K94+2)</f>
        <v>1.0518349879390196</v>
      </c>
      <c r="N94">
        <f>K94*K94*(1.1*0.0762*0.8/(AD94))</f>
        <v>2.4721712361198027</v>
      </c>
      <c r="O94">
        <f t="shared" si="22"/>
        <v>19.224116517845061</v>
      </c>
      <c r="Q94">
        <f t="shared" si="4"/>
        <v>7.0184210526315793E-2</v>
      </c>
      <c r="T94">
        <f>MIN(O94, AG94* (RADIANS(B94)/J94)^2)*SIGN(B94)</f>
        <v>-1.3107260762514412</v>
      </c>
      <c r="U94">
        <f t="shared" si="23"/>
        <v>7.3923748558746283E-5</v>
      </c>
      <c r="W94">
        <f t="shared" si="24"/>
        <v>25.387598950131235</v>
      </c>
      <c r="Y94">
        <f t="shared" si="25"/>
        <v>-4.8527563560347318</v>
      </c>
      <c r="Z94">
        <f t="shared" si="26"/>
        <v>-3.5635603473149757E-4</v>
      </c>
      <c r="AA94">
        <f t="shared" si="9"/>
        <v>-3.9999999999995595E-4</v>
      </c>
      <c r="AC94">
        <f>G94/(RADIANS(B94)/J94)^2</f>
        <v>-135.72426126656495</v>
      </c>
      <c r="AD94">
        <f t="shared" si="10"/>
        <v>4.5603673118774796E-3</v>
      </c>
      <c r="AE94">
        <f>0.275*Q94/(AD94 * 0.0762)</f>
        <v>55.541463299352657</v>
      </c>
      <c r="AF94">
        <f t="shared" si="11"/>
        <v>45.238868991468358</v>
      </c>
      <c r="AG94">
        <f t="shared" si="12"/>
        <v>135.71660697440507</v>
      </c>
    </row>
    <row r="95" spans="1:33" x14ac:dyDescent="0.25">
      <c r="A95">
        <v>24.975000000000001</v>
      </c>
      <c r="B95">
        <v>-56.243000000000002</v>
      </c>
      <c r="C95">
        <v>54.884999999999998</v>
      </c>
      <c r="D95">
        <v>2.8074999999999999E-2</v>
      </c>
      <c r="E95">
        <v>3.7115</v>
      </c>
      <c r="F95">
        <v>-4.9496000000000002</v>
      </c>
      <c r="G95">
        <v>-1.4325000000000001</v>
      </c>
      <c r="H95">
        <v>340.32</v>
      </c>
      <c r="J95">
        <f t="shared" si="20"/>
        <v>9.5544840000000004</v>
      </c>
      <c r="K95">
        <f t="shared" si="21"/>
        <v>0.42222277014996545</v>
      </c>
      <c r="M95">
        <f>K95*(1.1*0.0381*0.15/(AD95)*K95+2)</f>
        <v>1.0901949013780763</v>
      </c>
      <c r="N95">
        <f>K95*K95*(1.1*0.0762*0.8/(AD95))</f>
        <v>2.6213265181668834</v>
      </c>
      <c r="O95">
        <f t="shared" si="22"/>
        <v>20.351037731359494</v>
      </c>
      <c r="Q95">
        <f t="shared" si="4"/>
        <v>7.0184210526315793E-2</v>
      </c>
      <c r="T95">
        <f>MIN(O95, AG95* (RADIANS(B95)/J95)^2)*SIGN(B95)</f>
        <v>-1.4325513866024839</v>
      </c>
      <c r="U95">
        <f t="shared" si="23"/>
        <v>-5.1386602483827204E-5</v>
      </c>
      <c r="W95">
        <f t="shared" si="24"/>
        <v>26.733028543307086</v>
      </c>
      <c r="Y95">
        <f t="shared" si="25"/>
        <v>-4.9494394253451084</v>
      </c>
      <c r="Z95">
        <f t="shared" si="26"/>
        <v>1.6057465489183187E-4</v>
      </c>
      <c r="AA95">
        <f t="shared" si="9"/>
        <v>2.0000000000042206E-4</v>
      </c>
      <c r="AC95">
        <f>G95/(RADIANS(B95)/J95)^2</f>
        <v>-135.71173872646767</v>
      </c>
      <c r="AD95">
        <f t="shared" si="10"/>
        <v>4.5603673118774796E-3</v>
      </c>
      <c r="AE95">
        <f>0.275*Q95/(AD95 * 0.0762)</f>
        <v>55.541463299352657</v>
      </c>
      <c r="AF95">
        <f t="shared" si="11"/>
        <v>45.238868991468358</v>
      </c>
      <c r="AG95">
        <f t="shared" si="12"/>
        <v>135.71660697440507</v>
      </c>
    </row>
    <row r="96" spans="1:33" x14ac:dyDescent="0.25">
      <c r="A96">
        <v>25.591999999999999</v>
      </c>
      <c r="B96">
        <v>-58.408999999999999</v>
      </c>
      <c r="C96">
        <v>54.874000000000002</v>
      </c>
      <c r="D96">
        <v>2.7917999999999998E-2</v>
      </c>
      <c r="E96">
        <v>3.8647999999999998</v>
      </c>
      <c r="F96">
        <v>-4.9945000000000004</v>
      </c>
      <c r="G96">
        <v>-1.5625</v>
      </c>
      <c r="H96">
        <v>340.32</v>
      </c>
      <c r="J96">
        <f t="shared" si="20"/>
        <v>9.5010537599999996</v>
      </c>
      <c r="K96">
        <f t="shared" si="21"/>
        <v>0.43195982501542557</v>
      </c>
      <c r="M96">
        <f>K96*(1.1*0.0381*0.15/(AD96)*K96+2)</f>
        <v>1.121134364121209</v>
      </c>
      <c r="N96">
        <f>K96*K96*(1.1*0.0762*0.8/(AD96))</f>
        <v>2.7436236169638186</v>
      </c>
      <c r="O96">
        <f t="shared" si="22"/>
        <v>21.274362542548833</v>
      </c>
      <c r="Q96">
        <f t="shared" si="4"/>
        <v>7.0184210526315793E-2</v>
      </c>
      <c r="T96">
        <f>MIN(O96, AG96* (RADIANS(B96)/J96)^2)*SIGN(B96)</f>
        <v>-1.5624413334190486</v>
      </c>
      <c r="U96">
        <f t="shared" si="23"/>
        <v>5.8666580951438618E-5</v>
      </c>
      <c r="W96">
        <f t="shared" si="24"/>
        <v>27.831631916010497</v>
      </c>
      <c r="Y96">
        <f t="shared" si="25"/>
        <v>-4.9948280400426164</v>
      </c>
      <c r="Z96">
        <f t="shared" si="26"/>
        <v>-3.2804004261599573E-4</v>
      </c>
      <c r="AA96">
        <f t="shared" si="9"/>
        <v>-2.9999999999930083E-4</v>
      </c>
      <c r="AC96">
        <f>G96/(RADIANS(B96)/J96)^2</f>
        <v>-135.72170286449656</v>
      </c>
      <c r="AD96">
        <f t="shared" si="10"/>
        <v>4.5603673118774796E-3</v>
      </c>
      <c r="AE96">
        <f>0.275*Q96/(AD96 * 0.0762)</f>
        <v>55.541463299352657</v>
      </c>
      <c r="AF96">
        <f t="shared" si="11"/>
        <v>45.238868991468358</v>
      </c>
      <c r="AG96">
        <f t="shared" si="12"/>
        <v>135.71660697440507</v>
      </c>
    </row>
    <row r="97" spans="1:33" x14ac:dyDescent="0.25">
      <c r="A97">
        <v>25.698</v>
      </c>
      <c r="B97">
        <v>-60.512999999999998</v>
      </c>
      <c r="C97">
        <v>54.863</v>
      </c>
      <c r="D97">
        <v>2.7855000000000001E-2</v>
      </c>
      <c r="E97">
        <v>3.8913000000000002</v>
      </c>
      <c r="F97">
        <v>-4.8974000000000002</v>
      </c>
      <c r="G97">
        <v>-1.6846000000000001</v>
      </c>
      <c r="H97">
        <v>340.32</v>
      </c>
      <c r="J97">
        <f t="shared" si="20"/>
        <v>9.4796136000000004</v>
      </c>
      <c r="K97">
        <f t="shared" si="21"/>
        <v>0.43362763080167821</v>
      </c>
      <c r="M97">
        <f>K97*(1.1*0.0381*0.15/(AD97)*K97+2)</f>
        <v>1.1264600327405705</v>
      </c>
      <c r="N97">
        <f>K97*K97*(1.1*0.0762*0.8/(AD97))</f>
        <v>2.764850892130283</v>
      </c>
      <c r="O97">
        <f t="shared" si="22"/>
        <v>21.434566849681271</v>
      </c>
      <c r="Q97">
        <f t="shared" si="4"/>
        <v>7.0184210526315793E-2</v>
      </c>
      <c r="T97">
        <f>MIN(O97, AG97* (RADIANS(B97)/J97)^2)*SIGN(B97)</f>
        <v>-1.6846272680384431</v>
      </c>
      <c r="U97">
        <f t="shared" si="23"/>
        <v>-2.7268038442995746E-5</v>
      </c>
      <c r="W97">
        <f t="shared" si="24"/>
        <v>28.016849330708659</v>
      </c>
      <c r="Y97">
        <f t="shared" si="25"/>
        <v>-4.897655212988945</v>
      </c>
      <c r="Z97">
        <f t="shared" si="26"/>
        <v>-2.5521298894481959E-4</v>
      </c>
      <c r="AA97">
        <f t="shared" si="9"/>
        <v>-3.00000000000189E-4</v>
      </c>
      <c r="AC97">
        <f>G97/(RADIANS(B97)/J97)^2</f>
        <v>-135.71441021211436</v>
      </c>
      <c r="AD97">
        <f t="shared" si="10"/>
        <v>4.5603673118774796E-3</v>
      </c>
      <c r="AE97">
        <f>0.275*Q97/(AD97 * 0.0762)</f>
        <v>55.541463299352657</v>
      </c>
      <c r="AF97">
        <f t="shared" si="11"/>
        <v>45.238868991468358</v>
      </c>
      <c r="AG97">
        <f t="shared" si="12"/>
        <v>135.71660697440507</v>
      </c>
    </row>
    <row r="98" spans="1:33" x14ac:dyDescent="0.25">
      <c r="A98">
        <v>26.234000000000002</v>
      </c>
      <c r="B98">
        <v>-62.584000000000003</v>
      </c>
      <c r="C98">
        <v>54.851999999999997</v>
      </c>
      <c r="D98">
        <v>2.7713999999999999E-2</v>
      </c>
      <c r="E98">
        <v>4.0266000000000002</v>
      </c>
      <c r="F98">
        <v>-4.9128999999999996</v>
      </c>
      <c r="G98">
        <v>-1.8202</v>
      </c>
      <c r="H98">
        <v>340.32</v>
      </c>
      <c r="J98">
        <f t="shared" si="20"/>
        <v>9.4316284799999988</v>
      </c>
      <c r="K98">
        <f t="shared" si="21"/>
        <v>0.44203821885998695</v>
      </c>
      <c r="M98">
        <f>K98*(1.1*0.0381*0.15/(AD98)*K98+2)</f>
        <v>1.1534337292597259</v>
      </c>
      <c r="N98">
        <f>K98*K98*(1.1*0.0762*0.8/(AD98))</f>
        <v>2.8731444430906867</v>
      </c>
      <c r="O98">
        <f t="shared" si="22"/>
        <v>22.251611766743441</v>
      </c>
      <c r="Q98">
        <f t="shared" si="4"/>
        <v>7.0184210526315793E-2</v>
      </c>
      <c r="T98">
        <f>MIN(O98, AG98* (RADIANS(B98)/J98)^2)*SIGN(B98)</f>
        <v>-1.8202917160820737</v>
      </c>
      <c r="U98">
        <f t="shared" si="23"/>
        <v>-9.1716082073700633E-5</v>
      </c>
      <c r="W98">
        <f t="shared" si="24"/>
        <v>28.985178897637795</v>
      </c>
      <c r="Y98">
        <f t="shared" si="25"/>
        <v>-4.9132754148122801</v>
      </c>
      <c r="Z98">
        <f t="shared" si="26"/>
        <v>-3.7541481228053897E-4</v>
      </c>
      <c r="AA98">
        <f t="shared" si="9"/>
        <v>-3.9999999999995595E-4</v>
      </c>
      <c r="AC98">
        <f>G98/(RADIANS(B98)/J98)^2</f>
        <v>-135.70976884216833</v>
      </c>
      <c r="AD98">
        <f t="shared" si="10"/>
        <v>4.5603673118774796E-3</v>
      </c>
      <c r="AE98">
        <f>0.275*Q98/(AD98 * 0.0762)</f>
        <v>55.541463299352657</v>
      </c>
      <c r="AF98">
        <f t="shared" si="11"/>
        <v>45.238868991468358</v>
      </c>
      <c r="AG98">
        <f t="shared" si="12"/>
        <v>135.71660697440507</v>
      </c>
    </row>
    <row r="99" spans="1:33" x14ac:dyDescent="0.25">
      <c r="A99">
        <v>26.597000000000001</v>
      </c>
      <c r="B99">
        <v>-64.561000000000007</v>
      </c>
      <c r="C99">
        <v>54.841000000000001</v>
      </c>
      <c r="D99">
        <v>2.7614E-2</v>
      </c>
      <c r="E99">
        <v>4.1192000000000002</v>
      </c>
      <c r="F99">
        <v>-4.8821000000000003</v>
      </c>
      <c r="G99">
        <v>-1.9513</v>
      </c>
      <c r="H99">
        <v>340.32</v>
      </c>
      <c r="J99">
        <f t="shared" si="20"/>
        <v>9.3975964799999989</v>
      </c>
      <c r="K99">
        <f t="shared" si="21"/>
        <v>0.44771226941865211</v>
      </c>
      <c r="M99">
        <f>K99*(1.1*0.0381*0.15/(AD99)*K99+2)</f>
        <v>1.1717412100786568</v>
      </c>
      <c r="N99">
        <f>K99*K99*(1.1*0.0762*0.8/(AD99))</f>
        <v>2.9473778265744275</v>
      </c>
      <c r="O99">
        <f t="shared" si="22"/>
        <v>22.811442593488199</v>
      </c>
      <c r="Q99">
        <f t="shared" si="4"/>
        <v>7.0184210526315793E-2</v>
      </c>
      <c r="T99">
        <f>MIN(O99, AG99* (RADIANS(B99)/J99)^2)*SIGN(B99)</f>
        <v>-1.9511678876176326</v>
      </c>
      <c r="U99">
        <f t="shared" si="23"/>
        <v>1.3211238236743306E-4</v>
      </c>
      <c r="W99">
        <f t="shared" si="24"/>
        <v>29.64580671916011</v>
      </c>
      <c r="Y99">
        <f t="shared" si="25"/>
        <v>-4.8831962380542784</v>
      </c>
      <c r="Z99">
        <f t="shared" si="26"/>
        <v>-1.0962380542780537E-3</v>
      </c>
      <c r="AA99">
        <f t="shared" si="9"/>
        <v>-1.1000000000001009E-3</v>
      </c>
      <c r="AC99">
        <f>G99/(RADIANS(B99)/J99)^2</f>
        <v>-135.72579626272207</v>
      </c>
      <c r="AD99">
        <f t="shared" si="10"/>
        <v>4.5603673118774796E-3</v>
      </c>
      <c r="AE99">
        <f>0.275*Q99/(AD99 * 0.0762)</f>
        <v>55.541463299352657</v>
      </c>
      <c r="AF99">
        <f t="shared" si="11"/>
        <v>45.238868991468358</v>
      </c>
      <c r="AG99">
        <f t="shared" si="12"/>
        <v>135.71660697440507</v>
      </c>
    </row>
    <row r="100" spans="1:33" x14ac:dyDescent="0.25">
      <c r="A100">
        <v>27.163</v>
      </c>
      <c r="B100">
        <v>-66.457999999999998</v>
      </c>
      <c r="C100">
        <v>54.831000000000003</v>
      </c>
      <c r="D100">
        <v>2.7460999999999999E-2</v>
      </c>
      <c r="E100">
        <v>4.2648000000000001</v>
      </c>
      <c r="F100">
        <v>-4.9025999999999996</v>
      </c>
      <c r="G100">
        <v>-2.0907</v>
      </c>
      <c r="H100">
        <v>340.32</v>
      </c>
      <c r="J100">
        <f t="shared" si="20"/>
        <v>9.3455275199999992</v>
      </c>
      <c r="K100">
        <f t="shared" si="21"/>
        <v>0.45652347175584562</v>
      </c>
      <c r="M100">
        <f>K100*(1.1*0.0381*0.15/(AD100)*K100+2)</f>
        <v>1.2003467400801178</v>
      </c>
      <c r="N100">
        <f>K100*K100*(1.1*0.0762*0.8/(AD100))</f>
        <v>3.064531163396548</v>
      </c>
      <c r="O100">
        <f t="shared" si="22"/>
        <v>23.694577609922746</v>
      </c>
      <c r="Q100">
        <f t="shared" si="4"/>
        <v>7.0184210526315793E-2</v>
      </c>
      <c r="T100">
        <f>MIN(O100, AG100* (RADIANS(B100)/J100)^2)*SIGN(B100)</f>
        <v>-2.0906176950819653</v>
      </c>
      <c r="U100">
        <f t="shared" si="23"/>
        <v>8.2304918034736829E-5</v>
      </c>
      <c r="W100">
        <f t="shared" si="24"/>
        <v>30.688090393700794</v>
      </c>
      <c r="Y100">
        <f t="shared" si="25"/>
        <v>-4.9028950886960825</v>
      </c>
      <c r="Z100">
        <f t="shared" si="26"/>
        <v>-2.9508869608285693E-4</v>
      </c>
      <c r="AA100">
        <f t="shared" si="9"/>
        <v>-3.00000000000189E-4</v>
      </c>
      <c r="AC100">
        <f>G100/(RADIANS(B100)/J100)^2</f>
        <v>-135.72194996190549</v>
      </c>
      <c r="AD100">
        <f t="shared" si="10"/>
        <v>4.5603673118774796E-3</v>
      </c>
      <c r="AE100">
        <f>0.275*Q100/(AD100 * 0.0762)</f>
        <v>55.541463299352657</v>
      </c>
      <c r="AF100">
        <f t="shared" si="11"/>
        <v>45.238868991468358</v>
      </c>
      <c r="AG100">
        <f t="shared" si="12"/>
        <v>135.71660697440507</v>
      </c>
    </row>
    <row r="101" spans="1:33" x14ac:dyDescent="0.25">
      <c r="A101">
        <v>27.739000000000001</v>
      </c>
      <c r="B101">
        <v>-68.293999999999997</v>
      </c>
      <c r="C101">
        <v>54.820999999999998</v>
      </c>
      <c r="D101">
        <v>2.7292E-2</v>
      </c>
      <c r="E101">
        <v>4.415</v>
      </c>
      <c r="F101">
        <v>-4.9222000000000001</v>
      </c>
      <c r="G101">
        <v>-2.2353000000000001</v>
      </c>
      <c r="H101">
        <v>340.31</v>
      </c>
      <c r="J101">
        <f t="shared" si="20"/>
        <v>9.2877405199999998</v>
      </c>
      <c r="K101">
        <f t="shared" si="21"/>
        <v>0.46544460631593548</v>
      </c>
      <c r="M101">
        <f>K101*(1.1*0.0381*0.15/(AD101)*K101+2)</f>
        <v>1.2295272341807455</v>
      </c>
      <c r="N101">
        <f>K101*K101*(1.1*0.0762*0.8/(AD101))</f>
        <v>3.1854722298546618</v>
      </c>
      <c r="O101">
        <f t="shared" si="22"/>
        <v>24.60580642832203</v>
      </c>
      <c r="Q101">
        <f t="shared" si="4"/>
        <v>7.0184210526315793E-2</v>
      </c>
      <c r="T101">
        <f>MIN(O101, AG101* (RADIANS(B101)/J101)^2)*SIGN(B101)</f>
        <v>-2.2352838573876448</v>
      </c>
      <c r="U101">
        <f t="shared" si="23"/>
        <v>1.6142612355274366E-5</v>
      </c>
      <c r="W101">
        <f t="shared" si="24"/>
        <v>31.763085958005249</v>
      </c>
      <c r="Y101">
        <f t="shared" si="25"/>
        <v>-4.9219956722955747</v>
      </c>
      <c r="Z101">
        <f t="shared" si="26"/>
        <v>2.0432770442546655E-4</v>
      </c>
      <c r="AA101">
        <f t="shared" si="9"/>
        <v>2.0000000000042206E-4</v>
      </c>
      <c r="AC101">
        <f>G101/(RADIANS(B101)/J101)^2</f>
        <v>-135.71758708284602</v>
      </c>
      <c r="AD101">
        <f t="shared" si="10"/>
        <v>4.5603673118774796E-3</v>
      </c>
      <c r="AE101">
        <f>0.275*Q101/(AD101 * 0.0762)</f>
        <v>55.541463299352657</v>
      </c>
      <c r="AF101">
        <f t="shared" si="11"/>
        <v>45.238868991468358</v>
      </c>
      <c r="AG101">
        <f t="shared" si="12"/>
        <v>135.71660697440507</v>
      </c>
    </row>
    <row r="102" spans="1:33" x14ac:dyDescent="0.25">
      <c r="A102">
        <v>27.599</v>
      </c>
      <c r="B102">
        <v>-70.043999999999997</v>
      </c>
      <c r="C102">
        <v>54.811999999999998</v>
      </c>
      <c r="D102">
        <v>2.7347E-2</v>
      </c>
      <c r="E102">
        <v>4.3783000000000003</v>
      </c>
      <c r="F102">
        <v>-4.7695999999999996</v>
      </c>
      <c r="G102">
        <v>-2.3418999999999999</v>
      </c>
      <c r="H102">
        <v>340.31</v>
      </c>
      <c r="J102">
        <f t="shared" si="20"/>
        <v>9.3064575699999992</v>
      </c>
      <c r="K102">
        <f t="shared" si="21"/>
        <v>0.46328056787899796</v>
      </c>
      <c r="M102">
        <f>K102*(1.1*0.0381*0.15/(AD102)*K102+2)</f>
        <v>1.2224286373432507</v>
      </c>
      <c r="N102">
        <f>K102*K102*(1.1*0.0762*0.8/(AD102))</f>
        <v>3.1559200169093842</v>
      </c>
      <c r="O102">
        <f t="shared" si="22"/>
        <v>24.383187310163862</v>
      </c>
      <c r="Q102">
        <f t="shared" si="4"/>
        <v>7.0184210526315793E-2</v>
      </c>
      <c r="T102">
        <f>MIN(O102, AG102* (RADIANS(B102)/J102)^2)*SIGN(B102)</f>
        <v>-2.341859327412847</v>
      </c>
      <c r="U102">
        <f t="shared" si="23"/>
        <v>4.067258715290123E-5</v>
      </c>
      <c r="W102">
        <f t="shared" si="24"/>
        <v>31.493881837270344</v>
      </c>
      <c r="Y102">
        <f t="shared" si="25"/>
        <v>-4.7688351996936351</v>
      </c>
      <c r="Z102">
        <f t="shared" si="26"/>
        <v>7.6480030636449925E-4</v>
      </c>
      <c r="AA102">
        <f t="shared" si="9"/>
        <v>7.9999999999991189E-4</v>
      </c>
      <c r="AC102">
        <f>G102/(RADIANS(B102)/J102)^2</f>
        <v>-135.71896405258676</v>
      </c>
      <c r="AD102">
        <f t="shared" si="10"/>
        <v>4.5603673118774796E-3</v>
      </c>
      <c r="AE102">
        <f>0.275*Q102/(AD102 * 0.0762)</f>
        <v>55.541463299352657</v>
      </c>
      <c r="AF102">
        <f t="shared" si="11"/>
        <v>45.238868991468358</v>
      </c>
      <c r="AG102">
        <f t="shared" si="12"/>
        <v>135.71660697440507</v>
      </c>
    </row>
    <row r="103" spans="1:33" x14ac:dyDescent="0.25">
      <c r="A103">
        <v>27.725000000000001</v>
      </c>
      <c r="B103">
        <v>-71.712999999999994</v>
      </c>
      <c r="C103">
        <v>54.804000000000002</v>
      </c>
      <c r="D103">
        <v>2.7335999999999999E-2</v>
      </c>
      <c r="E103">
        <v>4.4114000000000004</v>
      </c>
      <c r="F103">
        <v>-4.6860999999999997</v>
      </c>
      <c r="G103">
        <v>-2.4567000000000001</v>
      </c>
      <c r="H103">
        <v>340.31</v>
      </c>
      <c r="J103">
        <f t="shared" si="20"/>
        <v>9.302714159999999</v>
      </c>
      <c r="K103">
        <f t="shared" si="21"/>
        <v>0.4652283273113188</v>
      </c>
      <c r="M103">
        <f>K103*(1.1*0.0381*0.15/(AD103)*K103+2)</f>
        <v>1.2288172032916509</v>
      </c>
      <c r="N103">
        <f>K103*K103*(1.1*0.0762*0.8/(AD103))</f>
        <v>3.1825125191361412</v>
      </c>
      <c r="O103">
        <f t="shared" si="22"/>
        <v>24.583511887848331</v>
      </c>
      <c r="Q103">
        <f t="shared" si="4"/>
        <v>7.0184210526315793E-2</v>
      </c>
      <c r="T103">
        <f>MIN(O103, AG103* (RADIANS(B103)/J103)^2)*SIGN(B103)</f>
        <v>-2.4567680570969075</v>
      </c>
      <c r="U103">
        <f t="shared" si="23"/>
        <v>-6.8057096907381265E-5</v>
      </c>
      <c r="W103">
        <f t="shared" si="24"/>
        <v>31.727344566929137</v>
      </c>
      <c r="Y103">
        <f t="shared" si="25"/>
        <v>-4.6870646219838985</v>
      </c>
      <c r="Z103">
        <f t="shared" si="26"/>
        <v>-9.6462198389879461E-4</v>
      </c>
      <c r="AA103">
        <f t="shared" si="9"/>
        <v>-1.000000000000334E-3</v>
      </c>
      <c r="AC103">
        <f>G103/(RADIANS(B103)/J103)^2</f>
        <v>-135.71284736907882</v>
      </c>
      <c r="AD103">
        <f t="shared" si="10"/>
        <v>4.5603673118774796E-3</v>
      </c>
      <c r="AE103">
        <f>0.275*Q103/(AD103 * 0.0762)</f>
        <v>55.541463299352657</v>
      </c>
      <c r="AF103">
        <f t="shared" si="11"/>
        <v>45.238868991468358</v>
      </c>
      <c r="AG103">
        <f t="shared" si="12"/>
        <v>135.71660697440507</v>
      </c>
    </row>
    <row r="104" spans="1:33" x14ac:dyDescent="0.25">
      <c r="A104">
        <v>27.164999999999999</v>
      </c>
      <c r="B104">
        <v>-73.305999999999997</v>
      </c>
      <c r="C104">
        <v>54.795000000000002</v>
      </c>
      <c r="D104">
        <v>2.7632E-2</v>
      </c>
      <c r="E104">
        <v>4.2653999999999996</v>
      </c>
      <c r="F104">
        <v>-4.4625000000000004</v>
      </c>
      <c r="G104">
        <v>-2.5124</v>
      </c>
      <c r="H104">
        <v>340.31</v>
      </c>
      <c r="J104">
        <f t="shared" si="20"/>
        <v>9.4034459199999993</v>
      </c>
      <c r="K104">
        <f t="shared" si="21"/>
        <v>0.45655452826326459</v>
      </c>
      <c r="M104">
        <f>K104*(1.1*0.0381*0.15/(AD104)*K104+2)</f>
        <v>1.2004479434476221</v>
      </c>
      <c r="N104">
        <f>K104*K104*(1.1*0.0762*0.8/(AD104))</f>
        <v>3.0649481271583232</v>
      </c>
      <c r="O104">
        <f t="shared" si="22"/>
        <v>23.697720003698688</v>
      </c>
      <c r="Q104">
        <f t="shared" si="4"/>
        <v>7.0184210526315793E-2</v>
      </c>
      <c r="T104">
        <f>MIN(O104, AG104* (RADIANS(B104)/J104)^2)*SIGN(B104)</f>
        <v>-2.5124227145389502</v>
      </c>
      <c r="U104">
        <f t="shared" si="23"/>
        <v>-2.2714538950197039E-5</v>
      </c>
      <c r="W104">
        <f t="shared" si="24"/>
        <v>30.672256299212595</v>
      </c>
      <c r="Y104">
        <f t="shared" si="25"/>
        <v>-4.4621135809749575</v>
      </c>
      <c r="Z104">
        <f t="shared" si="26"/>
        <v>3.8641902504288339E-4</v>
      </c>
      <c r="AA104">
        <f t="shared" si="9"/>
        <v>3.9999999999995595E-4</v>
      </c>
      <c r="AC104">
        <f>G104/(RADIANS(B104)/J104)^2</f>
        <v>-135.71537997540628</v>
      </c>
      <c r="AD104">
        <f t="shared" si="10"/>
        <v>4.5603673118774796E-3</v>
      </c>
      <c r="AE104">
        <f>0.275*Q104/(AD104 * 0.0762)</f>
        <v>55.541463299352657</v>
      </c>
      <c r="AF104">
        <f t="shared" si="11"/>
        <v>45.238868991468358</v>
      </c>
      <c r="AG104">
        <f t="shared" si="12"/>
        <v>135.71660697440507</v>
      </c>
    </row>
    <row r="105" spans="1:33" x14ac:dyDescent="0.25">
      <c r="A105">
        <v>27.143999999999998</v>
      </c>
      <c r="B105">
        <v>-74.832999999999998</v>
      </c>
      <c r="C105">
        <v>54.786999999999999</v>
      </c>
      <c r="D105">
        <v>2.7755999999999999E-2</v>
      </c>
      <c r="E105">
        <v>4.26</v>
      </c>
      <c r="F105">
        <v>-4.3689</v>
      </c>
      <c r="G105">
        <v>-2.5948000000000002</v>
      </c>
      <c r="H105">
        <v>340.31</v>
      </c>
      <c r="J105">
        <f t="shared" si="20"/>
        <v>9.4456443599999993</v>
      </c>
      <c r="K105">
        <f t="shared" si="21"/>
        <v>0.45622840719724539</v>
      </c>
      <c r="M105">
        <f>K105*(1.1*0.0381*0.15/(AD105)*K105+2)</f>
        <v>1.1993853503483471</v>
      </c>
      <c r="N105">
        <f>K105*K105*(1.1*0.0762*0.8/(AD105))</f>
        <v>3.0605710501744676</v>
      </c>
      <c r="O105">
        <f t="shared" si="22"/>
        <v>23.664732449222992</v>
      </c>
      <c r="Q105">
        <f t="shared" si="4"/>
        <v>7.0184210526315793E-2</v>
      </c>
      <c r="T105">
        <f>MIN(O105, AG105* (RADIANS(B105)/J105)^2)*SIGN(B105)</f>
        <v>-2.5948416556098626</v>
      </c>
      <c r="U105">
        <f t="shared" si="23"/>
        <v>-4.1655609862356613E-5</v>
      </c>
      <c r="W105">
        <f t="shared" si="24"/>
        <v>30.628952755905512</v>
      </c>
      <c r="Y105">
        <f t="shared" si="25"/>
        <v>-4.3693786510726582</v>
      </c>
      <c r="Z105">
        <f t="shared" si="26"/>
        <v>-4.7865107265820939E-4</v>
      </c>
      <c r="AA105">
        <f t="shared" si="9"/>
        <v>-4.9999999999972289E-4</v>
      </c>
      <c r="AC105">
        <f>G105/(RADIANS(B105)/J105)^2</f>
        <v>-135.71442828345499</v>
      </c>
      <c r="AD105">
        <f t="shared" si="10"/>
        <v>4.5603673118774796E-3</v>
      </c>
      <c r="AE105">
        <f>0.275*Q105/(AD105 * 0.0762)</f>
        <v>55.541463299352657</v>
      </c>
      <c r="AF105">
        <f t="shared" si="11"/>
        <v>45.238868991468358</v>
      </c>
      <c r="AG105">
        <f t="shared" si="12"/>
        <v>135.71660697440507</v>
      </c>
    </row>
    <row r="106" spans="1:33" x14ac:dyDescent="0.25">
      <c r="A106">
        <v>27.315999999999999</v>
      </c>
      <c r="B106">
        <v>-76.316999999999993</v>
      </c>
      <c r="C106">
        <v>54.779000000000003</v>
      </c>
      <c r="D106">
        <v>2.7812E-2</v>
      </c>
      <c r="E106">
        <v>4.3045</v>
      </c>
      <c r="F106">
        <v>-4.3216000000000001</v>
      </c>
      <c r="G106">
        <v>-2.6880000000000002</v>
      </c>
      <c r="H106">
        <v>340.31</v>
      </c>
      <c r="J106">
        <f t="shared" si="20"/>
        <v>9.4647017200000008</v>
      </c>
      <c r="K106">
        <f t="shared" si="21"/>
        <v>0.45889768534186809</v>
      </c>
      <c r="M106">
        <f>K106*(1.1*0.0381*0.15/(AD106)*K106+2)</f>
        <v>1.2080912225666833</v>
      </c>
      <c r="N106">
        <f>K106*K106*(1.1*0.0762*0.8/(AD106))</f>
        <v>3.0964890867514359</v>
      </c>
      <c r="O106">
        <f t="shared" si="22"/>
        <v>23.935408398555879</v>
      </c>
      <c r="Q106">
        <f t="shared" si="4"/>
        <v>7.0184210526315793E-2</v>
      </c>
      <c r="T106">
        <f>MIN(O106, AG106* (RADIANS(B106)/J106)^2)*SIGN(B106)</f>
        <v>-2.6879206587319158</v>
      </c>
      <c r="U106">
        <f t="shared" si="23"/>
        <v>7.9341268084398564E-5</v>
      </c>
      <c r="W106">
        <f t="shared" si="24"/>
        <v>30.944383923884516</v>
      </c>
      <c r="Y106">
        <f t="shared" si="25"/>
        <v>-4.3210548665967217</v>
      </c>
      <c r="Z106">
        <f t="shared" si="26"/>
        <v>5.4513340327844162E-4</v>
      </c>
      <c r="AA106">
        <f t="shared" si="9"/>
        <v>4.9999999999972289E-4</v>
      </c>
      <c r="AC106">
        <f>G106/(RADIANS(B106)/J106)^2</f>
        <v>-135.72061301813349</v>
      </c>
      <c r="AD106">
        <f t="shared" si="10"/>
        <v>4.5603673118774796E-3</v>
      </c>
      <c r="AE106">
        <f>0.275*Q106/(AD106 * 0.0762)</f>
        <v>55.541463299352657</v>
      </c>
      <c r="AF106">
        <f t="shared" si="11"/>
        <v>45.238868991468358</v>
      </c>
      <c r="AG106">
        <f t="shared" si="12"/>
        <v>135.71660697440507</v>
      </c>
    </row>
    <row r="107" spans="1:33" x14ac:dyDescent="0.25">
      <c r="A107">
        <v>27.510999999999999</v>
      </c>
      <c r="B107">
        <v>-77.763000000000005</v>
      </c>
      <c r="C107">
        <v>54.771000000000001</v>
      </c>
      <c r="D107">
        <v>2.7869000000000001E-2</v>
      </c>
      <c r="E107">
        <v>4.3552999999999997</v>
      </c>
      <c r="F107">
        <v>-4.2824</v>
      </c>
      <c r="G107">
        <v>-2.7795000000000001</v>
      </c>
      <c r="H107">
        <v>340.31</v>
      </c>
      <c r="J107">
        <f t="shared" si="20"/>
        <v>9.4840993900000008</v>
      </c>
      <c r="K107">
        <f t="shared" si="21"/>
        <v>0.46191889857919721</v>
      </c>
      <c r="M107">
        <f>K107*(1.1*0.0381*0.15/(AD107)*K107+2)</f>
        <v>1.2179686334890321</v>
      </c>
      <c r="N107">
        <f>K107*K107*(1.1*0.0762*0.8/(AD107))</f>
        <v>3.1373955875268025</v>
      </c>
      <c r="O107">
        <f t="shared" si="22"/>
        <v>24.243627775441531</v>
      </c>
      <c r="Q107">
        <f t="shared" si="4"/>
        <v>7.0184210526315793E-2</v>
      </c>
      <c r="T107">
        <f>MIN(O107, AG107* (RADIANS(B107)/J107)^2)*SIGN(B107)</f>
        <v>-2.7793391756242274</v>
      </c>
      <c r="U107">
        <f t="shared" si="23"/>
        <v>1.6082437577269459E-4</v>
      </c>
      <c r="W107">
        <f t="shared" si="24"/>
        <v>31.305004763779525</v>
      </c>
      <c r="Y107">
        <f t="shared" si="25"/>
        <v>-4.2820378127137664</v>
      </c>
      <c r="Z107">
        <f t="shared" si="26"/>
        <v>3.6218728623360619E-4</v>
      </c>
      <c r="AA107">
        <f t="shared" si="9"/>
        <v>3.9999999999995595E-4</v>
      </c>
      <c r="AC107">
        <f>G107/(RADIANS(B107)/J107)^2</f>
        <v>-135.72446011402548</v>
      </c>
      <c r="AD107">
        <f t="shared" si="10"/>
        <v>4.5603673118774796E-3</v>
      </c>
      <c r="AE107">
        <f>0.275*Q107/(AD107 * 0.0762)</f>
        <v>55.541463299352657</v>
      </c>
      <c r="AF107">
        <f t="shared" si="11"/>
        <v>45.238868991468358</v>
      </c>
      <c r="AG107">
        <f t="shared" si="12"/>
        <v>135.71660697440507</v>
      </c>
    </row>
    <row r="108" spans="1:33" x14ac:dyDescent="0.25">
      <c r="A108">
        <v>27.774000000000001</v>
      </c>
      <c r="B108">
        <v>-79.177000000000007</v>
      </c>
      <c r="C108">
        <v>54.762999999999998</v>
      </c>
      <c r="D108">
        <v>2.7895E-2</v>
      </c>
      <c r="E108">
        <v>4.4241000000000001</v>
      </c>
      <c r="F108">
        <v>-4.2580999999999998</v>
      </c>
      <c r="G108">
        <v>-2.8759999999999999</v>
      </c>
      <c r="H108">
        <v>340.31</v>
      </c>
      <c r="J108">
        <f t="shared" si="20"/>
        <v>9.4929474499999991</v>
      </c>
      <c r="K108">
        <f t="shared" si="21"/>
        <v>0.46598518222071106</v>
      </c>
      <c r="M108">
        <f>K108*(1.1*0.0381*0.15/(AD108)*K108+2)</f>
        <v>1.2313024761749267</v>
      </c>
      <c r="N108">
        <f>K108*K108*(1.1*0.0762*0.8/(AD108))</f>
        <v>3.1928758584907149</v>
      </c>
      <c r="O108">
        <f t="shared" si="22"/>
        <v>24.661574406658605</v>
      </c>
      <c r="Q108">
        <f t="shared" si="4"/>
        <v>7.0184210526315793E-2</v>
      </c>
      <c r="T108">
        <f>MIN(O108, AG108* (RADIANS(B108)/J108)^2)*SIGN(B108)</f>
        <v>-2.8759654198472546</v>
      </c>
      <c r="U108">
        <f t="shared" si="23"/>
        <v>3.4580152745267156E-5</v>
      </c>
      <c r="W108">
        <f t="shared" si="24"/>
        <v>31.794880354330708</v>
      </c>
      <c r="Y108">
        <f t="shared" si="25"/>
        <v>-4.257340527824848</v>
      </c>
      <c r="Z108">
        <f t="shared" si="26"/>
        <v>7.5947217515182075E-4</v>
      </c>
      <c r="AA108">
        <f t="shared" si="9"/>
        <v>7.9999999999991189E-4</v>
      </c>
      <c r="AC108">
        <f>G108/(RADIANS(B108)/J108)^2</f>
        <v>-135.71823880939405</v>
      </c>
      <c r="AD108">
        <f t="shared" si="10"/>
        <v>4.5603673118774796E-3</v>
      </c>
      <c r="AE108">
        <f>0.275*Q108/(AD108 * 0.0762)</f>
        <v>55.541463299352657</v>
      </c>
      <c r="AF108">
        <f t="shared" si="11"/>
        <v>45.238868991468358</v>
      </c>
      <c r="AG108">
        <f t="shared" si="12"/>
        <v>135.71660697440507</v>
      </c>
    </row>
    <row r="109" spans="1:33" x14ac:dyDescent="0.25">
      <c r="A109">
        <v>27.940999999999999</v>
      </c>
      <c r="B109">
        <v>-80.561999999999998</v>
      </c>
      <c r="C109">
        <v>54.755000000000003</v>
      </c>
      <c r="D109">
        <v>2.7996E-2</v>
      </c>
      <c r="E109">
        <v>4.4680999999999997</v>
      </c>
      <c r="F109">
        <v>-4.2221000000000002</v>
      </c>
      <c r="G109">
        <v>-2.956</v>
      </c>
      <c r="H109">
        <v>340.31</v>
      </c>
      <c r="J109">
        <f t="shared" si="20"/>
        <v>9.52731876</v>
      </c>
      <c r="K109">
        <f t="shared" si="21"/>
        <v>0.4685621038245969</v>
      </c>
      <c r="M109">
        <f>K109*(1.1*0.0381*0.15/(AD109)*K109+2)</f>
        <v>1.2397761168016024</v>
      </c>
      <c r="N109">
        <f>K109*K109*(1.1*0.0762*0.8/(AD109))</f>
        <v>3.2282870309590241</v>
      </c>
      <c r="O109">
        <f t="shared" si="22"/>
        <v>24.928287122147292</v>
      </c>
      <c r="Q109">
        <f t="shared" si="4"/>
        <v>7.0184210526315793E-2</v>
      </c>
      <c r="T109">
        <f>MIN(O109, AG109* (RADIANS(B109)/J109)^2)*SIGN(B109)</f>
        <v>-2.9560162384523321</v>
      </c>
      <c r="U109">
        <f t="shared" si="23"/>
        <v>-1.6238452332117959E-5</v>
      </c>
      <c r="W109">
        <f t="shared" si="24"/>
        <v>32.106406233595798</v>
      </c>
      <c r="Y109">
        <f t="shared" si="25"/>
        <v>-4.2221028729961745</v>
      </c>
      <c r="Z109">
        <f t="shared" si="26"/>
        <v>-2.8729961742968158E-6</v>
      </c>
      <c r="AA109">
        <f t="shared" si="9"/>
        <v>0</v>
      </c>
      <c r="AC109">
        <f>G109/(RADIANS(B109)/J109)^2</f>
        <v>-135.71586143463963</v>
      </c>
      <c r="AD109">
        <f t="shared" si="10"/>
        <v>4.5603673118774796E-3</v>
      </c>
      <c r="AE109">
        <f>0.275*Q109/(AD109 * 0.0762)</f>
        <v>55.541463299352657</v>
      </c>
      <c r="AF109">
        <f t="shared" si="11"/>
        <v>45.238868991468358</v>
      </c>
      <c r="AG109">
        <f t="shared" si="12"/>
        <v>135.71660697440507</v>
      </c>
    </row>
    <row r="110" spans="1:33" x14ac:dyDescent="0.25">
      <c r="A110">
        <v>27.850999999999999</v>
      </c>
      <c r="B110">
        <v>-81.927000000000007</v>
      </c>
      <c r="C110">
        <v>54.747</v>
      </c>
      <c r="D110">
        <v>2.8330000000000001E-2</v>
      </c>
      <c r="E110">
        <v>4.4444999999999997</v>
      </c>
      <c r="F110">
        <v>-4.1622000000000003</v>
      </c>
      <c r="G110">
        <v>-2.9853999999999998</v>
      </c>
      <c r="H110">
        <v>340.3</v>
      </c>
      <c r="J110">
        <f t="shared" si="20"/>
        <v>9.6406990000000015</v>
      </c>
      <c r="K110">
        <f t="shared" si="21"/>
        <v>0.46717383685096836</v>
      </c>
      <c r="M110">
        <f>K110*(1.1*0.0381*0.15/(AD110)*K110+2)</f>
        <v>1.235208831045439</v>
      </c>
      <c r="N110">
        <f>K110*K110*(1.1*0.0762*0.8/(AD110))</f>
        <v>3.2091856783306887</v>
      </c>
      <c r="O110">
        <f t="shared" si="22"/>
        <v>24.78442265336513</v>
      </c>
      <c r="Q110">
        <f t="shared" si="4"/>
        <v>7.0184210526315793E-2</v>
      </c>
      <c r="T110">
        <f>MIN(O110, AG110* (RADIANS(B110)/J110)^2)*SIGN(B110)</f>
        <v>-2.9855530029859971</v>
      </c>
      <c r="U110">
        <f t="shared" si="23"/>
        <v>-1.53002985997297E-4</v>
      </c>
      <c r="W110">
        <f t="shared" si="24"/>
        <v>31.93215767716535</v>
      </c>
      <c r="Y110">
        <f t="shared" si="25"/>
        <v>-4.1621820208142228</v>
      </c>
      <c r="Z110">
        <f t="shared" si="26"/>
        <v>1.7979185777505791E-5</v>
      </c>
      <c r="AA110">
        <f t="shared" si="9"/>
        <v>0</v>
      </c>
      <c r="AC110">
        <f>G110/(RADIANS(B110)/J110)^2</f>
        <v>-135.70965179856469</v>
      </c>
      <c r="AD110">
        <f t="shared" si="10"/>
        <v>4.5603673118774796E-3</v>
      </c>
      <c r="AE110">
        <f>0.275*Q110/(AD110 * 0.0762)</f>
        <v>55.541463299352657</v>
      </c>
      <c r="AF110">
        <f t="shared" si="11"/>
        <v>45.238868991468358</v>
      </c>
      <c r="AG110">
        <f t="shared" si="12"/>
        <v>135.71660697440507</v>
      </c>
    </row>
    <row r="111" spans="1:33" x14ac:dyDescent="0.25">
      <c r="A111">
        <v>27.773</v>
      </c>
      <c r="B111">
        <v>-83.292000000000002</v>
      </c>
      <c r="C111">
        <v>54.74</v>
      </c>
      <c r="D111">
        <v>2.8739000000000001E-2</v>
      </c>
      <c r="E111">
        <v>4.4238999999999997</v>
      </c>
      <c r="F111">
        <v>-4.1216999999999997</v>
      </c>
      <c r="G111">
        <v>-2.9986999999999999</v>
      </c>
      <c r="H111">
        <v>340.3</v>
      </c>
      <c r="J111">
        <f t="shared" si="20"/>
        <v>9.7798817000000007</v>
      </c>
      <c r="K111">
        <f t="shared" si="21"/>
        <v>0.46596973960700311</v>
      </c>
      <c r="M111">
        <f>K111*(1.1*0.0381*0.15/(AD111)*K111+2)</f>
        <v>1.2312517517176185</v>
      </c>
      <c r="N111">
        <f>K111*K111*(1.1*0.0762*0.8/(AD111))</f>
        <v>3.192664240038531</v>
      </c>
      <c r="O111">
        <f t="shared" si="22"/>
        <v>24.659980409356351</v>
      </c>
      <c r="Q111">
        <f t="shared" si="4"/>
        <v>7.0184210526315793E-2</v>
      </c>
      <c r="T111">
        <f>MIN(O111, AG111* (RADIANS(B111)/J111)^2)*SIGN(B111)</f>
        <v>-2.9986591714401842</v>
      </c>
      <c r="U111">
        <f t="shared" si="23"/>
        <v>4.082855981568656E-5</v>
      </c>
      <c r="W111">
        <f t="shared" si="24"/>
        <v>31.780090026246718</v>
      </c>
      <c r="Y111">
        <f t="shared" si="25"/>
        <v>-4.1214504454501828</v>
      </c>
      <c r="Z111">
        <f t="shared" si="26"/>
        <v>2.495545498168994E-4</v>
      </c>
      <c r="AA111">
        <f t="shared" si="9"/>
        <v>1.9999999999953388E-4</v>
      </c>
      <c r="AC111">
        <f>G111/(RADIANS(B111)/J111)^2</f>
        <v>-135.71845483816318</v>
      </c>
      <c r="AD111">
        <f t="shared" si="10"/>
        <v>4.5603673118774796E-3</v>
      </c>
      <c r="AE111">
        <f>0.275*Q111/(AD111 * 0.0762)</f>
        <v>55.541463299352657</v>
      </c>
      <c r="AF111">
        <f t="shared" si="11"/>
        <v>45.238868991468358</v>
      </c>
      <c r="AG111">
        <f t="shared" si="12"/>
        <v>135.71660697440507</v>
      </c>
    </row>
    <row r="112" spans="1:33" x14ac:dyDescent="0.25">
      <c r="A112">
        <v>27.991</v>
      </c>
      <c r="B112">
        <v>-84.655000000000001</v>
      </c>
      <c r="C112">
        <v>54.732999999999997</v>
      </c>
      <c r="D112">
        <v>2.8927999999999999E-2</v>
      </c>
      <c r="E112">
        <v>4.4812000000000003</v>
      </c>
      <c r="F112">
        <v>-4.1222000000000003</v>
      </c>
      <c r="G112">
        <v>-3.0571000000000002</v>
      </c>
      <c r="H112">
        <v>340.3</v>
      </c>
      <c r="J112">
        <f t="shared" si="20"/>
        <v>9.8441983999999998</v>
      </c>
      <c r="K112">
        <f t="shared" si="21"/>
        <v>0.46933286391102635</v>
      </c>
      <c r="M112">
        <f>K112*(1.1*0.0381*0.15/(AD112)*K112+2)</f>
        <v>1.242314148941021</v>
      </c>
      <c r="N112">
        <f>K112*K112*(1.1*0.0762*0.8/(AD112))</f>
        <v>3.2389164919356617</v>
      </c>
      <c r="O112">
        <f t="shared" si="22"/>
        <v>25.008339704182628</v>
      </c>
      <c r="Q112">
        <f t="shared" si="4"/>
        <v>7.0184210526315793E-2</v>
      </c>
      <c r="T112">
        <f>MIN(O112, AG112* (RADIANS(B112)/J112)^2)*SIGN(B112)</f>
        <v>-3.0572590615109925</v>
      </c>
      <c r="U112">
        <f t="shared" si="23"/>
        <v>-1.5906151099231991E-4</v>
      </c>
      <c r="W112">
        <f t="shared" si="24"/>
        <v>32.187600997375327</v>
      </c>
      <c r="Y112">
        <f t="shared" si="25"/>
        <v>-4.1220022316817069</v>
      </c>
      <c r="Z112">
        <f t="shared" si="26"/>
        <v>1.9776831829343422E-4</v>
      </c>
      <c r="AA112">
        <f t="shared" si="9"/>
        <v>2.0000000000042206E-4</v>
      </c>
      <c r="AC112">
        <f>G112/(RADIANS(B112)/J112)^2</f>
        <v>-135.70954598018187</v>
      </c>
      <c r="AD112">
        <f t="shared" si="10"/>
        <v>4.5603673118774796E-3</v>
      </c>
      <c r="AE112">
        <f>0.275*Q112/(AD112 * 0.0762)</f>
        <v>55.541463299352657</v>
      </c>
      <c r="AF112">
        <f t="shared" si="11"/>
        <v>45.238868991468358</v>
      </c>
      <c r="AG112">
        <f t="shared" si="12"/>
        <v>135.71660697440507</v>
      </c>
    </row>
    <row r="113" spans="1:33" x14ac:dyDescent="0.25">
      <c r="A113">
        <v>28.087</v>
      </c>
      <c r="B113">
        <v>-86.024000000000001</v>
      </c>
      <c r="C113">
        <v>54.725000000000001</v>
      </c>
      <c r="D113">
        <v>2.9312000000000001E-2</v>
      </c>
      <c r="E113">
        <v>4.5065</v>
      </c>
      <c r="F113">
        <v>-4.1280999999999999</v>
      </c>
      <c r="G113">
        <v>-3.0747</v>
      </c>
      <c r="H113">
        <v>340.3</v>
      </c>
      <c r="J113">
        <f t="shared" si="20"/>
        <v>9.9748736000000005</v>
      </c>
      <c r="K113">
        <f t="shared" si="21"/>
        <v>0.47081172086018053</v>
      </c>
      <c r="M113">
        <f>K113*(1.1*0.0381*0.15/(AD113)*K113+2)</f>
        <v>1.2471884558988597</v>
      </c>
      <c r="N113">
        <f>K113*K113*(1.1*0.0762*0.8/(AD113))</f>
        <v>3.2593601512373191</v>
      </c>
      <c r="O113">
        <f t="shared" si="22"/>
        <v>25.162295653155006</v>
      </c>
      <c r="Q113">
        <f t="shared" si="4"/>
        <v>7.0184210526315793E-2</v>
      </c>
      <c r="T113">
        <f>MIN(O113, AG113* (RADIANS(B113)/J113)^2)*SIGN(B113)</f>
        <v>-3.0747668630098781</v>
      </c>
      <c r="U113">
        <f t="shared" si="23"/>
        <v>-6.6863009878126434E-5</v>
      </c>
      <c r="W113">
        <f t="shared" si="24"/>
        <v>32.364594816272962</v>
      </c>
      <c r="Y113">
        <f t="shared" si="25"/>
        <v>-4.1275323001080784</v>
      </c>
      <c r="Z113">
        <f t="shared" si="26"/>
        <v>5.6769989192151371E-4</v>
      </c>
      <c r="AA113">
        <f t="shared" si="9"/>
        <v>5.9999999999948983E-4</v>
      </c>
      <c r="AC113">
        <f>G113/(RADIANS(B113)/J113)^2</f>
        <v>-135.71365571948493</v>
      </c>
      <c r="AD113">
        <f t="shared" si="10"/>
        <v>4.5603673118774796E-3</v>
      </c>
      <c r="AE113">
        <f>0.275*Q113/(AD113 * 0.0762)</f>
        <v>55.541463299352657</v>
      </c>
      <c r="AF113">
        <f t="shared" si="11"/>
        <v>45.238868991468358</v>
      </c>
      <c r="AG113">
        <f t="shared" si="12"/>
        <v>135.71660697440507</v>
      </c>
    </row>
    <row r="114" spans="1:33" x14ac:dyDescent="0.25">
      <c r="A114">
        <v>28.323</v>
      </c>
      <c r="B114">
        <v>-87.412999999999997</v>
      </c>
      <c r="C114">
        <v>54.718000000000004</v>
      </c>
      <c r="D114">
        <v>2.9593999999999999E-2</v>
      </c>
      <c r="E114">
        <v>4.569</v>
      </c>
      <c r="F114">
        <v>-4.1523000000000003</v>
      </c>
      <c r="G114">
        <v>-3.1147</v>
      </c>
      <c r="H114">
        <v>340.3</v>
      </c>
      <c r="J114">
        <f t="shared" si="20"/>
        <v>10.070838200000001</v>
      </c>
      <c r="K114">
        <f t="shared" si="21"/>
        <v>0.47444161710230093</v>
      </c>
      <c r="M114">
        <f>K114*(1.1*0.0381*0.15/(AD114)*K114+2)</f>
        <v>1.2591781436759133</v>
      </c>
      <c r="N114">
        <f>K114*K114*(1.1*0.0762*0.8/(AD114))</f>
        <v>3.3098123676939881</v>
      </c>
      <c r="O114">
        <f t="shared" si="22"/>
        <v>25.542186569544423</v>
      </c>
      <c r="Q114">
        <f t="shared" si="4"/>
        <v>7.0184210526315793E-2</v>
      </c>
      <c r="T114">
        <f>MIN(O114, AG114* (RADIANS(B114)/J114)^2)*SIGN(B114)</f>
        <v>-3.114644916228273</v>
      </c>
      <c r="U114">
        <f t="shared" si="23"/>
        <v>5.5083771727026942E-5</v>
      </c>
      <c r="W114">
        <f t="shared" si="24"/>
        <v>32.809257480314962</v>
      </c>
      <c r="Y114">
        <f t="shared" si="25"/>
        <v>-4.1524259945422655</v>
      </c>
      <c r="Z114">
        <f t="shared" si="26"/>
        <v>-1.2599454226513984E-4</v>
      </c>
      <c r="AA114">
        <f t="shared" si="9"/>
        <v>-9.9999999999766942E-5</v>
      </c>
      <c r="AC114">
        <f>G114/(RADIANS(B114)/J114)^2</f>
        <v>-135.71900717821617</v>
      </c>
      <c r="AD114">
        <f t="shared" si="10"/>
        <v>4.5603673118774796E-3</v>
      </c>
      <c r="AE114">
        <f>0.275*Q114/(AD114 * 0.0762)</f>
        <v>55.541463299352657</v>
      </c>
      <c r="AF114">
        <f t="shared" si="11"/>
        <v>45.238868991468358</v>
      </c>
      <c r="AG114">
        <f t="shared" si="12"/>
        <v>135.71660697440507</v>
      </c>
    </row>
    <row r="115" spans="1:33" x14ac:dyDescent="0.25">
      <c r="A115">
        <v>28.690999999999999</v>
      </c>
      <c r="B115">
        <v>-88.804000000000002</v>
      </c>
      <c r="C115">
        <v>54.710999999999999</v>
      </c>
      <c r="D115">
        <v>2.9721999999999998E-2</v>
      </c>
      <c r="E115">
        <v>4.6669</v>
      </c>
      <c r="F115">
        <v>-4.1825999999999999</v>
      </c>
      <c r="G115">
        <v>-3.1869000000000001</v>
      </c>
      <c r="H115">
        <v>340.3</v>
      </c>
      <c r="J115">
        <f t="shared" si="20"/>
        <v>10.114396599999999</v>
      </c>
      <c r="K115">
        <f t="shared" si="21"/>
        <v>0.48008570972203451</v>
      </c>
      <c r="M115">
        <f>K115*(1.1*0.0381*0.15/(AD115)*K115+2)</f>
        <v>1.2778929556038316</v>
      </c>
      <c r="N115">
        <f>K115*K115*(1.1*0.0762*0.8/(AD115))</f>
        <v>3.3890297190374672</v>
      </c>
      <c r="O115">
        <f t="shared" si="22"/>
        <v>26.13852547284764</v>
      </c>
      <c r="Q115">
        <f t="shared" si="4"/>
        <v>7.0184210526315793E-2</v>
      </c>
      <c r="T115">
        <f>MIN(O115, AG115* (RADIANS(B115)/J115)^2)*SIGN(B115)</f>
        <v>-3.18693222034815</v>
      </c>
      <c r="U115">
        <f t="shared" si="23"/>
        <v>-3.2220348149980538E-5</v>
      </c>
      <c r="W115">
        <f t="shared" si="24"/>
        <v>33.50797452755905</v>
      </c>
      <c r="Y115">
        <f t="shared" si="25"/>
        <v>-4.1825168343632599</v>
      </c>
      <c r="Z115">
        <f t="shared" si="26"/>
        <v>8.3165636739934712E-5</v>
      </c>
      <c r="AA115">
        <f t="shared" si="9"/>
        <v>9.9999999999766942E-5</v>
      </c>
      <c r="AC115">
        <f>G115/(RADIANS(B115)/J115)^2</f>
        <v>-135.7152348597744</v>
      </c>
      <c r="AD115">
        <f t="shared" si="10"/>
        <v>4.5603673118774796E-3</v>
      </c>
      <c r="AE115">
        <f>0.275*Q115/(AD115 * 0.0762)</f>
        <v>55.541463299352657</v>
      </c>
      <c r="AF115">
        <f t="shared" si="11"/>
        <v>45.238868991468358</v>
      </c>
      <c r="AG115">
        <f t="shared" si="12"/>
        <v>135.71660697440507</v>
      </c>
    </row>
    <row r="116" spans="1:33" x14ac:dyDescent="0.25">
      <c r="A116">
        <v>28.815999999999999</v>
      </c>
      <c r="B116">
        <v>-90.227000000000004</v>
      </c>
      <c r="C116">
        <v>54.704000000000001</v>
      </c>
      <c r="D116">
        <v>3.0387000000000001E-2</v>
      </c>
      <c r="E116">
        <v>4.7004000000000001</v>
      </c>
      <c r="F116">
        <v>-4.2549999999999999</v>
      </c>
      <c r="G116">
        <v>-3.1473</v>
      </c>
      <c r="H116">
        <v>340.3</v>
      </c>
      <c r="J116">
        <f t="shared" si="20"/>
        <v>10.340696100000001</v>
      </c>
      <c r="K116">
        <f t="shared" si="21"/>
        <v>0.48199836630364679</v>
      </c>
      <c r="M116">
        <f>K116*(1.1*0.0381*0.15/(AD116)*K116+2)</f>
        <v>1.2842549104319505</v>
      </c>
      <c r="N116">
        <f>K116*K116*(1.1*0.0762*0.8/(AD116))</f>
        <v>3.4160872301296736</v>
      </c>
      <c r="O116">
        <f t="shared" si="22"/>
        <v>26.342171491004141</v>
      </c>
      <c r="Q116">
        <f t="shared" si="4"/>
        <v>7.0184210526315793E-2</v>
      </c>
      <c r="T116">
        <f>MIN(O116, AG116* (RADIANS(B116)/J116)^2)*SIGN(B116)</f>
        <v>-3.1474672056718829</v>
      </c>
      <c r="U116">
        <f t="shared" si="23"/>
        <v>-1.6720567188288626E-4</v>
      </c>
      <c r="W116">
        <f t="shared" si="24"/>
        <v>33.744183937007868</v>
      </c>
      <c r="Y116">
        <f t="shared" si="25"/>
        <v>-4.2545452403318444</v>
      </c>
      <c r="Z116">
        <f t="shared" si="26"/>
        <v>4.5475966815544666E-4</v>
      </c>
      <c r="AA116">
        <f t="shared" si="9"/>
        <v>4.9999999999972289E-4</v>
      </c>
      <c r="AC116">
        <f>G116/(RADIANS(B116)/J116)^2</f>
        <v>-135.70939718158692</v>
      </c>
      <c r="AD116">
        <f t="shared" si="10"/>
        <v>4.5603673118774796E-3</v>
      </c>
      <c r="AE116">
        <f>0.275*Q116/(AD116 * 0.0762)</f>
        <v>55.541463299352657</v>
      </c>
      <c r="AF116">
        <f t="shared" si="11"/>
        <v>45.238868991468358</v>
      </c>
      <c r="AG116">
        <f t="shared" si="12"/>
        <v>135.71660697440507</v>
      </c>
    </row>
    <row r="117" spans="1:33" x14ac:dyDescent="0.25">
      <c r="A117">
        <v>29.074000000000002</v>
      </c>
      <c r="B117">
        <v>-91.718999999999994</v>
      </c>
      <c r="C117">
        <v>54.698</v>
      </c>
      <c r="D117">
        <v>3.099E-2</v>
      </c>
      <c r="E117">
        <v>4.7697000000000003</v>
      </c>
      <c r="F117">
        <v>-4.3453999999999997</v>
      </c>
      <c r="G117">
        <v>-3.1272000000000002</v>
      </c>
      <c r="H117">
        <v>340.3</v>
      </c>
      <c r="J117">
        <f t="shared" si="20"/>
        <v>10.545897</v>
      </c>
      <c r="K117">
        <f t="shared" si="21"/>
        <v>0.48593882510635877</v>
      </c>
      <c r="M117">
        <f>K117*(1.1*0.0381*0.15/(AD117)*K117+2)</f>
        <v>1.297393615959235</v>
      </c>
      <c r="N117">
        <f>K117*K117*(1.1*0.0762*0.8/(AD117))</f>
        <v>3.4721703012961846</v>
      </c>
      <c r="O117">
        <f t="shared" si="22"/>
        <v>26.764212956808731</v>
      </c>
      <c r="Q117">
        <f t="shared" si="4"/>
        <v>7.0184210526315793E-2</v>
      </c>
      <c r="T117">
        <f>MIN(O117, AG117* (RADIANS(B117)/J117)^2)*SIGN(B117)</f>
        <v>-3.1270822179610063</v>
      </c>
      <c r="U117">
        <f t="shared" si="23"/>
        <v>1.1778203899392992E-4</v>
      </c>
      <c r="W117">
        <f t="shared" si="24"/>
        <v>34.237933149606306</v>
      </c>
      <c r="Y117">
        <f t="shared" si="25"/>
        <v>-4.3466379748365691</v>
      </c>
      <c r="Z117">
        <f t="shared" si="26"/>
        <v>-1.2379748365693999E-3</v>
      </c>
      <c r="AA117">
        <f t="shared" si="9"/>
        <v>-1.1999999999998678E-3</v>
      </c>
      <c r="AC117">
        <f>G117/(RADIANS(B117)/J117)^2</f>
        <v>-135.7217187615538</v>
      </c>
      <c r="AD117">
        <f t="shared" si="10"/>
        <v>4.5603673118774796E-3</v>
      </c>
      <c r="AE117">
        <f>0.275*Q117/(AD117 * 0.0762)</f>
        <v>55.541463299352657</v>
      </c>
      <c r="AF117">
        <f t="shared" si="11"/>
        <v>45.238868991468358</v>
      </c>
      <c r="AG117">
        <f t="shared" si="12"/>
        <v>135.71660697440507</v>
      </c>
    </row>
    <row r="118" spans="1:33" x14ac:dyDescent="0.25">
      <c r="A118">
        <v>29.434999999999999</v>
      </c>
      <c r="B118">
        <v>-93.274000000000001</v>
      </c>
      <c r="C118">
        <v>54.692</v>
      </c>
      <c r="D118">
        <v>3.1534E-2</v>
      </c>
      <c r="E118">
        <v>4.867</v>
      </c>
      <c r="F118">
        <v>-4.4504000000000001</v>
      </c>
      <c r="G118">
        <v>-3.1234999999999999</v>
      </c>
      <c r="H118">
        <v>340.3</v>
      </c>
      <c r="J118">
        <f t="shared" si="20"/>
        <v>10.7310202</v>
      </c>
      <c r="K118">
        <f t="shared" si="21"/>
        <v>0.49143585622237262</v>
      </c>
      <c r="M118">
        <f>K118*(1.1*0.0381*0.15/(AD118)*K118+2)</f>
        <v>1.3157939283275719</v>
      </c>
      <c r="N118">
        <f>K118*K118*(1.1*0.0762*0.8/(AD118))</f>
        <v>3.5511703027501516</v>
      </c>
      <c r="O118">
        <f t="shared" si="22"/>
        <v>27.358570332616015</v>
      </c>
      <c r="Q118">
        <f t="shared" si="4"/>
        <v>7.0184210526315793E-2</v>
      </c>
      <c r="T118">
        <f>MIN(O118, AG118* (RADIANS(B118)/J118)^2)*SIGN(B118)</f>
        <v>-3.1233949735430349</v>
      </c>
      <c r="U118">
        <f t="shared" si="23"/>
        <v>1.0502645696508495E-4</v>
      </c>
      <c r="W118">
        <f t="shared" si="24"/>
        <v>34.932541207349082</v>
      </c>
      <c r="Y118">
        <f t="shared" si="25"/>
        <v>-4.4505759011900325</v>
      </c>
      <c r="Z118">
        <f t="shared" si="26"/>
        <v>-1.7590119003241256E-4</v>
      </c>
      <c r="AA118">
        <f t="shared" si="9"/>
        <v>-1.9999999999953388E-4</v>
      </c>
      <c r="AC118">
        <f>G118/(RADIANS(B118)/J118)^2</f>
        <v>-135.72117054529591</v>
      </c>
      <c r="AD118">
        <f t="shared" si="10"/>
        <v>4.5603673118774796E-3</v>
      </c>
      <c r="AE118">
        <f>0.275*Q118/(AD118 * 0.0762)</f>
        <v>55.541463299352657</v>
      </c>
      <c r="AF118">
        <f t="shared" si="11"/>
        <v>45.238868991468358</v>
      </c>
      <c r="AG118">
        <f t="shared" si="12"/>
        <v>135.71660697440507</v>
      </c>
    </row>
    <row r="119" spans="1:33" x14ac:dyDescent="0.25">
      <c r="A119">
        <v>29.870999999999999</v>
      </c>
      <c r="B119">
        <v>-94.896000000000001</v>
      </c>
      <c r="C119">
        <v>54.686</v>
      </c>
      <c r="D119">
        <v>3.2049000000000001E-2</v>
      </c>
      <c r="E119">
        <v>4.9855</v>
      </c>
      <c r="F119">
        <v>-4.5669000000000004</v>
      </c>
      <c r="G119">
        <v>-3.1297999999999999</v>
      </c>
      <c r="H119">
        <v>340.3</v>
      </c>
      <c r="J119">
        <f t="shared" si="20"/>
        <v>10.906274700000001</v>
      </c>
      <c r="K119">
        <f t="shared" si="21"/>
        <v>0.49804890004669244</v>
      </c>
      <c r="M119">
        <f>K119*(1.1*0.0381*0.15/(AD119)*K119+2)</f>
        <v>1.3380402873737216</v>
      </c>
      <c r="N119">
        <f>K119*K119*(1.1*0.0762*0.8/(AD119))</f>
        <v>3.647386530990258</v>
      </c>
      <c r="O119">
        <f t="shared" si="22"/>
        <v>28.082239117874202</v>
      </c>
      <c r="Q119">
        <f t="shared" si="4"/>
        <v>7.0184210526315793E-2</v>
      </c>
      <c r="T119">
        <f>MIN(O119, AG119* (RADIANS(B119)/J119)^2)*SIGN(B119)</f>
        <v>-3.1299015525966438</v>
      </c>
      <c r="U119">
        <f t="shared" si="23"/>
        <v>-1.015525966439057E-4</v>
      </c>
      <c r="W119">
        <f t="shared" si="24"/>
        <v>35.77914081364829</v>
      </c>
      <c r="Y119">
        <f t="shared" si="25"/>
        <v>-4.5670001431774434</v>
      </c>
      <c r="Z119">
        <f t="shared" si="26"/>
        <v>-1.0014317744300172E-4</v>
      </c>
      <c r="AA119">
        <f t="shared" si="9"/>
        <v>-9.9999999999766942E-5</v>
      </c>
      <c r="AC119">
        <f>G119/(RADIANS(B119)/J119)^2</f>
        <v>-135.71220352157616</v>
      </c>
      <c r="AD119">
        <f t="shared" si="10"/>
        <v>4.5603673118774796E-3</v>
      </c>
      <c r="AE119">
        <f>0.275*Q119/(AD119 * 0.0762)</f>
        <v>55.541463299352657</v>
      </c>
      <c r="AF119">
        <f t="shared" si="11"/>
        <v>45.238868991468358</v>
      </c>
      <c r="AG119">
        <f t="shared" si="12"/>
        <v>135.71660697440507</v>
      </c>
    </row>
    <row r="120" spans="1:33" x14ac:dyDescent="0.25">
      <c r="A120">
        <v>30.373999999999999</v>
      </c>
      <c r="B120">
        <v>-96.585999999999999</v>
      </c>
      <c r="C120">
        <v>54.68</v>
      </c>
      <c r="D120">
        <v>3.2509999999999997E-2</v>
      </c>
      <c r="E120">
        <v>5.1231999999999998</v>
      </c>
      <c r="F120">
        <v>-4.6875</v>
      </c>
      <c r="G120">
        <v>-3.1509999999999998</v>
      </c>
      <c r="H120">
        <v>340.3</v>
      </c>
      <c r="J120">
        <f t="shared" si="20"/>
        <v>11.063153</v>
      </c>
      <c r="K120">
        <f t="shared" si="21"/>
        <v>0.50564231574536389</v>
      </c>
      <c r="M120">
        <f>K120*(1.1*0.0381*0.15/(AD120)*K120+2)</f>
        <v>1.363733336454608</v>
      </c>
      <c r="N120">
        <f>K120*K120*(1.1*0.0762*0.8/(AD120))</f>
        <v>3.7594528529480562</v>
      </c>
      <c r="O120">
        <f t="shared" si="22"/>
        <v>28.924834681980208</v>
      </c>
      <c r="Q120">
        <f t="shared" si="4"/>
        <v>7.0184210526315793E-2</v>
      </c>
      <c r="T120">
        <f>MIN(O120, AG120* (RADIANS(B120)/J120)^2)*SIGN(B120)</f>
        <v>-3.1510714630816157</v>
      </c>
      <c r="U120">
        <f t="shared" si="23"/>
        <v>-7.1463081615874557E-5</v>
      </c>
      <c r="W120">
        <f t="shared" si="24"/>
        <v>36.763330183727028</v>
      </c>
      <c r="Y120">
        <f t="shared" si="25"/>
        <v>-4.6874240386652044</v>
      </c>
      <c r="Z120">
        <f t="shared" si="26"/>
        <v>7.5961334795593416E-5</v>
      </c>
      <c r="AA120">
        <f t="shared" si="9"/>
        <v>9.9999999999766942E-5</v>
      </c>
      <c r="AC120">
        <f>G120/(RADIANS(B120)/J120)^2</f>
        <v>-135.71352906040838</v>
      </c>
      <c r="AD120">
        <f t="shared" si="10"/>
        <v>4.5603673118774796E-3</v>
      </c>
      <c r="AE120">
        <f>0.275*Q120/(AD120 * 0.0762)</f>
        <v>55.541463299352657</v>
      </c>
      <c r="AF120">
        <f t="shared" si="11"/>
        <v>45.238868991468358</v>
      </c>
      <c r="AG120">
        <f t="shared" si="12"/>
        <v>135.71660697440507</v>
      </c>
    </row>
    <row r="121" spans="1:33" x14ac:dyDescent="0.25">
      <c r="A121">
        <v>30.928999999999998</v>
      </c>
      <c r="B121">
        <v>-98.331999999999994</v>
      </c>
      <c r="C121">
        <v>54.673999999999999</v>
      </c>
      <c r="D121">
        <v>3.2894E-2</v>
      </c>
      <c r="E121">
        <v>5.2766000000000002</v>
      </c>
      <c r="F121">
        <v>-4.8052999999999999</v>
      </c>
      <c r="G121">
        <v>-3.1901000000000002</v>
      </c>
      <c r="H121">
        <v>340.3</v>
      </c>
      <c r="J121">
        <f t="shared" si="20"/>
        <v>11.1938282</v>
      </c>
      <c r="K121">
        <f t="shared" si="21"/>
        <v>0.51397549193551439</v>
      </c>
      <c r="M121">
        <f>K121*(1.1*0.0381*0.15/(AD121)*K121+2)</f>
        <v>1.392112390243871</v>
      </c>
      <c r="N121">
        <f>K121*K121*(1.1*0.0762*0.8/(AD121))</f>
        <v>3.8843883346436492</v>
      </c>
      <c r="O121">
        <f t="shared" si="22"/>
        <v>29.863842822551099</v>
      </c>
      <c r="Q121">
        <f t="shared" si="4"/>
        <v>7.0184210526315793E-2</v>
      </c>
      <c r="T121">
        <f>MIN(O121, AG121* (RADIANS(B121)/J121)^2)*SIGN(B121)</f>
        <v>-3.1902168105001114</v>
      </c>
      <c r="U121">
        <f t="shared" si="23"/>
        <v>-1.1681050011125294E-4</v>
      </c>
      <c r="W121">
        <f t="shared" si="24"/>
        <v>37.859951233595794</v>
      </c>
      <c r="Y121">
        <f t="shared" si="25"/>
        <v>-4.8058916005445838</v>
      </c>
      <c r="Z121">
        <f t="shared" si="26"/>
        <v>-5.9160054458384792E-4</v>
      </c>
      <c r="AA121">
        <f t="shared" si="9"/>
        <v>-6.0000000000037801E-4</v>
      </c>
      <c r="AC121">
        <f>G121/(RADIANS(B121)/J121)^2</f>
        <v>-135.7116376805684</v>
      </c>
      <c r="AD121">
        <f t="shared" si="10"/>
        <v>4.5603673118774796E-3</v>
      </c>
      <c r="AE121">
        <f>0.275*Q121/(AD121 * 0.0762)</f>
        <v>55.541463299352657</v>
      </c>
      <c r="AF121">
        <f t="shared" si="11"/>
        <v>45.238868991468358</v>
      </c>
      <c r="AG121">
        <f t="shared" si="12"/>
        <v>135.71660697440507</v>
      </c>
    </row>
    <row r="122" spans="1:33" x14ac:dyDescent="0.25">
      <c r="A122">
        <v>31.542999999999999</v>
      </c>
      <c r="B122">
        <v>-100.17</v>
      </c>
      <c r="C122">
        <v>54.667999999999999</v>
      </c>
      <c r="D122">
        <v>3.3692E-2</v>
      </c>
      <c r="E122">
        <v>5.4476000000000004</v>
      </c>
      <c r="F122">
        <v>-5.0144000000000002</v>
      </c>
      <c r="G122">
        <v>-3.1553</v>
      </c>
      <c r="H122">
        <v>340.3</v>
      </c>
      <c r="J122">
        <f t="shared" si="20"/>
        <v>11.4653876</v>
      </c>
      <c r="K122">
        <f t="shared" si="21"/>
        <v>0.52313831677318257</v>
      </c>
      <c r="M122">
        <f>K122*(1.1*0.0381*0.15/(AD122)*K122+2)</f>
        <v>1.4235378469118356</v>
      </c>
      <c r="N122">
        <f>K122*K122*(1.1*0.0762*0.8/(AD122))</f>
        <v>4.0241196092316835</v>
      </c>
      <c r="O122">
        <f t="shared" si="22"/>
        <v>30.913642647882014</v>
      </c>
      <c r="Q122">
        <f t="shared" ref="Q122:Q185" si="27">(0.0762*0.15/2 + 0.0762 * 0.8) / (0.15 + 0.8)</f>
        <v>7.0184210526315793E-2</v>
      </c>
      <c r="T122">
        <f>MIN(O122, AG122* (RADIANS(B122)/J122)^2)*SIGN(B122)</f>
        <v>-3.1556264957474651</v>
      </c>
      <c r="U122">
        <f t="shared" si="23"/>
        <v>-3.2649574746512755E-4</v>
      </c>
      <c r="W122">
        <f t="shared" si="24"/>
        <v>39.082598005249345</v>
      </c>
      <c r="Y122">
        <f t="shared" si="25"/>
        <v>-5.0133288616198657</v>
      </c>
      <c r="Z122">
        <f t="shared" si="26"/>
        <v>1.0711383801345065E-3</v>
      </c>
      <c r="AA122">
        <f t="shared" ref="AA122" si="28">ROUND(Y122, 4) - F122</f>
        <v>1.1000000000001009E-3</v>
      </c>
      <c r="AC122">
        <f>G122/(RADIANS(B122)/J122)^2</f>
        <v>-135.70256510503387</v>
      </c>
      <c r="AD122">
        <f t="shared" si="10"/>
        <v>4.5603673118774796E-3</v>
      </c>
      <c r="AE122">
        <f>0.275*Q122/(AD122 * 0.0762)</f>
        <v>55.541463299352657</v>
      </c>
      <c r="AF122">
        <f t="shared" si="11"/>
        <v>45.238868991468358</v>
      </c>
      <c r="AG122">
        <f t="shared" si="12"/>
        <v>135.71660697440507</v>
      </c>
    </row>
    <row r="123" spans="1:33" x14ac:dyDescent="0.25">
      <c r="A123" t="s">
        <v>19</v>
      </c>
    </row>
    <row r="124" spans="1:33" x14ac:dyDescent="0.25">
      <c r="A124">
        <v>32.241999999999997</v>
      </c>
      <c r="B124">
        <v>-102.15</v>
      </c>
      <c r="C124">
        <v>54.661999999999999</v>
      </c>
      <c r="D124">
        <v>3.4470000000000001E-2</v>
      </c>
      <c r="E124">
        <v>5.6444999999999999</v>
      </c>
      <c r="F124">
        <v>-5.2328999999999999</v>
      </c>
      <c r="G124">
        <v>-3.1349</v>
      </c>
      <c r="H124">
        <v>340.3</v>
      </c>
      <c r="J124">
        <f t="shared" si="20"/>
        <v>11.730141000000001</v>
      </c>
      <c r="K124">
        <f t="shared" si="21"/>
        <v>0.53349642483393467</v>
      </c>
      <c r="M124">
        <f t="shared" ref="M124:M139" si="29">K124*(1.1*0.0381*0.15/(0.0381^2*PI())*K124+2)</f>
        <v>1.4593414635437543</v>
      </c>
      <c r="N124">
        <f t="shared" ref="N124:N139" si="30">K124*K124*(1.1*0.0762*0.8/(0.0381^2*PI()))</f>
        <v>4.1850518813427726</v>
      </c>
      <c r="O124">
        <f t="shared" si="22"/>
        <v>32.12221366263649</v>
      </c>
      <c r="Q124">
        <f t="shared" si="27"/>
        <v>7.0184210526315793E-2</v>
      </c>
      <c r="T124">
        <f t="shared" ref="T124:T139" si="31">MIN(O124, S124* (RADIANS(B124)/J124)^2)*SIGN(B124)</f>
        <v>0</v>
      </c>
      <c r="U124">
        <f t="shared" si="23"/>
        <v>3.1349</v>
      </c>
      <c r="W124">
        <f t="shared" si="24"/>
        <v>40.490768897637793</v>
      </c>
      <c r="Y124">
        <f t="shared" si="25"/>
        <v>-8.3685552350013026</v>
      </c>
      <c r="Z124">
        <f t="shared" si="26"/>
        <v>-3.1356552350013027</v>
      </c>
    </row>
    <row r="125" spans="1:33" x14ac:dyDescent="0.25">
      <c r="A125">
        <v>32.942</v>
      </c>
      <c r="B125">
        <v>-104.21</v>
      </c>
      <c r="C125">
        <v>54.656999999999996</v>
      </c>
      <c r="D125">
        <v>3.4777000000000002E-2</v>
      </c>
      <c r="E125">
        <v>5.8433000000000002</v>
      </c>
      <c r="F125">
        <v>-5.3608000000000002</v>
      </c>
      <c r="G125">
        <v>-3.2057000000000002</v>
      </c>
      <c r="H125">
        <v>340.3</v>
      </c>
      <c r="J125">
        <f t="shared" si="20"/>
        <v>11.8346131</v>
      </c>
      <c r="K125">
        <f t="shared" si="21"/>
        <v>0.54378977746573809</v>
      </c>
      <c r="M125">
        <f t="shared" si="29"/>
        <v>1.4952142810621083</v>
      </c>
      <c r="N125">
        <f t="shared" si="30"/>
        <v>4.3481037453934102</v>
      </c>
      <c r="O125">
        <f t="shared" si="22"/>
        <v>33.346174384154679</v>
      </c>
      <c r="Q125">
        <f t="shared" si="27"/>
        <v>7.0184210526315793E-2</v>
      </c>
      <c r="T125">
        <f t="shared" si="31"/>
        <v>0</v>
      </c>
      <c r="U125">
        <f t="shared" si="23"/>
        <v>3.2057000000000002</v>
      </c>
      <c r="W125">
        <f t="shared" si="24"/>
        <v>41.913024685039368</v>
      </c>
      <c r="Y125">
        <f t="shared" si="25"/>
        <v>-8.5668503008846884</v>
      </c>
      <c r="Z125">
        <f t="shared" si="26"/>
        <v>-3.2060503008846881</v>
      </c>
      <c r="AC125">
        <f t="shared" ref="AC125:AC144" si="32">G125/(RADIANS(B125)/J125)^2</f>
        <v>-135.72425895239184</v>
      </c>
    </row>
    <row r="126" spans="1:33" x14ac:dyDescent="0.25">
      <c r="A126">
        <v>33.685000000000002</v>
      </c>
      <c r="B126">
        <v>-106.33</v>
      </c>
      <c r="C126">
        <v>54.651000000000003</v>
      </c>
      <c r="D126">
        <v>3.5145000000000003E-2</v>
      </c>
      <c r="E126">
        <v>6.0564</v>
      </c>
      <c r="F126">
        <v>-5.5102000000000002</v>
      </c>
      <c r="G126">
        <v>-3.2675000000000001</v>
      </c>
      <c r="H126">
        <v>340.3</v>
      </c>
      <c r="J126">
        <f t="shared" si="20"/>
        <v>11.959843500000002</v>
      </c>
      <c r="K126">
        <f t="shared" si="21"/>
        <v>0.55462660335641789</v>
      </c>
      <c r="M126">
        <f t="shared" si="29"/>
        <v>1.5332967846455088</v>
      </c>
      <c r="N126">
        <f t="shared" si="30"/>
        <v>4.5231314979485129</v>
      </c>
      <c r="O126">
        <f t="shared" si="22"/>
        <v>34.659475096276026</v>
      </c>
      <c r="Q126">
        <f t="shared" si="27"/>
        <v>7.0184210526315793E-2</v>
      </c>
      <c r="T126">
        <f t="shared" si="31"/>
        <v>0</v>
      </c>
      <c r="U126">
        <f t="shared" si="23"/>
        <v>3.2675000000000001</v>
      </c>
      <c r="W126">
        <f t="shared" si="24"/>
        <v>43.436786929133859</v>
      </c>
      <c r="Y126">
        <f t="shared" si="25"/>
        <v>-8.7773118328578335</v>
      </c>
      <c r="Z126">
        <f t="shared" si="26"/>
        <v>-3.2671118328578332</v>
      </c>
      <c r="AC126">
        <f t="shared" si="32"/>
        <v>-135.70636783610991</v>
      </c>
    </row>
    <row r="127" spans="1:33" x14ac:dyDescent="0.25">
      <c r="A127">
        <v>34.481999999999999</v>
      </c>
      <c r="B127">
        <v>-108.52</v>
      </c>
      <c r="C127">
        <v>54.646000000000001</v>
      </c>
      <c r="D127">
        <v>3.5576999999999998E-2</v>
      </c>
      <c r="E127">
        <v>6.2872000000000003</v>
      </c>
      <c r="F127">
        <v>-5.6825000000000001</v>
      </c>
      <c r="G127">
        <v>-3.3212999999999999</v>
      </c>
      <c r="H127">
        <v>340.3</v>
      </c>
      <c r="J127">
        <f t="shared" si="20"/>
        <v>12.1068531</v>
      </c>
      <c r="K127">
        <f t="shared" si="21"/>
        <v>0.5661473021000839</v>
      </c>
      <c r="M127">
        <f t="shared" si="29"/>
        <v>1.5741376052545317</v>
      </c>
      <c r="N127">
        <f t="shared" si="30"/>
        <v>4.7129920112465484</v>
      </c>
      <c r="O127">
        <f t="shared" si="22"/>
        <v>36.083456256050589</v>
      </c>
      <c r="Q127">
        <f t="shared" si="27"/>
        <v>7.0184210526315793E-2</v>
      </c>
      <c r="T127">
        <f t="shared" si="31"/>
        <v>0</v>
      </c>
      <c r="U127">
        <f t="shared" si="23"/>
        <v>3.3212999999999999</v>
      </c>
      <c r="W127">
        <f t="shared" si="24"/>
        <v>45.087969973753275</v>
      </c>
      <c r="Y127">
        <f t="shared" si="25"/>
        <v>-9.0045137177026859</v>
      </c>
      <c r="Z127">
        <f t="shared" si="26"/>
        <v>-3.3220137177026858</v>
      </c>
      <c r="AC127">
        <f t="shared" si="32"/>
        <v>-135.70515514574177</v>
      </c>
    </row>
    <row r="128" spans="1:33" x14ac:dyDescent="0.25">
      <c r="A128">
        <v>35.353999999999999</v>
      </c>
      <c r="B128">
        <v>-110.79</v>
      </c>
      <c r="C128">
        <v>54.640999999999998</v>
      </c>
      <c r="D128">
        <v>3.6096999999999997E-2</v>
      </c>
      <c r="E128">
        <v>6.5419</v>
      </c>
      <c r="F128">
        <v>-5.8884999999999996</v>
      </c>
      <c r="G128">
        <v>-3.363</v>
      </c>
      <c r="H128">
        <v>340.3</v>
      </c>
      <c r="J128">
        <f t="shared" si="20"/>
        <v>12.283809099999999</v>
      </c>
      <c r="K128">
        <f t="shared" si="21"/>
        <v>0.5786265591816675</v>
      </c>
      <c r="M128">
        <f t="shared" si="29"/>
        <v>1.6187893756677327</v>
      </c>
      <c r="N128">
        <f t="shared" si="30"/>
        <v>4.923053411246908</v>
      </c>
      <c r="O128">
        <f t="shared" si="22"/>
        <v>37.658245587304101</v>
      </c>
      <c r="Q128">
        <f t="shared" si="27"/>
        <v>7.0184210526315793E-2</v>
      </c>
      <c r="T128">
        <f t="shared" si="31"/>
        <v>0</v>
      </c>
      <c r="U128">
        <f t="shared" si="23"/>
        <v>3.363</v>
      </c>
      <c r="W128">
        <f t="shared" si="24"/>
        <v>46.910230695538054</v>
      </c>
      <c r="Y128">
        <f t="shared" si="25"/>
        <v>-9.2519851082339528</v>
      </c>
      <c r="Z128">
        <f t="shared" si="26"/>
        <v>-3.3634851082339532</v>
      </c>
      <c r="AC128">
        <f t="shared" si="32"/>
        <v>-135.71789794326895</v>
      </c>
    </row>
    <row r="129" spans="1:29" x14ac:dyDescent="0.25">
      <c r="A129">
        <v>36.292999999999999</v>
      </c>
      <c r="B129">
        <v>-113.17</v>
      </c>
      <c r="C129">
        <v>54.634999999999998</v>
      </c>
      <c r="D129">
        <v>3.6651999999999997E-2</v>
      </c>
      <c r="E129">
        <v>6.8185000000000002</v>
      </c>
      <c r="F129">
        <v>-6.1132</v>
      </c>
      <c r="G129">
        <v>-3.4037999999999999</v>
      </c>
      <c r="H129">
        <v>340.3</v>
      </c>
      <c r="J129">
        <f t="shared" si="20"/>
        <v>12.472675599999999</v>
      </c>
      <c r="K129">
        <f t="shared" si="21"/>
        <v>0.59191471166677379</v>
      </c>
      <c r="M129">
        <f t="shared" si="29"/>
        <v>1.6668074405878999</v>
      </c>
      <c r="N129">
        <f t="shared" si="30"/>
        <v>5.1517655173797579</v>
      </c>
      <c r="O129">
        <f t="shared" si="22"/>
        <v>39.372070585533557</v>
      </c>
      <c r="Q129">
        <f t="shared" si="27"/>
        <v>7.0184210526315793E-2</v>
      </c>
      <c r="T129">
        <f t="shared" si="31"/>
        <v>0</v>
      </c>
      <c r="U129">
        <f t="shared" si="23"/>
        <v>3.4037999999999999</v>
      </c>
      <c r="W129">
        <f t="shared" si="24"/>
        <v>48.888287073490808</v>
      </c>
      <c r="Y129">
        <f t="shared" si="25"/>
        <v>-9.5162164879572515</v>
      </c>
      <c r="Z129">
        <f t="shared" si="26"/>
        <v>-3.4030164879572515</v>
      </c>
      <c r="AC129">
        <f t="shared" si="32"/>
        <v>-135.72689720014188</v>
      </c>
    </row>
    <row r="130" spans="1:29" x14ac:dyDescent="0.25">
      <c r="A130">
        <v>37.362000000000002</v>
      </c>
      <c r="B130">
        <v>-115.69</v>
      </c>
      <c r="C130">
        <v>54.63</v>
      </c>
      <c r="D130">
        <v>3.7365000000000002E-2</v>
      </c>
      <c r="E130">
        <v>7.1364999999999998</v>
      </c>
      <c r="F130">
        <v>-6.3975</v>
      </c>
      <c r="G130">
        <v>-3.4224000000000001</v>
      </c>
      <c r="H130">
        <v>340.3</v>
      </c>
      <c r="J130">
        <f t="shared" si="20"/>
        <v>12.715309500000002</v>
      </c>
      <c r="K130">
        <f t="shared" si="21"/>
        <v>0.60684883045079074</v>
      </c>
      <c r="M130">
        <f t="shared" si="29"/>
        <v>1.7213543750224722</v>
      </c>
      <c r="N130">
        <f t="shared" si="30"/>
        <v>5.4150049506228335</v>
      </c>
      <c r="O130">
        <f t="shared" si="22"/>
        <v>41.343676644944956</v>
      </c>
      <c r="Q130">
        <f t="shared" si="27"/>
        <v>7.0184210526315793E-2</v>
      </c>
      <c r="T130">
        <f t="shared" si="31"/>
        <v>0</v>
      </c>
      <c r="U130">
        <f t="shared" si="23"/>
        <v>3.4224000000000001</v>
      </c>
      <c r="W130">
        <f t="shared" si="24"/>
        <v>51.163647637795279</v>
      </c>
      <c r="Y130">
        <f t="shared" si="25"/>
        <v>-9.8199709928503225</v>
      </c>
      <c r="Z130">
        <f t="shared" si="26"/>
        <v>-3.4224709928503225</v>
      </c>
      <c r="AC130">
        <f t="shared" si="32"/>
        <v>-135.71825319223072</v>
      </c>
    </row>
    <row r="131" spans="1:29" x14ac:dyDescent="0.25">
      <c r="A131">
        <v>38.508000000000003</v>
      </c>
      <c r="B131">
        <v>-118.37</v>
      </c>
      <c r="C131">
        <v>54.625</v>
      </c>
      <c r="D131">
        <v>3.8086000000000002E-2</v>
      </c>
      <c r="E131">
        <v>7.4798</v>
      </c>
      <c r="F131">
        <v>-6.6933999999999996</v>
      </c>
      <c r="G131">
        <v>-3.4483000000000001</v>
      </c>
      <c r="H131">
        <v>340.3</v>
      </c>
      <c r="J131">
        <f t="shared" si="20"/>
        <v>12.960665800000001</v>
      </c>
      <c r="K131">
        <f t="shared" si="21"/>
        <v>0.62262390328186312</v>
      </c>
      <c r="M131">
        <f t="shared" si="29"/>
        <v>1.7796407015560083</v>
      </c>
      <c r="N131">
        <f t="shared" si="30"/>
        <v>5.7001908799176757</v>
      </c>
      <c r="O131">
        <f t="shared" si="22"/>
        <v>43.478596510634148</v>
      </c>
      <c r="Q131">
        <f t="shared" si="27"/>
        <v>7.0184210526315793E-2</v>
      </c>
      <c r="T131">
        <f t="shared" si="31"/>
        <v>0</v>
      </c>
      <c r="U131">
        <f t="shared" si="23"/>
        <v>3.4483000000000001</v>
      </c>
      <c r="W131">
        <f t="shared" si="24"/>
        <v>53.619957349081361</v>
      </c>
      <c r="Y131">
        <f t="shared" si="25"/>
        <v>-10.141360838447213</v>
      </c>
      <c r="Z131">
        <f t="shared" si="26"/>
        <v>-3.4479608384472131</v>
      </c>
      <c r="AC131">
        <f t="shared" si="32"/>
        <v>-135.71305787341549</v>
      </c>
    </row>
    <row r="132" spans="1:29" x14ac:dyDescent="0.25">
      <c r="A132">
        <v>39.604999999999997</v>
      </c>
      <c r="B132">
        <v>-121.19</v>
      </c>
      <c r="C132">
        <v>54.621000000000002</v>
      </c>
      <c r="D132">
        <v>3.8591E-2</v>
      </c>
      <c r="E132">
        <v>7.8108000000000004</v>
      </c>
      <c r="F132">
        <v>-6.9279999999999999</v>
      </c>
      <c r="G132">
        <v>-3.5204</v>
      </c>
      <c r="H132">
        <v>340.3</v>
      </c>
      <c r="J132">
        <f t="shared" si="20"/>
        <v>13.1325173</v>
      </c>
      <c r="K132">
        <f t="shared" si="21"/>
        <v>0.63749122728655694</v>
      </c>
      <c r="M132">
        <f t="shared" si="29"/>
        <v>1.8352010511397601</v>
      </c>
      <c r="N132">
        <f t="shared" si="30"/>
        <v>5.9756650300442269</v>
      </c>
      <c r="O132">
        <f t="shared" si="22"/>
        <v>45.539840835148304</v>
      </c>
      <c r="Q132">
        <f t="shared" si="27"/>
        <v>7.0184210526315793E-2</v>
      </c>
      <c r="T132">
        <f t="shared" si="31"/>
        <v>0</v>
      </c>
      <c r="U132">
        <f t="shared" si="23"/>
        <v>3.5204</v>
      </c>
      <c r="W132">
        <f t="shared" si="24"/>
        <v>55.988675433070867</v>
      </c>
      <c r="Y132">
        <f t="shared" si="25"/>
        <v>-10.448834597922563</v>
      </c>
      <c r="Z132">
        <f t="shared" si="26"/>
        <v>-3.5208345979225628</v>
      </c>
      <c r="AC132">
        <f t="shared" si="32"/>
        <v>-135.7061936484757</v>
      </c>
    </row>
    <row r="133" spans="1:29" x14ac:dyDescent="0.25">
      <c r="A133">
        <v>40.747</v>
      </c>
      <c r="B133">
        <v>-124.1</v>
      </c>
      <c r="C133">
        <v>54.616</v>
      </c>
      <c r="D133">
        <v>3.9073999999999998E-2</v>
      </c>
      <c r="E133">
        <v>8.1571999999999996</v>
      </c>
      <c r="F133">
        <v>-7.1650999999999998</v>
      </c>
      <c r="G133">
        <v>-3.6013000000000002</v>
      </c>
      <c r="H133">
        <v>340.3</v>
      </c>
      <c r="J133">
        <f t="shared" si="20"/>
        <v>13.296882199999999</v>
      </c>
      <c r="K133">
        <f t="shared" si="21"/>
        <v>0.65272008555812566</v>
      </c>
      <c r="M133">
        <f t="shared" si="29"/>
        <v>1.8927442944511024</v>
      </c>
      <c r="N133">
        <f t="shared" si="30"/>
        <v>6.2645773155717457</v>
      </c>
      <c r="O133">
        <f t="shared" si="22"/>
        <v>47.700681798025862</v>
      </c>
      <c r="Q133">
        <f t="shared" si="27"/>
        <v>7.0184210526315793E-2</v>
      </c>
      <c r="T133">
        <f t="shared" si="31"/>
        <v>0</v>
      </c>
      <c r="U133">
        <f t="shared" si="23"/>
        <v>3.6013000000000002</v>
      </c>
      <c r="W133">
        <f t="shared" si="24"/>
        <v>58.466356325459309</v>
      </c>
      <c r="Y133">
        <f t="shared" si="25"/>
        <v>-10.765674527433447</v>
      </c>
      <c r="Z133">
        <f t="shared" si="26"/>
        <v>-3.6005745274334471</v>
      </c>
      <c r="AC133">
        <f t="shared" si="32"/>
        <v>-135.72524846459694</v>
      </c>
    </row>
    <row r="134" spans="1:29" x14ac:dyDescent="0.25">
      <c r="A134">
        <v>42.09</v>
      </c>
      <c r="B134">
        <v>-127.16</v>
      </c>
      <c r="C134">
        <v>54.610999999999997</v>
      </c>
      <c r="D134">
        <v>3.9774999999999998E-2</v>
      </c>
      <c r="E134">
        <v>8.5663999999999998</v>
      </c>
      <c r="F134">
        <v>-7.4885000000000002</v>
      </c>
      <c r="G134">
        <v>-3.6486000000000001</v>
      </c>
      <c r="H134">
        <v>340.3</v>
      </c>
      <c r="J134">
        <f t="shared" si="20"/>
        <v>13.535432499999999</v>
      </c>
      <c r="K134">
        <f t="shared" si="21"/>
        <v>0.67029710953432253</v>
      </c>
      <c r="M134">
        <f t="shared" si="29"/>
        <v>1.9599551248351179</v>
      </c>
      <c r="N134">
        <f t="shared" si="30"/>
        <v>6.606516328175708</v>
      </c>
      <c r="O134">
        <f t="shared" si="22"/>
        <v>50.256948726773643</v>
      </c>
      <c r="Q134">
        <f t="shared" si="27"/>
        <v>7.0184210526315793E-2</v>
      </c>
      <c r="T134">
        <f t="shared" si="31"/>
        <v>0</v>
      </c>
      <c r="U134">
        <f t="shared" si="23"/>
        <v>3.6486000000000001</v>
      </c>
      <c r="W134">
        <f t="shared" si="24"/>
        <v>61.39365753280839</v>
      </c>
      <c r="Y134">
        <f t="shared" si="25"/>
        <v>-11.136708806034747</v>
      </c>
      <c r="Z134">
        <f t="shared" si="26"/>
        <v>-3.6482088060347468</v>
      </c>
      <c r="AC134">
        <f t="shared" si="32"/>
        <v>-135.71090760060915</v>
      </c>
    </row>
    <row r="135" spans="1:29" x14ac:dyDescent="0.25">
      <c r="A135">
        <v>43.494999999999997</v>
      </c>
      <c r="B135">
        <v>-130.38</v>
      </c>
      <c r="C135">
        <v>54.606999999999999</v>
      </c>
      <c r="D135">
        <v>4.0454999999999998E-2</v>
      </c>
      <c r="E135">
        <v>8.9957999999999991</v>
      </c>
      <c r="F135">
        <v>-7.8136999999999999</v>
      </c>
      <c r="G135">
        <v>-3.7082999999999999</v>
      </c>
      <c r="H135">
        <v>340.3</v>
      </c>
      <c r="J135">
        <f t="shared" si="20"/>
        <v>13.7668365</v>
      </c>
      <c r="K135">
        <f t="shared" si="21"/>
        <v>0.68829127221735564</v>
      </c>
      <c r="M135">
        <f t="shared" si="29"/>
        <v>2.0296433519516701</v>
      </c>
      <c r="N135">
        <f t="shared" si="30"/>
        <v>6.9659819468475588</v>
      </c>
      <c r="O135">
        <f t="shared" si="22"/>
        <v>52.942971206841527</v>
      </c>
      <c r="Q135">
        <f t="shared" si="27"/>
        <v>7.0184210526315793E-2</v>
      </c>
      <c r="T135">
        <f t="shared" si="31"/>
        <v>0</v>
      </c>
      <c r="U135">
        <f t="shared" si="23"/>
        <v>3.7082999999999999</v>
      </c>
      <c r="W135">
        <f t="shared" si="24"/>
        <v>64.466358346456673</v>
      </c>
      <c r="Y135">
        <f t="shared" si="25"/>
        <v>-11.523387139615146</v>
      </c>
      <c r="Z135">
        <f t="shared" si="26"/>
        <v>-3.7096871396151458</v>
      </c>
      <c r="AC135">
        <f t="shared" si="32"/>
        <v>-135.7270724613974</v>
      </c>
    </row>
    <row r="136" spans="1:29" x14ac:dyDescent="0.25">
      <c r="A136">
        <v>44.872999999999998</v>
      </c>
      <c r="B136">
        <v>-133.76</v>
      </c>
      <c r="C136">
        <v>54.603000000000002</v>
      </c>
      <c r="D136">
        <v>4.0988999999999998E-2</v>
      </c>
      <c r="E136">
        <v>9.4168000000000003</v>
      </c>
      <c r="F136">
        <v>-8.0935000000000006</v>
      </c>
      <c r="G136">
        <v>-3.8014000000000001</v>
      </c>
      <c r="H136">
        <v>340.3</v>
      </c>
      <c r="J136">
        <f t="shared" si="20"/>
        <v>13.948556699999999</v>
      </c>
      <c r="K136">
        <f t="shared" si="21"/>
        <v>0.70553769503139752</v>
      </c>
      <c r="M136">
        <f t="shared" si="29"/>
        <v>2.0972735350709999</v>
      </c>
      <c r="N136">
        <f t="shared" si="30"/>
        <v>7.3194468800875203</v>
      </c>
      <c r="O136">
        <f t="shared" si="22"/>
        <v>55.582980807811502</v>
      </c>
      <c r="Q136">
        <f t="shared" si="27"/>
        <v>7.0184210526315793E-2</v>
      </c>
      <c r="T136">
        <f t="shared" si="31"/>
        <v>0</v>
      </c>
      <c r="U136">
        <f t="shared" si="23"/>
        <v>3.8014000000000001</v>
      </c>
      <c r="W136">
        <f t="shared" si="24"/>
        <v>67.478416062992139</v>
      </c>
      <c r="Y136">
        <f t="shared" si="25"/>
        <v>-11.895435255180637</v>
      </c>
      <c r="Z136">
        <f t="shared" si="26"/>
        <v>-3.801935255180636</v>
      </c>
      <c r="AC136">
        <f t="shared" si="32"/>
        <v>-135.70469063311992</v>
      </c>
    </row>
    <row r="137" spans="1:29" x14ac:dyDescent="0.25">
      <c r="A137">
        <v>46.356000000000002</v>
      </c>
      <c r="B137">
        <v>-136.83000000000001</v>
      </c>
      <c r="C137">
        <v>54.597999999999999</v>
      </c>
      <c r="D137">
        <v>4.1529999999999997E-2</v>
      </c>
      <c r="E137">
        <v>7.2573999999999996</v>
      </c>
      <c r="F137">
        <v>-7.2302</v>
      </c>
      <c r="G137">
        <v>-3.8753000000000002</v>
      </c>
      <c r="H137">
        <v>340.31</v>
      </c>
      <c r="J137">
        <f t="shared" si="20"/>
        <v>14.133074299999999</v>
      </c>
      <c r="K137">
        <f t="shared" si="21"/>
        <v>0.72364205816175031</v>
      </c>
      <c r="M137">
        <f t="shared" si="29"/>
        <v>2.169150297867489</v>
      </c>
      <c r="N137">
        <f t="shared" si="30"/>
        <v>7.6999059364692091</v>
      </c>
      <c r="O137">
        <f t="shared" si="22"/>
        <v>58.423402819485752</v>
      </c>
      <c r="Q137">
        <f t="shared" si="27"/>
        <v>7.0184210526315793E-2</v>
      </c>
      <c r="T137">
        <f t="shared" si="31"/>
        <v>0</v>
      </c>
      <c r="U137">
        <f t="shared" si="23"/>
        <v>3.8753000000000002</v>
      </c>
      <c r="W137">
        <f t="shared" si="24"/>
        <v>51.999937690288704</v>
      </c>
      <c r="Y137">
        <f t="shared" si="25"/>
        <v>6.4234651291970479</v>
      </c>
      <c r="Z137">
        <f t="shared" si="26"/>
        <v>13.653665129197048</v>
      </c>
      <c r="AC137">
        <f t="shared" si="32"/>
        <v>-135.72542913780316</v>
      </c>
    </row>
    <row r="138" spans="1:29" x14ac:dyDescent="0.25">
      <c r="A138">
        <v>47.890999999999998</v>
      </c>
      <c r="B138">
        <v>-139.97999999999999</v>
      </c>
      <c r="C138">
        <v>54.594000000000001</v>
      </c>
      <c r="D138">
        <v>4.2051999999999999E-2</v>
      </c>
      <c r="E138">
        <v>7.7446999999999999</v>
      </c>
      <c r="F138">
        <v>-7.5635000000000003</v>
      </c>
      <c r="G138">
        <v>-3.9554999999999998</v>
      </c>
      <c r="H138">
        <v>340.31</v>
      </c>
      <c r="J138">
        <f t="shared" si="20"/>
        <v>14.31071612</v>
      </c>
      <c r="K138">
        <f t="shared" si="21"/>
        <v>0.74187052145524479</v>
      </c>
      <c r="M138">
        <f t="shared" si="29"/>
        <v>2.2424327288943009</v>
      </c>
      <c r="N138">
        <f t="shared" si="30"/>
        <v>8.0927113171606546</v>
      </c>
      <c r="O138">
        <f t="shared" si="22"/>
        <v>61.354783429498553</v>
      </c>
      <c r="Q138">
        <f t="shared" si="27"/>
        <v>7.0184210526315793E-2</v>
      </c>
      <c r="T138">
        <f t="shared" si="31"/>
        <v>0</v>
      </c>
      <c r="U138">
        <f t="shared" si="23"/>
        <v>3.9554999999999998</v>
      </c>
      <c r="W138">
        <f t="shared" si="24"/>
        <v>55.487421496062993</v>
      </c>
      <c r="Y138">
        <f t="shared" si="25"/>
        <v>5.8673619334355607</v>
      </c>
      <c r="Z138">
        <f t="shared" si="26"/>
        <v>13.430861933435562</v>
      </c>
      <c r="AC138">
        <f t="shared" si="32"/>
        <v>-135.7179867997271</v>
      </c>
    </row>
    <row r="139" spans="1:29" x14ac:dyDescent="0.25">
      <c r="A139">
        <v>49.463999999999999</v>
      </c>
      <c r="B139">
        <v>-143.27000000000001</v>
      </c>
      <c r="C139">
        <v>54.59</v>
      </c>
      <c r="D139">
        <v>4.2542999999999997E-2</v>
      </c>
      <c r="E139">
        <v>8.2449999999999992</v>
      </c>
      <c r="F139">
        <v>-7.8887</v>
      </c>
      <c r="G139">
        <v>-4.0486000000000004</v>
      </c>
      <c r="H139">
        <v>340.31</v>
      </c>
      <c r="J139">
        <f t="shared" si="20"/>
        <v>14.477808329999998</v>
      </c>
      <c r="K139">
        <f t="shared" si="21"/>
        <v>0.75999775528525937</v>
      </c>
      <c r="M139">
        <f t="shared" si="29"/>
        <v>2.3162166704862486</v>
      </c>
      <c r="N139">
        <f t="shared" si="30"/>
        <v>8.4930257057677867</v>
      </c>
      <c r="O139">
        <f t="shared" si="22"/>
        <v>64.341021065891184</v>
      </c>
      <c r="Q139">
        <f t="shared" si="27"/>
        <v>7.0184210526315793E-2</v>
      </c>
      <c r="T139">
        <f t="shared" si="31"/>
        <v>0</v>
      </c>
      <c r="U139">
        <f t="shared" si="23"/>
        <v>4.0486000000000004</v>
      </c>
      <c r="W139">
        <f t="shared" si="24"/>
        <v>59.067526246719147</v>
      </c>
      <c r="Y139">
        <f t="shared" si="25"/>
        <v>5.2734948191720363</v>
      </c>
      <c r="Z139">
        <f t="shared" si="26"/>
        <v>13.162194819172036</v>
      </c>
      <c r="AC139">
        <f t="shared" si="32"/>
        <v>-135.7204401207222</v>
      </c>
    </row>
    <row r="140" spans="1:29" x14ac:dyDescent="0.25">
      <c r="A140">
        <v>51.07</v>
      </c>
      <c r="B140">
        <v>-146.69999999999999</v>
      </c>
      <c r="C140">
        <v>54.585999999999999</v>
      </c>
      <c r="D140">
        <v>4.2997E-2</v>
      </c>
      <c r="E140">
        <v>8.7527000000000008</v>
      </c>
      <c r="F140">
        <v>-8.2006999999999994</v>
      </c>
      <c r="G140">
        <v>-4.1553000000000004</v>
      </c>
      <c r="H140">
        <v>340.31</v>
      </c>
      <c r="J140">
        <f t="shared" ref="J140:J203" si="33">D140*H140</f>
        <v>14.63230907</v>
      </c>
      <c r="K140">
        <f t="shared" ref="K140:K203" si="34">SIN(RADIANS(A140))</f>
        <v>0.77791424117305208</v>
      </c>
      <c r="M140">
        <f t="shared" ref="M140:M203" si="35">K140*(1.1*0.0381*0.15/(0.0381^2*PI())*K140+2)</f>
        <v>2.3900330051150069</v>
      </c>
      <c r="N140">
        <f t="shared" ref="N140:N203" si="36">K140*K140*(1.1*0.0762*0.8/(0.0381^2*PI()))</f>
        <v>8.8981815762016332</v>
      </c>
      <c r="O140">
        <f t="shared" ref="O140:O203" si="37">(M140*0.1+ N140 * 0.55)/0.0762</f>
        <v>67.36224629163253</v>
      </c>
      <c r="Q140">
        <f t="shared" si="27"/>
        <v>7.0184210526315793E-2</v>
      </c>
      <c r="T140">
        <f t="shared" ref="T140:T203" si="38">MIN(O140, S140* (RADIANS(B140)/J140)^2)*SIGN(B140)</f>
        <v>0</v>
      </c>
      <c r="U140">
        <f t="shared" ref="U140:U203" si="39">T140-G140</f>
        <v>4.1553000000000004</v>
      </c>
      <c r="W140">
        <f t="shared" ref="W140:W203" si="40">E140*C140/100/0.0762</f>
        <v>62.700115774278217</v>
      </c>
      <c r="Y140">
        <f t="shared" ref="Y140:Y203" si="41">O140-W140-T140</f>
        <v>4.6621305173543135</v>
      </c>
      <c r="Z140">
        <f t="shared" ref="Z140:Z203" si="42">Y140-F140</f>
        <v>12.862830517354313</v>
      </c>
      <c r="AC140">
        <f t="shared" si="32"/>
        <v>-135.71040700184409</v>
      </c>
    </row>
    <row r="141" spans="1:29" x14ac:dyDescent="0.25">
      <c r="A141">
        <v>52.703000000000003</v>
      </c>
      <c r="B141">
        <v>-150.24</v>
      </c>
      <c r="C141">
        <v>54.582000000000001</v>
      </c>
      <c r="D141">
        <v>4.3408000000000002E-2</v>
      </c>
      <c r="E141">
        <v>9.2617999999999991</v>
      </c>
      <c r="F141">
        <v>-8.4949999999999992</v>
      </c>
      <c r="G141">
        <v>-4.2763</v>
      </c>
      <c r="H141">
        <v>340.31</v>
      </c>
      <c r="J141">
        <f t="shared" si="33"/>
        <v>14.772176480000001</v>
      </c>
      <c r="K141">
        <f t="shared" si="34"/>
        <v>0.79550520924290413</v>
      </c>
      <c r="M141">
        <f t="shared" si="35"/>
        <v>2.463369229003515</v>
      </c>
      <c r="N141">
        <f t="shared" si="36"/>
        <v>9.3051606455222018</v>
      </c>
      <c r="O141">
        <f t="shared" si="37"/>
        <v>70.39600102280265</v>
      </c>
      <c r="Q141">
        <f t="shared" si="27"/>
        <v>7.0184210526315793E-2</v>
      </c>
      <c r="T141">
        <f t="shared" si="38"/>
        <v>0</v>
      </c>
      <c r="U141">
        <f t="shared" si="39"/>
        <v>4.2763</v>
      </c>
      <c r="W141">
        <f t="shared" si="40"/>
        <v>66.342200472440922</v>
      </c>
      <c r="Y141">
        <f t="shared" si="41"/>
        <v>4.0538005503617285</v>
      </c>
      <c r="Z141">
        <f t="shared" si="42"/>
        <v>12.548800550361728</v>
      </c>
      <c r="AC141">
        <f t="shared" si="32"/>
        <v>-135.71606372455497</v>
      </c>
    </row>
    <row r="142" spans="1:29" x14ac:dyDescent="0.25">
      <c r="A142">
        <v>54.374000000000002</v>
      </c>
      <c r="B142">
        <v>-153.88</v>
      </c>
      <c r="C142">
        <v>54.579000000000001</v>
      </c>
      <c r="D142">
        <v>4.3784999999999998E-2</v>
      </c>
      <c r="E142">
        <v>9.7738999999999994</v>
      </c>
      <c r="F142">
        <v>-8.7758000000000003</v>
      </c>
      <c r="G142">
        <v>-4.4092000000000002</v>
      </c>
      <c r="H142">
        <v>340.31</v>
      </c>
      <c r="J142">
        <f t="shared" si="33"/>
        <v>14.900473349999999</v>
      </c>
      <c r="K142">
        <f t="shared" si="34"/>
        <v>0.81283651831418235</v>
      </c>
      <c r="M142">
        <f t="shared" si="35"/>
        <v>2.5364572821408102</v>
      </c>
      <c r="N142">
        <f t="shared" si="36"/>
        <v>9.7150319521327528</v>
      </c>
      <c r="O142">
        <f t="shared" si="37"/>
        <v>73.45030579904325</v>
      </c>
      <c r="Q142">
        <f t="shared" si="27"/>
        <v>7.0184210526315793E-2</v>
      </c>
      <c r="T142">
        <f t="shared" si="38"/>
        <v>0</v>
      </c>
      <c r="U142">
        <f t="shared" si="39"/>
        <v>4.4092000000000002</v>
      </c>
      <c r="W142">
        <f t="shared" si="40"/>
        <v>70.006520748031491</v>
      </c>
      <c r="Y142">
        <f t="shared" si="41"/>
        <v>3.4437850510117585</v>
      </c>
      <c r="Z142">
        <f t="shared" si="42"/>
        <v>12.219585051011759</v>
      </c>
      <c r="AC142">
        <f t="shared" si="32"/>
        <v>-135.71905855580579</v>
      </c>
    </row>
    <row r="143" spans="1:29" x14ac:dyDescent="0.25">
      <c r="A143">
        <v>56.003</v>
      </c>
      <c r="B143">
        <v>-157.6</v>
      </c>
      <c r="C143">
        <v>54.575000000000003</v>
      </c>
      <c r="D143">
        <v>4.4052000000000001E-2</v>
      </c>
      <c r="E143">
        <v>10.239000000000001</v>
      </c>
      <c r="F143">
        <v>-8.9960000000000004</v>
      </c>
      <c r="G143">
        <v>-4.5686999999999998</v>
      </c>
      <c r="H143">
        <v>340.31</v>
      </c>
      <c r="J143">
        <f t="shared" si="33"/>
        <v>14.99133612</v>
      </c>
      <c r="K143">
        <f t="shared" si="34"/>
        <v>0.82906685069055952</v>
      </c>
      <c r="M143">
        <f t="shared" si="35"/>
        <v>2.605653290258199</v>
      </c>
      <c r="N143">
        <f t="shared" si="36"/>
        <v>10.106875614688857</v>
      </c>
      <c r="O143">
        <f t="shared" si="37"/>
        <v>76.369382114234796</v>
      </c>
      <c r="Q143">
        <f t="shared" si="27"/>
        <v>7.0184210526315793E-2</v>
      </c>
      <c r="T143">
        <f t="shared" si="38"/>
        <v>0</v>
      </c>
      <c r="U143">
        <f t="shared" si="39"/>
        <v>4.5686999999999998</v>
      </c>
      <c r="W143">
        <f t="shared" si="40"/>
        <v>73.332470472440946</v>
      </c>
      <c r="Y143">
        <f t="shared" si="41"/>
        <v>3.03691164179385</v>
      </c>
      <c r="Z143">
        <f t="shared" si="42"/>
        <v>12.03291164179385</v>
      </c>
      <c r="AC143">
        <f t="shared" si="32"/>
        <v>-135.70822277353324</v>
      </c>
    </row>
    <row r="144" spans="1:29" x14ac:dyDescent="0.25">
      <c r="A144">
        <v>57.655000000000001</v>
      </c>
      <c r="B144">
        <v>-161.35</v>
      </c>
      <c r="C144">
        <v>54.570999999999998</v>
      </c>
      <c r="D144">
        <v>4.4278999999999999E-2</v>
      </c>
      <c r="E144">
        <v>10.692</v>
      </c>
      <c r="F144">
        <v>-9.1936999999999998</v>
      </c>
      <c r="G144">
        <v>-4.7401999999999997</v>
      </c>
      <c r="H144">
        <v>340.31</v>
      </c>
      <c r="J144">
        <f t="shared" si="33"/>
        <v>15.06858649</v>
      </c>
      <c r="K144">
        <f t="shared" si="34"/>
        <v>0.84484189321120107</v>
      </c>
      <c r="M144">
        <f t="shared" si="35"/>
        <v>2.6736042158553444</v>
      </c>
      <c r="N144">
        <f t="shared" si="36"/>
        <v>10.495151247284717</v>
      </c>
      <c r="O144">
        <f t="shared" si="37"/>
        <v>79.261070965775971</v>
      </c>
      <c r="Q144">
        <f t="shared" si="27"/>
        <v>7.0184210526315793E-2</v>
      </c>
      <c r="T144">
        <f t="shared" si="38"/>
        <v>0</v>
      </c>
      <c r="U144">
        <f t="shared" si="39"/>
        <v>4.7401999999999997</v>
      </c>
      <c r="W144">
        <f t="shared" si="40"/>
        <v>76.571277165354317</v>
      </c>
      <c r="Y144">
        <f t="shared" si="41"/>
        <v>2.6897938004216542</v>
      </c>
      <c r="Z144">
        <f t="shared" si="42"/>
        <v>11.883493800421654</v>
      </c>
      <c r="AC144">
        <f t="shared" si="32"/>
        <v>-135.72161589055705</v>
      </c>
    </row>
    <row r="145" spans="1:26" x14ac:dyDescent="0.25">
      <c r="A145">
        <v>59.335999999999999</v>
      </c>
      <c r="B145">
        <v>-165.13</v>
      </c>
      <c r="C145">
        <v>54.567999999999998</v>
      </c>
      <c r="D145">
        <v>4.4474E-2</v>
      </c>
      <c r="E145">
        <v>11.135</v>
      </c>
      <c r="F145">
        <v>-9.3727999999999998</v>
      </c>
      <c r="G145">
        <v>-4.9214000000000002</v>
      </c>
      <c r="H145">
        <v>340.31</v>
      </c>
      <c r="J145">
        <f t="shared" si="33"/>
        <v>15.134946940000001</v>
      </c>
      <c r="K145">
        <f t="shared" si="34"/>
        <v>0.86017288542378767</v>
      </c>
      <c r="M145">
        <f t="shared" si="35"/>
        <v>2.7402997881122952</v>
      </c>
      <c r="N145">
        <f t="shared" si="36"/>
        <v>10.879509517490343</v>
      </c>
      <c r="O145">
        <f t="shared" si="37"/>
        <v>82.122837446599974</v>
      </c>
      <c r="Q145">
        <f t="shared" si="27"/>
        <v>7.0184210526315793E-2</v>
      </c>
      <c r="T145">
        <f t="shared" si="38"/>
        <v>0</v>
      </c>
      <c r="U145">
        <f t="shared" si="39"/>
        <v>4.9214000000000002</v>
      </c>
      <c r="W145">
        <f t="shared" si="40"/>
        <v>79.739459317585286</v>
      </c>
      <c r="Y145">
        <f t="shared" si="41"/>
        <v>2.3833781290146874</v>
      </c>
      <c r="Z145">
        <f t="shared" si="42"/>
        <v>11.756178129014687</v>
      </c>
    </row>
    <row r="146" spans="1:26" x14ac:dyDescent="0.25">
      <c r="A146">
        <v>61.030999999999999</v>
      </c>
      <c r="B146">
        <v>-168.92</v>
      </c>
      <c r="C146">
        <v>54.564999999999998</v>
      </c>
      <c r="D146">
        <v>4.4625999999999999E-2</v>
      </c>
      <c r="E146">
        <v>11.555999999999999</v>
      </c>
      <c r="F146">
        <v>-9.5219000000000005</v>
      </c>
      <c r="G146">
        <v>-5.1147999999999998</v>
      </c>
      <c r="H146">
        <v>340.31</v>
      </c>
      <c r="J146">
        <f t="shared" si="33"/>
        <v>15.18667406</v>
      </c>
      <c r="K146">
        <f t="shared" si="34"/>
        <v>0.87488188635735553</v>
      </c>
      <c r="M146">
        <f t="shared" si="35"/>
        <v>2.8048985696847311</v>
      </c>
      <c r="N146">
        <f t="shared" si="36"/>
        <v>11.254771167680214</v>
      </c>
      <c r="O146">
        <f t="shared" si="37"/>
        <v>84.91619421512587</v>
      </c>
      <c r="Q146">
        <f t="shared" si="27"/>
        <v>7.0184210526315793E-2</v>
      </c>
      <c r="T146">
        <f t="shared" si="38"/>
        <v>0</v>
      </c>
      <c r="U146">
        <f t="shared" si="39"/>
        <v>5.1147999999999998</v>
      </c>
      <c r="W146">
        <f t="shared" si="40"/>
        <v>82.74975590551179</v>
      </c>
      <c r="Y146">
        <f t="shared" si="41"/>
        <v>2.1664383096140796</v>
      </c>
      <c r="Z146">
        <f t="shared" si="42"/>
        <v>11.68833830961408</v>
      </c>
    </row>
    <row r="147" spans="1:26" x14ac:dyDescent="0.25">
      <c r="A147">
        <v>62.762</v>
      </c>
      <c r="B147">
        <v>-172.7</v>
      </c>
      <c r="C147">
        <v>54.561</v>
      </c>
      <c r="D147">
        <v>4.4754000000000002E-2</v>
      </c>
      <c r="E147">
        <v>11.964</v>
      </c>
      <c r="F147">
        <v>-9.6524000000000001</v>
      </c>
      <c r="G147">
        <v>-5.3158000000000003</v>
      </c>
      <c r="H147">
        <v>340.31</v>
      </c>
      <c r="J147">
        <f t="shared" si="33"/>
        <v>15.230233740000001</v>
      </c>
      <c r="K147">
        <f t="shared" si="34"/>
        <v>0.88911301887524108</v>
      </c>
      <c r="M147">
        <f t="shared" si="35"/>
        <v>2.8679663950003973</v>
      </c>
      <c r="N147">
        <f t="shared" si="36"/>
        <v>11.623897143999097</v>
      </c>
      <c r="O147">
        <f t="shared" si="37"/>
        <v>87.663255494744661</v>
      </c>
      <c r="Q147">
        <f t="shared" si="27"/>
        <v>7.0184210526315793E-2</v>
      </c>
      <c r="T147">
        <f t="shared" si="38"/>
        <v>0</v>
      </c>
      <c r="U147">
        <f t="shared" si="39"/>
        <v>5.3158000000000003</v>
      </c>
      <c r="W147">
        <f t="shared" si="40"/>
        <v>85.665066141732282</v>
      </c>
      <c r="Y147">
        <f t="shared" si="41"/>
        <v>1.9981893530123784</v>
      </c>
      <c r="Z147">
        <f t="shared" si="42"/>
        <v>11.650589353012379</v>
      </c>
    </row>
    <row r="148" spans="1:26" x14ac:dyDescent="0.25">
      <c r="A148">
        <v>64.497</v>
      </c>
      <c r="B148">
        <v>-176.47</v>
      </c>
      <c r="C148">
        <v>54.558</v>
      </c>
      <c r="D148">
        <v>4.4836000000000001E-2</v>
      </c>
      <c r="E148">
        <v>12.34</v>
      </c>
      <c r="F148">
        <v>-9.7476000000000003</v>
      </c>
      <c r="G148">
        <v>-5.5298999999999996</v>
      </c>
      <c r="H148">
        <v>340.31</v>
      </c>
      <c r="J148">
        <f t="shared" si="33"/>
        <v>15.258139160000001</v>
      </c>
      <c r="K148">
        <f t="shared" si="34"/>
        <v>0.90256274160430949</v>
      </c>
      <c r="M148">
        <f t="shared" si="35"/>
        <v>2.9280844802462709</v>
      </c>
      <c r="N148">
        <f t="shared" si="36"/>
        <v>11.978229301734951</v>
      </c>
      <c r="O148">
        <f t="shared" si="37"/>
        <v>90.29966619394817</v>
      </c>
      <c r="Q148">
        <f t="shared" si="27"/>
        <v>7.0184210526315793E-2</v>
      </c>
      <c r="T148">
        <f t="shared" si="38"/>
        <v>0</v>
      </c>
      <c r="U148">
        <f t="shared" si="39"/>
        <v>5.5298999999999996</v>
      </c>
      <c r="W148">
        <f t="shared" si="40"/>
        <v>88.352456692913378</v>
      </c>
      <c r="Y148">
        <f t="shared" si="41"/>
        <v>1.9472095010347914</v>
      </c>
      <c r="Z148">
        <f t="shared" si="42"/>
        <v>11.694809501034792</v>
      </c>
    </row>
    <row r="149" spans="1:26" x14ac:dyDescent="0.25">
      <c r="A149">
        <v>66.224999999999994</v>
      </c>
      <c r="B149">
        <v>-180.19</v>
      </c>
      <c r="C149">
        <v>54.555</v>
      </c>
      <c r="D149">
        <v>4.4866000000000003E-2</v>
      </c>
      <c r="E149">
        <v>12.675000000000001</v>
      </c>
      <c r="F149">
        <v>-9.8003999999999998</v>
      </c>
      <c r="G149">
        <v>-5.7576000000000001</v>
      </c>
      <c r="H149">
        <v>340.31</v>
      </c>
      <c r="J149">
        <f t="shared" si="33"/>
        <v>15.26834846</v>
      </c>
      <c r="K149">
        <f t="shared" si="34"/>
        <v>0.9151356605990919</v>
      </c>
      <c r="M149">
        <f t="shared" si="35"/>
        <v>2.984734415439561</v>
      </c>
      <c r="N149">
        <f t="shared" si="36"/>
        <v>12.314273005241358</v>
      </c>
      <c r="O149">
        <f t="shared" si="37"/>
        <v>92.799522236570908</v>
      </c>
      <c r="Q149">
        <f t="shared" si="27"/>
        <v>7.0184210526315793E-2</v>
      </c>
      <c r="T149">
        <f t="shared" si="38"/>
        <v>0</v>
      </c>
      <c r="U149">
        <f t="shared" si="39"/>
        <v>5.7576000000000001</v>
      </c>
      <c r="W149">
        <f t="shared" si="40"/>
        <v>90.746013779527559</v>
      </c>
      <c r="Y149">
        <f t="shared" si="41"/>
        <v>2.0535084570433497</v>
      </c>
      <c r="Z149">
        <f t="shared" si="42"/>
        <v>11.85390845704335</v>
      </c>
    </row>
    <row r="150" spans="1:26" x14ac:dyDescent="0.25">
      <c r="A150">
        <v>67.988</v>
      </c>
      <c r="B150">
        <v>-183.85</v>
      </c>
      <c r="C150">
        <v>54.552</v>
      </c>
      <c r="D150">
        <v>4.4880999999999997E-2</v>
      </c>
      <c r="E150">
        <v>12.992000000000001</v>
      </c>
      <c r="F150">
        <v>-9.8338000000000001</v>
      </c>
      <c r="G150">
        <v>-5.99</v>
      </c>
      <c r="H150">
        <v>340.31</v>
      </c>
      <c r="J150">
        <f t="shared" si="33"/>
        <v>15.273453109999998</v>
      </c>
      <c r="K150">
        <f t="shared" si="34"/>
        <v>0.9271053768104861</v>
      </c>
      <c r="M150">
        <f t="shared" si="35"/>
        <v>3.0390714552972384</v>
      </c>
      <c r="N150">
        <f t="shared" si="36"/>
        <v>12.638514151213505</v>
      </c>
      <c r="O150">
        <f t="shared" si="37"/>
        <v>95.211153919910132</v>
      </c>
      <c r="Q150">
        <f t="shared" si="27"/>
        <v>7.0184210526315793E-2</v>
      </c>
      <c r="T150">
        <f t="shared" si="38"/>
        <v>0</v>
      </c>
      <c r="U150">
        <f t="shared" si="39"/>
        <v>5.99</v>
      </c>
      <c r="W150">
        <f t="shared" si="40"/>
        <v>93.010444094488179</v>
      </c>
      <c r="Y150">
        <f t="shared" si="41"/>
        <v>2.2007098254219528</v>
      </c>
      <c r="Z150">
        <f t="shared" si="42"/>
        <v>12.034509825421953</v>
      </c>
    </row>
    <row r="151" spans="1:26" x14ac:dyDescent="0.25">
      <c r="A151">
        <v>69.927999999999997</v>
      </c>
      <c r="B151">
        <v>-187.46</v>
      </c>
      <c r="C151">
        <v>54.548999999999999</v>
      </c>
      <c r="D151">
        <v>4.4979999999999999E-2</v>
      </c>
      <c r="E151">
        <v>13.361000000000001</v>
      </c>
      <c r="F151">
        <v>-9.9147999999999996</v>
      </c>
      <c r="G151">
        <v>-6.1999000000000004</v>
      </c>
      <c r="H151">
        <v>340.32</v>
      </c>
      <c r="J151">
        <f t="shared" si="33"/>
        <v>15.307593599999999</v>
      </c>
      <c r="K151">
        <f t="shared" si="34"/>
        <v>0.93926208375970877</v>
      </c>
      <c r="M151">
        <f t="shared" si="35"/>
        <v>3.0946616608846726</v>
      </c>
      <c r="N151">
        <f t="shared" si="36"/>
        <v>12.972133262562718</v>
      </c>
      <c r="O151">
        <f t="shared" si="37"/>
        <v>97.69211890417273</v>
      </c>
      <c r="Q151">
        <f t="shared" si="27"/>
        <v>7.0184210526315793E-2</v>
      </c>
      <c r="T151">
        <f t="shared" si="38"/>
        <v>0</v>
      </c>
      <c r="U151">
        <f t="shared" si="39"/>
        <v>6.1999000000000004</v>
      </c>
      <c r="W151">
        <f t="shared" si="40"/>
        <v>95.646875196850388</v>
      </c>
      <c r="Y151">
        <f t="shared" si="41"/>
        <v>2.0452437073223422</v>
      </c>
      <c r="Z151">
        <f t="shared" si="42"/>
        <v>11.960043707322342</v>
      </c>
    </row>
    <row r="152" spans="1:26" x14ac:dyDescent="0.25">
      <c r="A152">
        <v>72.08</v>
      </c>
      <c r="B152">
        <v>-191.07</v>
      </c>
      <c r="C152">
        <v>54.545999999999999</v>
      </c>
      <c r="D152">
        <v>4.5171999999999997E-2</v>
      </c>
      <c r="E152">
        <v>13.787000000000001</v>
      </c>
      <c r="F152">
        <v>-10.045</v>
      </c>
      <c r="G152">
        <v>-6.3864999999999998</v>
      </c>
      <c r="H152">
        <v>340.32</v>
      </c>
      <c r="J152">
        <f t="shared" si="33"/>
        <v>15.372935039999998</v>
      </c>
      <c r="K152">
        <f t="shared" si="34"/>
        <v>0.95148705820800306</v>
      </c>
      <c r="M152">
        <f t="shared" si="35"/>
        <v>3.1509749255801838</v>
      </c>
      <c r="N152">
        <f t="shared" si="36"/>
        <v>13.312008631084563</v>
      </c>
      <c r="O152">
        <f t="shared" si="37"/>
        <v>100.21918949677858</v>
      </c>
      <c r="Q152">
        <f t="shared" si="27"/>
        <v>7.0184210526315793E-2</v>
      </c>
      <c r="T152">
        <f t="shared" si="38"/>
        <v>0</v>
      </c>
      <c r="U152">
        <f t="shared" si="39"/>
        <v>6.3864999999999998</v>
      </c>
      <c r="W152">
        <f t="shared" si="40"/>
        <v>98.691037007874016</v>
      </c>
      <c r="Y152">
        <f t="shared" si="41"/>
        <v>1.528152488904567</v>
      </c>
      <c r="Z152">
        <f t="shared" si="42"/>
        <v>11.573152488904567</v>
      </c>
    </row>
    <row r="153" spans="1:26" x14ac:dyDescent="0.25">
      <c r="A153">
        <v>74.266000000000005</v>
      </c>
      <c r="B153">
        <v>-194.68</v>
      </c>
      <c r="C153">
        <v>54.542999999999999</v>
      </c>
      <c r="D153">
        <v>4.5331000000000003E-2</v>
      </c>
      <c r="E153">
        <v>14.172000000000001</v>
      </c>
      <c r="F153">
        <v>-10.132999999999999</v>
      </c>
      <c r="G153">
        <v>-6.5838999999999999</v>
      </c>
      <c r="H153">
        <v>340.32</v>
      </c>
      <c r="J153">
        <f t="shared" si="33"/>
        <v>15.427045920000001</v>
      </c>
      <c r="K153">
        <f t="shared" si="34"/>
        <v>0.96253099939871345</v>
      </c>
      <c r="M153">
        <f t="shared" si="35"/>
        <v>3.2022021144867732</v>
      </c>
      <c r="N153">
        <f t="shared" si="36"/>
        <v>13.622827900686355</v>
      </c>
      <c r="O153">
        <f t="shared" si="37"/>
        <v>102.52986295047471</v>
      </c>
      <c r="Q153">
        <f t="shared" si="27"/>
        <v>7.0184210526315793E-2</v>
      </c>
      <c r="T153">
        <f t="shared" si="38"/>
        <v>0</v>
      </c>
      <c r="U153">
        <f t="shared" si="39"/>
        <v>6.5838999999999999</v>
      </c>
      <c r="W153">
        <f t="shared" si="40"/>
        <v>101.44139055118109</v>
      </c>
      <c r="Y153">
        <f t="shared" si="41"/>
        <v>1.0884723992936216</v>
      </c>
      <c r="Z153">
        <f t="shared" si="42"/>
        <v>11.221472399293621</v>
      </c>
    </row>
    <row r="154" spans="1:26" x14ac:dyDescent="0.25">
      <c r="A154">
        <v>76.438000000000002</v>
      </c>
      <c r="B154">
        <v>-198.27</v>
      </c>
      <c r="C154">
        <v>54.54</v>
      </c>
      <c r="D154">
        <v>4.5427000000000002E-2</v>
      </c>
      <c r="E154">
        <v>14.489000000000001</v>
      </c>
      <c r="F154">
        <v>-10.156000000000001</v>
      </c>
      <c r="G154">
        <v>-6.8002000000000002</v>
      </c>
      <c r="H154">
        <v>340.32</v>
      </c>
      <c r="J154">
        <f t="shared" si="33"/>
        <v>15.45971664</v>
      </c>
      <c r="K154">
        <f t="shared" si="34"/>
        <v>0.97211673895524897</v>
      </c>
      <c r="M154">
        <f t="shared" si="35"/>
        <v>3.2469380534465637</v>
      </c>
      <c r="N154">
        <f t="shared" si="36"/>
        <v>13.895515472384705</v>
      </c>
      <c r="O154">
        <f t="shared" si="37"/>
        <v>104.55678891281161</v>
      </c>
      <c r="Q154">
        <f t="shared" si="27"/>
        <v>7.0184210526315793E-2</v>
      </c>
      <c r="T154">
        <f t="shared" si="38"/>
        <v>0</v>
      </c>
      <c r="U154">
        <f t="shared" si="39"/>
        <v>6.8002000000000002</v>
      </c>
      <c r="W154">
        <f t="shared" si="40"/>
        <v>103.70473228346457</v>
      </c>
      <c r="Y154">
        <f t="shared" si="41"/>
        <v>0.85205662934704662</v>
      </c>
      <c r="Z154">
        <f t="shared" si="42"/>
        <v>11.008056629347047</v>
      </c>
    </row>
    <row r="155" spans="1:26" x14ac:dyDescent="0.25">
      <c r="A155">
        <v>78.519000000000005</v>
      </c>
      <c r="B155">
        <v>-201.79</v>
      </c>
      <c r="C155">
        <v>54.536999999999999</v>
      </c>
      <c r="D155">
        <v>4.5419000000000001E-2</v>
      </c>
      <c r="E155">
        <v>14.705</v>
      </c>
      <c r="F155">
        <v>-10.087</v>
      </c>
      <c r="G155">
        <v>-7.0458999999999996</v>
      </c>
      <c r="H155">
        <v>340.32</v>
      </c>
      <c r="J155">
        <f t="shared" si="33"/>
        <v>15.456994079999999</v>
      </c>
      <c r="K155">
        <f t="shared" si="34"/>
        <v>0.97999076365067417</v>
      </c>
      <c r="M155">
        <f t="shared" si="35"/>
        <v>3.2838750607814502</v>
      </c>
      <c r="N155">
        <f t="shared" si="36"/>
        <v>14.121531023787751</v>
      </c>
      <c r="O155">
        <f t="shared" si="37"/>
        <v>106.23660851917859</v>
      </c>
      <c r="Q155">
        <f t="shared" si="27"/>
        <v>7.0184210526315793E-2</v>
      </c>
      <c r="T155">
        <f t="shared" si="38"/>
        <v>0</v>
      </c>
      <c r="U155">
        <f t="shared" si="39"/>
        <v>7.0458999999999996</v>
      </c>
      <c r="W155">
        <f t="shared" si="40"/>
        <v>105.24495866141733</v>
      </c>
      <c r="Y155">
        <f t="shared" si="41"/>
        <v>0.99164985776126002</v>
      </c>
      <c r="Z155">
        <f t="shared" si="42"/>
        <v>11.07864985776126</v>
      </c>
    </row>
    <row r="156" spans="1:26" x14ac:dyDescent="0.25">
      <c r="A156">
        <v>80.635000000000005</v>
      </c>
      <c r="B156">
        <v>-205.22</v>
      </c>
      <c r="C156">
        <v>54.533999999999999</v>
      </c>
      <c r="D156">
        <v>4.5395999999999999E-2</v>
      </c>
      <c r="E156">
        <v>14.879</v>
      </c>
      <c r="F156">
        <v>-9.9824000000000002</v>
      </c>
      <c r="G156">
        <v>-7.2946999999999997</v>
      </c>
      <c r="H156">
        <v>340.32</v>
      </c>
      <c r="J156">
        <f t="shared" si="33"/>
        <v>15.449166719999999</v>
      </c>
      <c r="K156">
        <f t="shared" si="34"/>
        <v>0.98667174768077071</v>
      </c>
      <c r="M156">
        <f t="shared" si="35"/>
        <v>3.3153495693090878</v>
      </c>
      <c r="N156">
        <f t="shared" si="36"/>
        <v>14.314731455440496</v>
      </c>
      <c r="O156">
        <f t="shared" si="37"/>
        <v>107.67240495306012</v>
      </c>
      <c r="Q156">
        <f t="shared" si="27"/>
        <v>7.0184210526315793E-2</v>
      </c>
      <c r="T156">
        <f t="shared" si="38"/>
        <v>0</v>
      </c>
      <c r="U156">
        <f t="shared" si="39"/>
        <v>7.2946999999999997</v>
      </c>
      <c r="W156">
        <f t="shared" si="40"/>
        <v>106.48443385826771</v>
      </c>
      <c r="Y156">
        <f t="shared" si="41"/>
        <v>1.1879710947924167</v>
      </c>
      <c r="Z156">
        <f t="shared" si="42"/>
        <v>11.170371094792417</v>
      </c>
    </row>
    <row r="157" spans="1:26" x14ac:dyDescent="0.25">
      <c r="A157">
        <v>82.787000000000006</v>
      </c>
      <c r="B157">
        <v>-208.54</v>
      </c>
      <c r="C157">
        <v>54.530999999999999</v>
      </c>
      <c r="D157">
        <v>4.5358000000000002E-2</v>
      </c>
      <c r="E157">
        <v>15.010999999999999</v>
      </c>
      <c r="F157">
        <v>-9.8431999999999995</v>
      </c>
      <c r="G157">
        <v>-7.5453999999999999</v>
      </c>
      <c r="H157">
        <v>340.32</v>
      </c>
      <c r="J157">
        <f t="shared" si="33"/>
        <v>15.436234560000001</v>
      </c>
      <c r="K157">
        <f t="shared" si="34"/>
        <v>0.99208623856887668</v>
      </c>
      <c r="M157">
        <f t="shared" si="35"/>
        <v>3.3409478337947651</v>
      </c>
      <c r="N157">
        <f t="shared" si="36"/>
        <v>14.472270471008127</v>
      </c>
      <c r="O157">
        <f t="shared" si="37"/>
        <v>108.84309110805705</v>
      </c>
      <c r="Q157">
        <f t="shared" si="27"/>
        <v>7.0184210526315793E-2</v>
      </c>
      <c r="T157">
        <f t="shared" si="38"/>
        <v>0</v>
      </c>
      <c r="U157">
        <f t="shared" si="39"/>
        <v>7.5453999999999999</v>
      </c>
      <c r="W157">
        <f t="shared" si="40"/>
        <v>107.42320748031494</v>
      </c>
      <c r="Y157">
        <f t="shared" si="41"/>
        <v>1.4198836277421094</v>
      </c>
      <c r="Z157">
        <f t="shared" si="42"/>
        <v>11.263083627742109</v>
      </c>
    </row>
    <row r="158" spans="1:26" x14ac:dyDescent="0.25">
      <c r="A158">
        <v>85.007000000000005</v>
      </c>
      <c r="B158">
        <v>-211.76</v>
      </c>
      <c r="C158">
        <v>54.529000000000003</v>
      </c>
      <c r="D158">
        <v>4.5326999999999999E-2</v>
      </c>
      <c r="E158">
        <v>15.109</v>
      </c>
      <c r="F158">
        <v>-9.6805000000000003</v>
      </c>
      <c r="G158">
        <v>-7.7907000000000002</v>
      </c>
      <c r="H158">
        <v>340.32</v>
      </c>
      <c r="J158">
        <f t="shared" si="33"/>
        <v>15.42568464</v>
      </c>
      <c r="K158">
        <f t="shared" si="34"/>
        <v>0.99620533873970252</v>
      </c>
      <c r="M158">
        <f t="shared" si="35"/>
        <v>3.360475971231772</v>
      </c>
      <c r="N158">
        <f t="shared" si="36"/>
        <v>14.592696466691915</v>
      </c>
      <c r="O158">
        <f t="shared" si="37"/>
        <v>109.73793508928779</v>
      </c>
      <c r="Q158">
        <f t="shared" si="27"/>
        <v>7.0184210526315793E-2</v>
      </c>
      <c r="T158">
        <f t="shared" si="38"/>
        <v>0</v>
      </c>
      <c r="U158">
        <f t="shared" si="39"/>
        <v>7.7907000000000002</v>
      </c>
      <c r="W158">
        <f t="shared" si="40"/>
        <v>108.1205591863517</v>
      </c>
      <c r="Y158">
        <f t="shared" si="41"/>
        <v>1.6173759029360895</v>
      </c>
      <c r="Z158">
        <f t="shared" si="42"/>
        <v>11.29787590293609</v>
      </c>
    </row>
    <row r="159" spans="1:26" x14ac:dyDescent="0.25">
      <c r="A159">
        <v>87.263999999999996</v>
      </c>
      <c r="B159">
        <v>-214.86</v>
      </c>
      <c r="C159">
        <v>54.526000000000003</v>
      </c>
      <c r="D159">
        <v>4.5283999999999998E-2</v>
      </c>
      <c r="E159">
        <v>15.16</v>
      </c>
      <c r="F159">
        <v>-9.4814000000000007</v>
      </c>
      <c r="G159">
        <v>-8.0358999999999998</v>
      </c>
      <c r="H159">
        <v>340.32</v>
      </c>
      <c r="J159">
        <f t="shared" si="33"/>
        <v>15.411050879999999</v>
      </c>
      <c r="K159">
        <f t="shared" si="34"/>
        <v>0.99886007993506853</v>
      </c>
      <c r="M159">
        <f t="shared" si="35"/>
        <v>3.3730865557912386</v>
      </c>
      <c r="N159">
        <f t="shared" si="36"/>
        <v>14.67057488982508</v>
      </c>
      <c r="O159">
        <f t="shared" si="37"/>
        <v>110.31659901552385</v>
      </c>
      <c r="Q159">
        <f t="shared" si="27"/>
        <v>7.0184210526315793E-2</v>
      </c>
      <c r="T159">
        <f t="shared" si="38"/>
        <v>0</v>
      </c>
      <c r="U159">
        <f t="shared" si="39"/>
        <v>8.0358999999999998</v>
      </c>
      <c r="W159">
        <f t="shared" si="40"/>
        <v>108.47954855643046</v>
      </c>
      <c r="Y159">
        <f t="shared" si="41"/>
        <v>1.8370504590933905</v>
      </c>
      <c r="Z159">
        <f t="shared" si="42"/>
        <v>11.318450459093391</v>
      </c>
    </row>
    <row r="160" spans="1:26" x14ac:dyDescent="0.25">
      <c r="A160">
        <v>89.555000000000007</v>
      </c>
      <c r="B160">
        <v>-217.84</v>
      </c>
      <c r="C160">
        <v>54.523000000000003</v>
      </c>
      <c r="D160">
        <v>4.5231E-2</v>
      </c>
      <c r="E160">
        <v>15.16</v>
      </c>
      <c r="F160">
        <v>-9.2439999999999998</v>
      </c>
      <c r="G160">
        <v>-8.2798999999999996</v>
      </c>
      <c r="H160">
        <v>340.32</v>
      </c>
      <c r="J160">
        <f t="shared" si="33"/>
        <v>15.39301392</v>
      </c>
      <c r="K160">
        <f t="shared" si="34"/>
        <v>0.99996983921933669</v>
      </c>
      <c r="M160">
        <f t="shared" si="35"/>
        <v>3.3783639070860394</v>
      </c>
      <c r="N160">
        <f t="shared" si="36"/>
        <v>14.703191772238572</v>
      </c>
      <c r="O160">
        <f t="shared" si="37"/>
        <v>110.55894836535195</v>
      </c>
      <c r="Q160">
        <f t="shared" si="27"/>
        <v>7.0184210526315793E-2</v>
      </c>
      <c r="T160">
        <f t="shared" si="38"/>
        <v>0</v>
      </c>
      <c r="U160">
        <f t="shared" si="39"/>
        <v>8.2798999999999996</v>
      </c>
      <c r="W160">
        <f t="shared" si="40"/>
        <v>108.47358005249345</v>
      </c>
      <c r="Y160">
        <f t="shared" si="41"/>
        <v>2.0853683128585061</v>
      </c>
      <c r="Z160">
        <f t="shared" si="42"/>
        <v>11.329368312858506</v>
      </c>
    </row>
    <row r="161" spans="1:26" x14ac:dyDescent="0.25">
      <c r="A161">
        <v>91.92</v>
      </c>
      <c r="B161">
        <v>-220.7</v>
      </c>
      <c r="C161">
        <v>54.521000000000001</v>
      </c>
      <c r="D161">
        <v>4.5191000000000002E-2</v>
      </c>
      <c r="E161">
        <v>15.122</v>
      </c>
      <c r="F161">
        <v>-8.9825999999999997</v>
      </c>
      <c r="G161">
        <v>-8.5137</v>
      </c>
      <c r="H161">
        <v>340.32</v>
      </c>
      <c r="J161">
        <f t="shared" si="33"/>
        <v>15.379401120000001</v>
      </c>
      <c r="K161">
        <f t="shared" si="34"/>
        <v>0.99943858171146427</v>
      </c>
      <c r="M161">
        <f t="shared" si="35"/>
        <v>3.3758371405169818</v>
      </c>
      <c r="N161">
        <f t="shared" si="36"/>
        <v>14.687573089003239</v>
      </c>
      <c r="O161">
        <f t="shared" si="37"/>
        <v>110.44289912078057</v>
      </c>
      <c r="Q161">
        <f t="shared" si="27"/>
        <v>7.0184210526315793E-2</v>
      </c>
      <c r="T161">
        <f t="shared" si="38"/>
        <v>0</v>
      </c>
      <c r="U161">
        <f t="shared" si="39"/>
        <v>8.5137</v>
      </c>
      <c r="W161">
        <f t="shared" si="40"/>
        <v>108.19771154855641</v>
      </c>
      <c r="Y161">
        <f t="shared" si="41"/>
        <v>2.2451875722241539</v>
      </c>
      <c r="Z161">
        <f t="shared" si="42"/>
        <v>11.227787572224154</v>
      </c>
    </row>
    <row r="162" spans="1:26" x14ac:dyDescent="0.25">
      <c r="A162">
        <v>94.382000000000005</v>
      </c>
      <c r="B162">
        <v>-223.44</v>
      </c>
      <c r="C162">
        <v>54.518000000000001</v>
      </c>
      <c r="D162">
        <v>4.5175E-2</v>
      </c>
      <c r="E162">
        <v>15.045999999999999</v>
      </c>
      <c r="F162">
        <v>-8.7002000000000006</v>
      </c>
      <c r="G162">
        <v>-8.7322000000000006</v>
      </c>
      <c r="H162">
        <v>340.32</v>
      </c>
      <c r="J162">
        <f t="shared" si="33"/>
        <v>15.373956</v>
      </c>
      <c r="K162">
        <f t="shared" si="34"/>
        <v>0.99707680501745843</v>
      </c>
      <c r="M162">
        <f t="shared" si="35"/>
        <v>3.3646134788666604</v>
      </c>
      <c r="N162">
        <f t="shared" si="36"/>
        <v>14.618238600871932</v>
      </c>
      <c r="O162">
        <f t="shared" si="37"/>
        <v>109.92772412554105</v>
      </c>
      <c r="Q162">
        <f t="shared" si="27"/>
        <v>7.0184210526315793E-2</v>
      </c>
      <c r="T162">
        <f t="shared" si="38"/>
        <v>0</v>
      </c>
      <c r="U162">
        <f t="shared" si="39"/>
        <v>8.7322000000000006</v>
      </c>
      <c r="W162">
        <f t="shared" si="40"/>
        <v>107.64800892388452</v>
      </c>
      <c r="Y162">
        <f t="shared" si="41"/>
        <v>2.2797152016565292</v>
      </c>
      <c r="Z162">
        <f t="shared" si="42"/>
        <v>10.97991520165653</v>
      </c>
    </row>
    <row r="163" spans="1:26" x14ac:dyDescent="0.25">
      <c r="A163">
        <v>96.876000000000005</v>
      </c>
      <c r="B163">
        <v>-226.04</v>
      </c>
      <c r="C163">
        <v>54.515999999999998</v>
      </c>
      <c r="D163">
        <v>4.5150000000000003E-2</v>
      </c>
      <c r="E163">
        <v>14.912000000000001</v>
      </c>
      <c r="F163">
        <v>-8.3744999999999994</v>
      </c>
      <c r="G163">
        <v>-8.9467999999999996</v>
      </c>
      <c r="H163">
        <v>340.32</v>
      </c>
      <c r="J163">
        <f t="shared" si="33"/>
        <v>15.365448000000001</v>
      </c>
      <c r="K163">
        <f t="shared" si="34"/>
        <v>0.99280757763492988</v>
      </c>
      <c r="M163">
        <f t="shared" si="35"/>
        <v>3.3443642332260333</v>
      </c>
      <c r="N163">
        <f t="shared" si="36"/>
        <v>14.493323498199183</v>
      </c>
      <c r="O163">
        <f t="shared" si="37"/>
        <v>108.99953211721986</v>
      </c>
      <c r="Q163">
        <f t="shared" si="27"/>
        <v>7.0184210526315793E-2</v>
      </c>
      <c r="T163">
        <f t="shared" si="38"/>
        <v>0</v>
      </c>
      <c r="U163">
        <f t="shared" si="39"/>
        <v>8.9467999999999996</v>
      </c>
      <c r="W163">
        <f t="shared" si="40"/>
        <v>106.68537952755904</v>
      </c>
      <c r="Y163">
        <f t="shared" si="41"/>
        <v>2.3141525896608215</v>
      </c>
      <c r="Z163">
        <f t="shared" si="42"/>
        <v>10.688652589660821</v>
      </c>
    </row>
    <row r="164" spans="1:26" x14ac:dyDescent="0.25">
      <c r="A164">
        <v>99.400999999999996</v>
      </c>
      <c r="B164">
        <v>-228.51</v>
      </c>
      <c r="C164">
        <v>54.512999999999998</v>
      </c>
      <c r="D164">
        <v>4.5118999999999999E-2</v>
      </c>
      <c r="E164">
        <v>14.72</v>
      </c>
      <c r="F164">
        <v>-8.0088000000000008</v>
      </c>
      <c r="G164">
        <v>-9.1557999999999993</v>
      </c>
      <c r="H164">
        <v>340.32</v>
      </c>
      <c r="J164">
        <f t="shared" si="33"/>
        <v>15.35489808</v>
      </c>
      <c r="K164">
        <f t="shared" si="34"/>
        <v>0.98656931088091093</v>
      </c>
      <c r="M164">
        <f t="shared" si="35"/>
        <v>3.3148660545669952</v>
      </c>
      <c r="N164">
        <f t="shared" si="36"/>
        <v>14.311759283255185</v>
      </c>
      <c r="O164">
        <f t="shared" si="37"/>
        <v>107.65031773290094</v>
      </c>
      <c r="Q164">
        <f t="shared" si="27"/>
        <v>7.0184210526315793E-2</v>
      </c>
      <c r="T164">
        <f t="shared" si="38"/>
        <v>0</v>
      </c>
      <c r="U164">
        <f t="shared" si="39"/>
        <v>9.1557999999999993</v>
      </c>
      <c r="W164">
        <f t="shared" si="40"/>
        <v>105.30595275590552</v>
      </c>
      <c r="Y164">
        <f t="shared" si="41"/>
        <v>2.344364976995422</v>
      </c>
      <c r="Z164">
        <f t="shared" si="42"/>
        <v>10.353164976995423</v>
      </c>
    </row>
    <row r="165" spans="1:26" x14ac:dyDescent="0.25">
      <c r="A165">
        <v>101.84</v>
      </c>
      <c r="B165">
        <v>-230.83</v>
      </c>
      <c r="C165">
        <v>54.511000000000003</v>
      </c>
      <c r="D165">
        <v>4.5029E-2</v>
      </c>
      <c r="E165">
        <v>14.452</v>
      </c>
      <c r="F165">
        <v>-7.5768000000000004</v>
      </c>
      <c r="G165">
        <v>-9.3800000000000008</v>
      </c>
      <c r="H165">
        <v>340.33</v>
      </c>
      <c r="J165">
        <f t="shared" si="33"/>
        <v>15.324719569999999</v>
      </c>
      <c r="K165">
        <f t="shared" si="34"/>
        <v>0.97872438505276638</v>
      </c>
      <c r="M165">
        <f t="shared" si="35"/>
        <v>3.2779229505670617</v>
      </c>
      <c r="N165">
        <f t="shared" si="36"/>
        <v>14.085057924922976</v>
      </c>
      <c r="O165">
        <f t="shared" si="37"/>
        <v>105.96554007564755</v>
      </c>
      <c r="Q165">
        <f t="shared" si="27"/>
        <v>7.0184210526315793E-2</v>
      </c>
      <c r="T165">
        <f t="shared" si="38"/>
        <v>0</v>
      </c>
      <c r="U165">
        <f t="shared" si="39"/>
        <v>9.3800000000000008</v>
      </c>
      <c r="W165">
        <f t="shared" si="40"/>
        <v>103.38490446194227</v>
      </c>
      <c r="Y165">
        <f t="shared" si="41"/>
        <v>2.580635613705283</v>
      </c>
      <c r="Z165">
        <f t="shared" si="42"/>
        <v>10.157435613705283</v>
      </c>
    </row>
    <row r="166" spans="1:26" x14ac:dyDescent="0.25">
      <c r="A166">
        <v>104.24</v>
      </c>
      <c r="B166">
        <v>-232.98</v>
      </c>
      <c r="C166">
        <v>54.509</v>
      </c>
      <c r="D166">
        <v>4.4913000000000002E-2</v>
      </c>
      <c r="E166">
        <v>14.13</v>
      </c>
      <c r="F166">
        <v>-7.1024000000000003</v>
      </c>
      <c r="G166">
        <v>-9.6051000000000002</v>
      </c>
      <c r="H166">
        <v>340.33</v>
      </c>
      <c r="J166">
        <f t="shared" si="33"/>
        <v>15.28524129</v>
      </c>
      <c r="K166">
        <f t="shared" si="34"/>
        <v>0.96927385679858524</v>
      </c>
      <c r="M166">
        <f t="shared" si="35"/>
        <v>3.2336441074492224</v>
      </c>
      <c r="N166">
        <f t="shared" si="36"/>
        <v>13.814361534421886</v>
      </c>
      <c r="O166">
        <f t="shared" si="37"/>
        <v>103.95358601938267</v>
      </c>
      <c r="Q166">
        <f t="shared" si="27"/>
        <v>7.0184210526315793E-2</v>
      </c>
      <c r="T166">
        <f t="shared" si="38"/>
        <v>0</v>
      </c>
      <c r="U166">
        <f t="shared" si="39"/>
        <v>9.6051000000000002</v>
      </c>
      <c r="W166">
        <f t="shared" si="40"/>
        <v>101.07771259842519</v>
      </c>
      <c r="Y166">
        <f t="shared" si="41"/>
        <v>2.8758734209574754</v>
      </c>
      <c r="Z166">
        <f t="shared" si="42"/>
        <v>9.9782734209574748</v>
      </c>
    </row>
    <row r="167" spans="1:26" x14ac:dyDescent="0.25">
      <c r="A167">
        <v>106.67</v>
      </c>
      <c r="B167">
        <v>-234.96</v>
      </c>
      <c r="C167">
        <v>54.506</v>
      </c>
      <c r="D167">
        <v>4.4801000000000001E-2</v>
      </c>
      <c r="E167">
        <v>13.765000000000001</v>
      </c>
      <c r="F167">
        <v>-6.6022999999999996</v>
      </c>
      <c r="G167">
        <v>-9.8179999999999996</v>
      </c>
      <c r="H167">
        <v>340.33</v>
      </c>
      <c r="J167">
        <f t="shared" si="33"/>
        <v>15.24712433</v>
      </c>
      <c r="K167">
        <f t="shared" si="34"/>
        <v>0.95797282515855386</v>
      </c>
      <c r="M167">
        <f t="shared" si="35"/>
        <v>3.1810183247143762</v>
      </c>
      <c r="N167">
        <f t="shared" si="36"/>
        <v>13.494108526904197</v>
      </c>
      <c r="O167">
        <f t="shared" si="37"/>
        <v>101.57298585654523</v>
      </c>
      <c r="Q167">
        <f t="shared" si="27"/>
        <v>7.0184210526315793E-2</v>
      </c>
      <c r="T167">
        <f t="shared" si="38"/>
        <v>0</v>
      </c>
      <c r="U167">
        <f t="shared" si="39"/>
        <v>9.8179999999999996</v>
      </c>
      <c r="W167">
        <f t="shared" si="40"/>
        <v>98.461297900262451</v>
      </c>
      <c r="Y167">
        <f t="shared" si="41"/>
        <v>3.1116879562827791</v>
      </c>
      <c r="Z167">
        <f t="shared" si="42"/>
        <v>9.7139879562827787</v>
      </c>
    </row>
    <row r="168" spans="1:26" x14ac:dyDescent="0.25">
      <c r="A168">
        <v>109.13</v>
      </c>
      <c r="B168">
        <v>-236.77</v>
      </c>
      <c r="C168">
        <v>54.503999999999998</v>
      </c>
      <c r="D168">
        <v>4.4692999999999997E-2</v>
      </c>
      <c r="E168">
        <v>13.36</v>
      </c>
      <c r="F168">
        <v>-6.0770999999999997</v>
      </c>
      <c r="G168">
        <v>-10.018000000000001</v>
      </c>
      <c r="H168">
        <v>340.33</v>
      </c>
      <c r="J168">
        <f t="shared" si="33"/>
        <v>15.210368689999997</v>
      </c>
      <c r="K168">
        <f t="shared" si="34"/>
        <v>0.94477745174254835</v>
      </c>
      <c r="M168">
        <f t="shared" si="35"/>
        <v>3.120016703230609</v>
      </c>
      <c r="N168">
        <f t="shared" si="36"/>
        <v>13.12492586395213</v>
      </c>
      <c r="O168">
        <f t="shared" si="37"/>
        <v>98.82822697502273</v>
      </c>
      <c r="Q168">
        <f t="shared" si="27"/>
        <v>7.0184210526315793E-2</v>
      </c>
      <c r="T168">
        <f t="shared" si="38"/>
        <v>0</v>
      </c>
      <c r="U168">
        <f t="shared" si="39"/>
        <v>10.018000000000001</v>
      </c>
      <c r="W168">
        <f t="shared" si="40"/>
        <v>95.560818897637787</v>
      </c>
      <c r="Y168">
        <f t="shared" si="41"/>
        <v>3.2674080773849425</v>
      </c>
      <c r="Z168">
        <f t="shared" si="42"/>
        <v>9.3445080773849423</v>
      </c>
    </row>
    <row r="169" spans="1:26" x14ac:dyDescent="0.25">
      <c r="A169">
        <v>111.72</v>
      </c>
      <c r="B169">
        <v>-238.41</v>
      </c>
      <c r="C169">
        <v>54.500999999999998</v>
      </c>
      <c r="D169">
        <v>4.4637999999999997E-2</v>
      </c>
      <c r="E169">
        <v>12.922000000000001</v>
      </c>
      <c r="F169">
        <v>-5.5457000000000001</v>
      </c>
      <c r="G169">
        <v>-10.182</v>
      </c>
      <c r="H169">
        <v>340.33</v>
      </c>
      <c r="J169">
        <f t="shared" si="33"/>
        <v>15.191650539999998</v>
      </c>
      <c r="K169">
        <f t="shared" si="34"/>
        <v>0.92900344896442444</v>
      </c>
      <c r="M169">
        <f t="shared" si="35"/>
        <v>3.0477241203643612</v>
      </c>
      <c r="N169">
        <f t="shared" si="36"/>
        <v>12.690317039312134</v>
      </c>
      <c r="O169">
        <f t="shared" si="37"/>
        <v>95.596414483702219</v>
      </c>
      <c r="Q169">
        <f t="shared" si="27"/>
        <v>7.0184210526315793E-2</v>
      </c>
      <c r="T169">
        <f t="shared" si="38"/>
        <v>0</v>
      </c>
      <c r="U169">
        <f t="shared" si="39"/>
        <v>10.182</v>
      </c>
      <c r="W169">
        <f t="shared" si="40"/>
        <v>92.422824409448822</v>
      </c>
      <c r="Y169">
        <f t="shared" si="41"/>
        <v>3.1735900742533971</v>
      </c>
      <c r="Z169">
        <f t="shared" si="42"/>
        <v>8.7192900742533972</v>
      </c>
    </row>
    <row r="170" spans="1:26" x14ac:dyDescent="0.25">
      <c r="A170">
        <v>114.35</v>
      </c>
      <c r="B170">
        <v>-239.88</v>
      </c>
      <c r="C170">
        <v>54.499000000000002</v>
      </c>
      <c r="D170">
        <v>4.4600000000000001E-2</v>
      </c>
      <c r="E170">
        <v>12.442</v>
      </c>
      <c r="F170">
        <v>-4.9923000000000002</v>
      </c>
      <c r="G170">
        <v>-10.326000000000001</v>
      </c>
      <c r="H170">
        <v>340.33</v>
      </c>
      <c r="J170">
        <f t="shared" si="33"/>
        <v>15.178718</v>
      </c>
      <c r="K170">
        <f t="shared" si="34"/>
        <v>0.91104381562055969</v>
      </c>
      <c r="M170">
        <f t="shared" si="35"/>
        <v>2.9662499072114015</v>
      </c>
      <c r="N170">
        <f t="shared" si="36"/>
        <v>12.204397610349677</v>
      </c>
      <c r="O170">
        <f t="shared" si="37"/>
        <v>91.982200477866968</v>
      </c>
      <c r="Q170">
        <f t="shared" si="27"/>
        <v>7.0184210526315793E-2</v>
      </c>
      <c r="T170">
        <f t="shared" si="38"/>
        <v>0</v>
      </c>
      <c r="U170">
        <f t="shared" si="39"/>
        <v>10.326000000000001</v>
      </c>
      <c r="W170">
        <f t="shared" si="40"/>
        <v>88.986424934383209</v>
      </c>
      <c r="Y170">
        <f t="shared" si="41"/>
        <v>2.9957755434837594</v>
      </c>
      <c r="Z170">
        <f t="shared" si="42"/>
        <v>7.9880755434837596</v>
      </c>
    </row>
    <row r="171" spans="1:26" x14ac:dyDescent="0.25">
      <c r="A171">
        <v>117.01</v>
      </c>
      <c r="B171">
        <v>-241.18</v>
      </c>
      <c r="C171">
        <v>54.497</v>
      </c>
      <c r="D171">
        <v>4.4565E-2</v>
      </c>
      <c r="E171">
        <v>11.923</v>
      </c>
      <c r="F171">
        <v>-4.4146999999999998</v>
      </c>
      <c r="G171">
        <v>-10.454000000000001</v>
      </c>
      <c r="H171">
        <v>340.33</v>
      </c>
      <c r="J171">
        <f t="shared" si="33"/>
        <v>15.166806449999999</v>
      </c>
      <c r="K171">
        <f t="shared" si="34"/>
        <v>0.89092727432803254</v>
      </c>
      <c r="M171">
        <f t="shared" si="35"/>
        <v>2.8760467235464038</v>
      </c>
      <c r="N171">
        <f t="shared" si="36"/>
        <v>11.671383198830277</v>
      </c>
      <c r="O171">
        <f t="shared" si="37"/>
        <v>88.016606715371296</v>
      </c>
      <c r="Q171">
        <f t="shared" si="27"/>
        <v>7.0184210526315793E-2</v>
      </c>
      <c r="T171">
        <f t="shared" si="38"/>
        <v>0</v>
      </c>
      <c r="U171">
        <f t="shared" si="39"/>
        <v>10.454000000000001</v>
      </c>
      <c r="W171">
        <f t="shared" si="40"/>
        <v>85.27135577427822</v>
      </c>
      <c r="Y171">
        <f t="shared" si="41"/>
        <v>2.7452509410930759</v>
      </c>
      <c r="Z171">
        <f t="shared" si="42"/>
        <v>7.1599509410930757</v>
      </c>
    </row>
    <row r="172" spans="1:26" x14ac:dyDescent="0.25">
      <c r="A172">
        <v>119.69</v>
      </c>
      <c r="B172">
        <v>-242.32</v>
      </c>
      <c r="C172">
        <v>54.494999999999997</v>
      </c>
      <c r="D172">
        <v>4.4535999999999999E-2</v>
      </c>
      <c r="E172">
        <v>11.367000000000001</v>
      </c>
      <c r="F172">
        <v>-3.8142999999999998</v>
      </c>
      <c r="G172">
        <v>-10.567</v>
      </c>
      <c r="H172">
        <v>340.33</v>
      </c>
      <c r="J172">
        <f t="shared" si="33"/>
        <v>15.156936879999998</v>
      </c>
      <c r="K172">
        <f t="shared" si="34"/>
        <v>0.86871797505845461</v>
      </c>
      <c r="M172">
        <f t="shared" si="35"/>
        <v>2.7777553839081164</v>
      </c>
      <c r="N172">
        <f t="shared" si="36"/>
        <v>11.096740627106209</v>
      </c>
      <c r="O172">
        <f t="shared" si="37"/>
        <v>83.739932851695897</v>
      </c>
      <c r="Q172">
        <f t="shared" si="27"/>
        <v>7.0184210526315793E-2</v>
      </c>
      <c r="T172">
        <f t="shared" si="38"/>
        <v>0</v>
      </c>
      <c r="U172">
        <f t="shared" si="39"/>
        <v>10.567</v>
      </c>
      <c r="W172">
        <f t="shared" si="40"/>
        <v>81.291950787401561</v>
      </c>
      <c r="Y172">
        <f t="shared" si="41"/>
        <v>2.4479820642943366</v>
      </c>
      <c r="Z172">
        <f t="shared" si="42"/>
        <v>6.262282064294336</v>
      </c>
    </row>
    <row r="173" spans="1:26" x14ac:dyDescent="0.25">
      <c r="A173">
        <v>122.35</v>
      </c>
      <c r="B173">
        <v>-243.28</v>
      </c>
      <c r="C173">
        <v>54.491999999999997</v>
      </c>
      <c r="D173">
        <v>4.4500999999999999E-2</v>
      </c>
      <c r="E173">
        <v>10.781000000000001</v>
      </c>
      <c r="F173">
        <v>-3.1941000000000002</v>
      </c>
      <c r="G173">
        <v>-10.667</v>
      </c>
      <c r="H173">
        <v>340.33</v>
      </c>
      <c r="J173">
        <f t="shared" si="33"/>
        <v>15.145025329999999</v>
      </c>
      <c r="K173">
        <f t="shared" si="34"/>
        <v>0.8447952010360833</v>
      </c>
      <c r="M173">
        <f t="shared" si="35"/>
        <v>2.6734020771551346</v>
      </c>
      <c r="N173">
        <f t="shared" si="36"/>
        <v>10.49399120088499</v>
      </c>
      <c r="O173">
        <f t="shared" si="37"/>
        <v>79.252432653572939</v>
      </c>
      <c r="Q173">
        <f t="shared" si="27"/>
        <v>7.0184210526315793E-2</v>
      </c>
      <c r="T173">
        <f t="shared" si="38"/>
        <v>0</v>
      </c>
      <c r="U173">
        <f t="shared" si="39"/>
        <v>10.667</v>
      </c>
      <c r="W173">
        <f t="shared" si="40"/>
        <v>77.096883464566929</v>
      </c>
      <c r="Y173">
        <f t="shared" si="41"/>
        <v>2.1555491890060097</v>
      </c>
      <c r="Z173">
        <f t="shared" si="42"/>
        <v>5.3496491890060103</v>
      </c>
    </row>
    <row r="174" spans="1:26" x14ac:dyDescent="0.25">
      <c r="A174">
        <v>125.03</v>
      </c>
      <c r="B174">
        <v>-244.06</v>
      </c>
      <c r="C174">
        <v>54.49</v>
      </c>
      <c r="D174">
        <v>4.4470000000000003E-2</v>
      </c>
      <c r="E174">
        <v>10.167999999999999</v>
      </c>
      <c r="F174">
        <v>-2.5581</v>
      </c>
      <c r="G174">
        <v>-10.750999999999999</v>
      </c>
      <c r="H174">
        <v>340.33</v>
      </c>
      <c r="J174">
        <f t="shared" si="33"/>
        <v>15.1344751</v>
      </c>
      <c r="K174">
        <f t="shared" si="34"/>
        <v>0.81885160809533952</v>
      </c>
      <c r="M174">
        <f t="shared" si="35"/>
        <v>2.562017167814802</v>
      </c>
      <c r="N174">
        <f t="shared" si="36"/>
        <v>9.8593488173239816</v>
      </c>
      <c r="O174">
        <f t="shared" si="37"/>
        <v>74.525506119549476</v>
      </c>
      <c r="Q174">
        <f t="shared" si="27"/>
        <v>7.0184210526315793E-2</v>
      </c>
      <c r="T174">
        <f t="shared" si="38"/>
        <v>0</v>
      </c>
      <c r="U174">
        <f t="shared" si="39"/>
        <v>10.750999999999999</v>
      </c>
      <c r="W174">
        <f t="shared" si="40"/>
        <v>72.710540682414688</v>
      </c>
      <c r="Y174">
        <f t="shared" si="41"/>
        <v>1.8149654371347879</v>
      </c>
      <c r="Z174">
        <f t="shared" si="42"/>
        <v>4.3730654371347875</v>
      </c>
    </row>
    <row r="175" spans="1:26" x14ac:dyDescent="0.25">
      <c r="A175">
        <v>127.71</v>
      </c>
      <c r="B175">
        <v>-244.67</v>
      </c>
      <c r="C175">
        <v>54.488</v>
      </c>
      <c r="D175">
        <v>4.4444999999999998E-2</v>
      </c>
      <c r="E175">
        <v>9.5345999999999993</v>
      </c>
      <c r="F175">
        <v>-1.9117999999999999</v>
      </c>
      <c r="G175">
        <v>-10.817</v>
      </c>
      <c r="H175">
        <v>340.33</v>
      </c>
      <c r="J175">
        <f t="shared" si="33"/>
        <v>15.125966849999999</v>
      </c>
      <c r="K175">
        <f t="shared" si="34"/>
        <v>0.79111678931384632</v>
      </c>
      <c r="M175">
        <f t="shared" si="35"/>
        <v>2.4449941681321463</v>
      </c>
      <c r="N175">
        <f t="shared" si="36"/>
        <v>9.2027796213808379</v>
      </c>
      <c r="O175">
        <f t="shared" si="37"/>
        <v>69.632916123000996</v>
      </c>
      <c r="Q175">
        <f t="shared" si="27"/>
        <v>7.0184210526315793E-2</v>
      </c>
      <c r="T175">
        <f t="shared" si="38"/>
        <v>0</v>
      </c>
      <c r="U175">
        <f t="shared" si="39"/>
        <v>10.817</v>
      </c>
      <c r="W175">
        <f t="shared" si="40"/>
        <v>68.178646299212588</v>
      </c>
      <c r="Y175">
        <f t="shared" si="41"/>
        <v>1.4542698237884082</v>
      </c>
      <c r="Z175">
        <f t="shared" si="42"/>
        <v>3.3660698237884081</v>
      </c>
    </row>
    <row r="176" spans="1:26" x14ac:dyDescent="0.25">
      <c r="A176">
        <v>130.41</v>
      </c>
      <c r="B176">
        <v>-245.09</v>
      </c>
      <c r="C176">
        <v>54.484999999999999</v>
      </c>
      <c r="D176">
        <v>4.4427000000000001E-2</v>
      </c>
      <c r="E176">
        <v>8.8841000000000001</v>
      </c>
      <c r="F176">
        <v>-1.2559</v>
      </c>
      <c r="G176">
        <v>-10.863</v>
      </c>
      <c r="H176">
        <v>340.33</v>
      </c>
      <c r="J176">
        <f t="shared" si="33"/>
        <v>15.119840909999999</v>
      </c>
      <c r="K176">
        <f t="shared" si="34"/>
        <v>0.76142517767620688</v>
      </c>
      <c r="M176">
        <f t="shared" si="35"/>
        <v>2.3220652378897002</v>
      </c>
      <c r="N176">
        <f t="shared" si="36"/>
        <v>8.5249587470643924</v>
      </c>
      <c r="O176">
        <f t="shared" si="37"/>
        <v>64.579184182078563</v>
      </c>
      <c r="Q176">
        <f t="shared" si="27"/>
        <v>7.0184210526315793E-2</v>
      </c>
      <c r="T176">
        <f t="shared" si="38"/>
        <v>0</v>
      </c>
      <c r="U176">
        <f t="shared" si="39"/>
        <v>10.863</v>
      </c>
      <c r="W176">
        <f t="shared" si="40"/>
        <v>63.523646784776901</v>
      </c>
      <c r="Y176">
        <f t="shared" si="41"/>
        <v>1.0555373973016628</v>
      </c>
      <c r="Z176">
        <f t="shared" si="42"/>
        <v>2.3114373973016629</v>
      </c>
    </row>
    <row r="177" spans="1:26" x14ac:dyDescent="0.25">
      <c r="A177">
        <v>133.16</v>
      </c>
      <c r="B177">
        <v>-245.34</v>
      </c>
      <c r="C177">
        <v>54.482999999999997</v>
      </c>
      <c r="D177">
        <v>4.4430999999999998E-2</v>
      </c>
      <c r="E177">
        <v>8.2165999999999997</v>
      </c>
      <c r="F177">
        <v>-0.59538000000000002</v>
      </c>
      <c r="G177">
        <v>-10.882999999999999</v>
      </c>
      <c r="H177">
        <v>340.33</v>
      </c>
      <c r="J177">
        <f t="shared" si="33"/>
        <v>15.121202229999998</v>
      </c>
      <c r="K177">
        <f t="shared" si="34"/>
        <v>0.72944635377270239</v>
      </c>
      <c r="M177">
        <f t="shared" si="35"/>
        <v>2.1923854335853554</v>
      </c>
      <c r="N177">
        <f t="shared" si="36"/>
        <v>7.8239224110928074</v>
      </c>
      <c r="O177">
        <f t="shared" si="37"/>
        <v>59.349027158262203</v>
      </c>
      <c r="Q177">
        <f t="shared" si="27"/>
        <v>7.0184210526315793E-2</v>
      </c>
      <c r="T177">
        <f t="shared" si="38"/>
        <v>0</v>
      </c>
      <c r="U177">
        <f t="shared" si="39"/>
        <v>10.882999999999999</v>
      </c>
      <c r="W177">
        <f t="shared" si="40"/>
        <v>58.748689999999982</v>
      </c>
      <c r="Y177">
        <f t="shared" si="41"/>
        <v>0.60033715826222078</v>
      </c>
      <c r="Z177">
        <f t="shared" si="42"/>
        <v>1.1957171582622208</v>
      </c>
    </row>
    <row r="178" spans="1:26" x14ac:dyDescent="0.25">
      <c r="A178">
        <v>135.93</v>
      </c>
      <c r="B178">
        <v>-245.41</v>
      </c>
      <c r="C178">
        <v>54.481000000000002</v>
      </c>
      <c r="D178">
        <v>4.4445999999999999E-2</v>
      </c>
      <c r="E178">
        <v>7.5393999999999997</v>
      </c>
      <c r="F178">
        <v>6.8315000000000001E-2</v>
      </c>
      <c r="G178">
        <v>-10.882</v>
      </c>
      <c r="H178">
        <v>340.33</v>
      </c>
      <c r="J178">
        <f t="shared" si="33"/>
        <v>15.12630718</v>
      </c>
      <c r="K178">
        <f t="shared" si="34"/>
        <v>0.69553669116504124</v>
      </c>
      <c r="M178">
        <f t="shared" si="35"/>
        <v>2.0579556746508851</v>
      </c>
      <c r="N178">
        <f t="shared" si="36"/>
        <v>7.1134111180885631</v>
      </c>
      <c r="O178">
        <f t="shared" si="37"/>
        <v>54.044247800706017</v>
      </c>
      <c r="Q178">
        <f t="shared" si="27"/>
        <v>7.0184210526315793E-2</v>
      </c>
      <c r="T178">
        <f t="shared" si="38"/>
        <v>0</v>
      </c>
      <c r="U178">
        <f t="shared" si="39"/>
        <v>10.882</v>
      </c>
      <c r="W178">
        <f t="shared" si="40"/>
        <v>53.904731154855639</v>
      </c>
      <c r="Y178">
        <f t="shared" si="41"/>
        <v>0.13951664585037804</v>
      </c>
      <c r="Z178">
        <f t="shared" si="42"/>
        <v>7.120164585037804E-2</v>
      </c>
    </row>
    <row r="179" spans="1:26" x14ac:dyDescent="0.25">
      <c r="A179">
        <v>138.71</v>
      </c>
      <c r="B179">
        <v>-245.31</v>
      </c>
      <c r="C179">
        <v>54.478999999999999</v>
      </c>
      <c r="D179">
        <v>4.4467E-2</v>
      </c>
      <c r="E179">
        <v>6.8596000000000004</v>
      </c>
      <c r="F179">
        <v>0.73304999999999998</v>
      </c>
      <c r="G179">
        <v>-10.862</v>
      </c>
      <c r="H179">
        <v>340.33</v>
      </c>
      <c r="J179">
        <f t="shared" si="33"/>
        <v>15.133454109999999</v>
      </c>
      <c r="K179">
        <f t="shared" si="34"/>
        <v>0.65987053758238423</v>
      </c>
      <c r="M179">
        <f t="shared" si="35"/>
        <v>1.9199833398154726</v>
      </c>
      <c r="N179">
        <f t="shared" si="36"/>
        <v>6.4025841562741794</v>
      </c>
      <c r="O179">
        <f t="shared" si="37"/>
        <v>48.732540943994046</v>
      </c>
      <c r="Q179">
        <f t="shared" si="27"/>
        <v>7.0184210526315793E-2</v>
      </c>
      <c r="T179">
        <f t="shared" si="38"/>
        <v>0</v>
      </c>
      <c r="U179">
        <f t="shared" si="39"/>
        <v>10.862</v>
      </c>
      <c r="W179">
        <f t="shared" si="40"/>
        <v>49.042539160104987</v>
      </c>
      <c r="Y179">
        <f t="shared" si="41"/>
        <v>-0.30999821611094092</v>
      </c>
      <c r="Z179">
        <f t="shared" si="42"/>
        <v>-1.0430482161109409</v>
      </c>
    </row>
    <row r="180" spans="1:26" x14ac:dyDescent="0.25">
      <c r="A180">
        <v>141.49</v>
      </c>
      <c r="B180">
        <v>-245.02</v>
      </c>
      <c r="C180">
        <v>54.475999999999999</v>
      </c>
      <c r="D180">
        <v>4.4492999999999998E-2</v>
      </c>
      <c r="E180">
        <v>6.1829999999999998</v>
      </c>
      <c r="F180">
        <v>1.3947000000000001</v>
      </c>
      <c r="G180">
        <v>-10.824</v>
      </c>
      <c r="H180">
        <v>340.33</v>
      </c>
      <c r="J180">
        <f t="shared" si="33"/>
        <v>15.142302689999999</v>
      </c>
      <c r="K180">
        <f t="shared" si="34"/>
        <v>0.62265121804638646</v>
      </c>
      <c r="M180">
        <f t="shared" si="35"/>
        <v>1.7797422201819781</v>
      </c>
      <c r="N180">
        <f t="shared" si="36"/>
        <v>5.7006910302848546</v>
      </c>
      <c r="O180">
        <f t="shared" si="37"/>
        <v>43.48233974638935</v>
      </c>
      <c r="Q180">
        <f t="shared" si="27"/>
        <v>7.0184210526315793E-2</v>
      </c>
      <c r="T180">
        <f t="shared" si="38"/>
        <v>0</v>
      </c>
      <c r="U180">
        <f t="shared" si="39"/>
        <v>10.824</v>
      </c>
      <c r="W180">
        <f t="shared" si="40"/>
        <v>44.202770078740151</v>
      </c>
      <c r="Y180">
        <f t="shared" si="41"/>
        <v>-0.72043033235080145</v>
      </c>
      <c r="Z180">
        <f t="shared" si="42"/>
        <v>-2.1151303323508017</v>
      </c>
    </row>
    <row r="181" spans="1:26" x14ac:dyDescent="0.25">
      <c r="A181">
        <v>144.19</v>
      </c>
      <c r="B181">
        <v>-244.55</v>
      </c>
      <c r="C181">
        <v>54.473999999999997</v>
      </c>
      <c r="D181">
        <v>4.4492999999999998E-2</v>
      </c>
      <c r="E181">
        <v>5.5292000000000003</v>
      </c>
      <c r="F181">
        <v>2.0476999999999999</v>
      </c>
      <c r="G181">
        <v>-10.782999999999999</v>
      </c>
      <c r="H181">
        <v>340.34</v>
      </c>
      <c r="J181">
        <f t="shared" si="33"/>
        <v>15.142747619999998</v>
      </c>
      <c r="K181">
        <f t="shared" si="34"/>
        <v>0.58509922341793341</v>
      </c>
      <c r="M181">
        <f t="shared" si="35"/>
        <v>1.6421181817587267</v>
      </c>
      <c r="N181">
        <f t="shared" si="36"/>
        <v>5.0338105058438396</v>
      </c>
      <c r="O181">
        <f t="shared" si="37"/>
        <v>38.488288666535233</v>
      </c>
      <c r="Q181">
        <f t="shared" si="27"/>
        <v>7.0184210526315793E-2</v>
      </c>
      <c r="T181">
        <f t="shared" si="38"/>
        <v>0</v>
      </c>
      <c r="U181">
        <f t="shared" si="39"/>
        <v>10.782999999999999</v>
      </c>
      <c r="W181">
        <f t="shared" si="40"/>
        <v>39.527249448818893</v>
      </c>
      <c r="Y181">
        <f t="shared" si="41"/>
        <v>-1.0389607822836595</v>
      </c>
      <c r="Z181">
        <f t="shared" si="42"/>
        <v>-3.0866607822836594</v>
      </c>
    </row>
    <row r="182" spans="1:26" x14ac:dyDescent="0.25">
      <c r="A182">
        <v>146.86000000000001</v>
      </c>
      <c r="B182">
        <v>-243.91</v>
      </c>
      <c r="C182">
        <v>54.472000000000001</v>
      </c>
      <c r="D182">
        <v>4.4481E-2</v>
      </c>
      <c r="E182">
        <v>4.8982999999999999</v>
      </c>
      <c r="F182">
        <v>2.6880000000000002</v>
      </c>
      <c r="G182">
        <v>-10.731999999999999</v>
      </c>
      <c r="H182">
        <v>340.34</v>
      </c>
      <c r="J182">
        <f t="shared" si="33"/>
        <v>15.13866354</v>
      </c>
      <c r="K182">
        <f t="shared" si="34"/>
        <v>0.54668666587761505</v>
      </c>
      <c r="M182">
        <f t="shared" si="35"/>
        <v>1.5053627469494106</v>
      </c>
      <c r="N182">
        <f t="shared" si="36"/>
        <v>4.3945537620712596</v>
      </c>
      <c r="O182">
        <f t="shared" si="37"/>
        <v>33.694761730106748</v>
      </c>
      <c r="Q182">
        <f t="shared" si="27"/>
        <v>7.0184210526315793E-2</v>
      </c>
      <c r="T182">
        <f t="shared" si="38"/>
        <v>0</v>
      </c>
      <c r="U182">
        <f t="shared" si="39"/>
        <v>10.731999999999999</v>
      </c>
      <c r="W182">
        <f t="shared" si="40"/>
        <v>35.015773963254588</v>
      </c>
      <c r="Y182">
        <f t="shared" si="41"/>
        <v>-1.3210122331478402</v>
      </c>
      <c r="Z182">
        <f t="shared" si="42"/>
        <v>-4.0090122331478408</v>
      </c>
    </row>
    <row r="183" spans="1:26" x14ac:dyDescent="0.25">
      <c r="A183">
        <v>149.52000000000001</v>
      </c>
      <c r="B183">
        <v>-243.09</v>
      </c>
      <c r="C183">
        <v>54.47</v>
      </c>
      <c r="D183">
        <v>4.4472999999999999E-2</v>
      </c>
      <c r="E183">
        <v>4.2874999999999996</v>
      </c>
      <c r="F183">
        <v>3.3155999999999999</v>
      </c>
      <c r="G183">
        <v>-10.664</v>
      </c>
      <c r="H183">
        <v>340.34</v>
      </c>
      <c r="J183">
        <f t="shared" si="33"/>
        <v>15.135940819999998</v>
      </c>
      <c r="K183">
        <f t="shared" si="34"/>
        <v>0.50723756673018894</v>
      </c>
      <c r="M183">
        <f t="shared" si="35"/>
        <v>1.3691512273836342</v>
      </c>
      <c r="N183">
        <f t="shared" si="36"/>
        <v>3.7832116685147321</v>
      </c>
      <c r="O183">
        <f t="shared" si="37"/>
        <v>29.10343228899562</v>
      </c>
      <c r="Q183">
        <f t="shared" si="27"/>
        <v>7.0184210526315793E-2</v>
      </c>
      <c r="T183">
        <f t="shared" si="38"/>
        <v>0</v>
      </c>
      <c r="U183">
        <f t="shared" si="39"/>
        <v>10.664</v>
      </c>
      <c r="W183">
        <f t="shared" si="40"/>
        <v>30.648310367454066</v>
      </c>
      <c r="Y183">
        <f t="shared" si="41"/>
        <v>-1.5448780784584457</v>
      </c>
      <c r="Z183">
        <f t="shared" si="42"/>
        <v>-4.8604780784584456</v>
      </c>
    </row>
    <row r="184" spans="1:26" x14ac:dyDescent="0.25">
      <c r="A184">
        <v>152.19</v>
      </c>
      <c r="B184">
        <v>-242.11</v>
      </c>
      <c r="C184">
        <v>54.466999999999999</v>
      </c>
      <c r="D184">
        <v>4.4469000000000002E-2</v>
      </c>
      <c r="E184">
        <v>3.7012999999999998</v>
      </c>
      <c r="F184">
        <v>3.927</v>
      </c>
      <c r="G184">
        <v>-10.58</v>
      </c>
      <c r="H184">
        <v>340.34</v>
      </c>
      <c r="J184">
        <f t="shared" si="33"/>
        <v>15.134579459999999</v>
      </c>
      <c r="K184">
        <f t="shared" si="34"/>
        <v>0.4665410217408128</v>
      </c>
      <c r="M184">
        <f t="shared" si="35"/>
        <v>1.2331286837250564</v>
      </c>
      <c r="N184">
        <f t="shared" si="36"/>
        <v>3.200497495929929</v>
      </c>
      <c r="O184">
        <f t="shared" si="37"/>
        <v>24.718982823280399</v>
      </c>
      <c r="Q184">
        <f t="shared" si="27"/>
        <v>7.0184210526315793E-2</v>
      </c>
      <c r="T184">
        <f t="shared" si="38"/>
        <v>0</v>
      </c>
      <c r="U184">
        <f t="shared" si="39"/>
        <v>10.58</v>
      </c>
      <c r="W184">
        <f t="shared" si="40"/>
        <v>26.45652324146981</v>
      </c>
      <c r="Y184">
        <f t="shared" si="41"/>
        <v>-1.7375404181894112</v>
      </c>
      <c r="Z184">
        <f t="shared" si="42"/>
        <v>-5.6645404181894108</v>
      </c>
    </row>
    <row r="185" spans="1:26" x14ac:dyDescent="0.25">
      <c r="A185">
        <v>154.88</v>
      </c>
      <c r="B185">
        <v>-240.95</v>
      </c>
      <c r="C185">
        <v>54.465000000000003</v>
      </c>
      <c r="D185">
        <v>4.4472999999999999E-2</v>
      </c>
      <c r="E185">
        <v>3.1412</v>
      </c>
      <c r="F185">
        <v>4.5229999999999997</v>
      </c>
      <c r="G185">
        <v>-10.477</v>
      </c>
      <c r="H185">
        <v>340.34</v>
      </c>
      <c r="J185">
        <f t="shared" si="33"/>
        <v>15.135940819999998</v>
      </c>
      <c r="K185">
        <f t="shared" si="34"/>
        <v>0.42451550003818578</v>
      </c>
      <c r="M185">
        <f t="shared" si="35"/>
        <v>1.0974565156231624</v>
      </c>
      <c r="N185">
        <f t="shared" si="36"/>
        <v>2.649872165832436</v>
      </c>
      <c r="O185">
        <f t="shared" si="37"/>
        <v>20.56660554816478</v>
      </c>
      <c r="Q185">
        <f t="shared" si="27"/>
        <v>7.0184210526315793E-2</v>
      </c>
      <c r="T185">
        <f t="shared" si="38"/>
        <v>0</v>
      </c>
      <c r="U185">
        <f t="shared" si="39"/>
        <v>10.477</v>
      </c>
      <c r="W185">
        <f t="shared" si="40"/>
        <v>22.452159842519684</v>
      </c>
      <c r="Y185">
        <f t="shared" si="41"/>
        <v>-1.885554294354904</v>
      </c>
      <c r="Z185">
        <f t="shared" si="42"/>
        <v>-6.4085542943549036</v>
      </c>
    </row>
    <row r="186" spans="1:26" x14ac:dyDescent="0.25">
      <c r="A186">
        <v>157.59</v>
      </c>
      <c r="B186">
        <v>-239.62</v>
      </c>
      <c r="C186">
        <v>54.463000000000001</v>
      </c>
      <c r="D186">
        <v>4.4484999999999997E-2</v>
      </c>
      <c r="E186">
        <v>2.6124999999999998</v>
      </c>
      <c r="F186">
        <v>5.1013000000000002</v>
      </c>
      <c r="G186">
        <v>-10.356</v>
      </c>
      <c r="H186">
        <v>340.34</v>
      </c>
      <c r="J186">
        <f t="shared" si="33"/>
        <v>15.140024899999998</v>
      </c>
      <c r="K186">
        <f t="shared" si="34"/>
        <v>0.38123173426914919</v>
      </c>
      <c r="M186">
        <f t="shared" si="35"/>
        <v>0.96281247143381288</v>
      </c>
      <c r="N186">
        <f t="shared" si="36"/>
        <v>2.1370560308854878</v>
      </c>
      <c r="O186">
        <f t="shared" si="37"/>
        <v>16.688478531895008</v>
      </c>
      <c r="Q186">
        <f t="shared" ref="Q186:Q249" si="43">(0.0762*0.15/2 + 0.0762 * 0.8) / (0.15 + 0.8)</f>
        <v>7.0184210526315793E-2</v>
      </c>
      <c r="T186">
        <f t="shared" si="38"/>
        <v>0</v>
      </c>
      <c r="U186">
        <f t="shared" si="39"/>
        <v>10.356</v>
      </c>
      <c r="W186">
        <f t="shared" si="40"/>
        <v>18.672518044619419</v>
      </c>
      <c r="Y186">
        <f t="shared" si="41"/>
        <v>-1.9840395127244115</v>
      </c>
      <c r="Z186">
        <f t="shared" si="42"/>
        <v>-7.0853395127244116</v>
      </c>
    </row>
    <row r="187" spans="1:26" x14ac:dyDescent="0.25">
      <c r="A187">
        <v>160.30000000000001</v>
      </c>
      <c r="B187">
        <v>-238.13</v>
      </c>
      <c r="C187">
        <v>54.460999999999999</v>
      </c>
      <c r="D187">
        <v>4.4498000000000003E-2</v>
      </c>
      <c r="E187">
        <v>2.1211000000000002</v>
      </c>
      <c r="F187">
        <v>5.6589</v>
      </c>
      <c r="G187">
        <v>-10.222</v>
      </c>
      <c r="H187">
        <v>340.34</v>
      </c>
      <c r="J187">
        <f t="shared" si="33"/>
        <v>15.14444932</v>
      </c>
      <c r="K187">
        <f t="shared" si="34"/>
        <v>0.33709525842308213</v>
      </c>
      <c r="M187">
        <f t="shared" si="35"/>
        <v>0.8308347400524646</v>
      </c>
      <c r="N187">
        <f t="shared" si="36"/>
        <v>1.6708717142005367</v>
      </c>
      <c r="O187">
        <f t="shared" si="37"/>
        <v>13.150431979206584</v>
      </c>
      <c r="Q187">
        <f t="shared" si="43"/>
        <v>7.0184210526315793E-2</v>
      </c>
      <c r="T187">
        <f t="shared" si="38"/>
        <v>0</v>
      </c>
      <c r="U187">
        <f t="shared" si="39"/>
        <v>10.222</v>
      </c>
      <c r="W187">
        <f t="shared" si="40"/>
        <v>15.159741089238846</v>
      </c>
      <c r="Y187">
        <f t="shared" si="41"/>
        <v>-2.0093091100322624</v>
      </c>
      <c r="Z187">
        <f t="shared" si="42"/>
        <v>-7.6682091100322625</v>
      </c>
    </row>
    <row r="188" spans="1:26" x14ac:dyDescent="0.25">
      <c r="A188">
        <v>163.02000000000001</v>
      </c>
      <c r="B188">
        <v>-236.48</v>
      </c>
      <c r="C188">
        <v>54.457999999999998</v>
      </c>
      <c r="D188">
        <v>4.4512000000000003E-2</v>
      </c>
      <c r="E188">
        <v>1.6711</v>
      </c>
      <c r="F188">
        <v>6.1931000000000003</v>
      </c>
      <c r="G188">
        <v>-10.074</v>
      </c>
      <c r="H188">
        <v>340.34</v>
      </c>
      <c r="J188">
        <f t="shared" si="33"/>
        <v>15.14921408</v>
      </c>
      <c r="K188">
        <f t="shared" si="34"/>
        <v>0.29203787358433225</v>
      </c>
      <c r="M188">
        <f t="shared" si="35"/>
        <v>0.70164329255412916</v>
      </c>
      <c r="N188">
        <f t="shared" si="36"/>
        <v>1.2540538174449556</v>
      </c>
      <c r="O188">
        <f t="shared" si="37"/>
        <v>9.972361270999194</v>
      </c>
      <c r="Q188">
        <f t="shared" si="43"/>
        <v>7.0184210526315793E-2</v>
      </c>
      <c r="T188">
        <f t="shared" si="38"/>
        <v>0</v>
      </c>
      <c r="U188">
        <f t="shared" si="39"/>
        <v>10.074</v>
      </c>
      <c r="W188">
        <f t="shared" si="40"/>
        <v>11.942882388451441</v>
      </c>
      <c r="Y188">
        <f t="shared" si="41"/>
        <v>-1.9705211174522468</v>
      </c>
      <c r="Z188">
        <f t="shared" si="42"/>
        <v>-8.1636211174522479</v>
      </c>
    </row>
    <row r="189" spans="1:26" x14ac:dyDescent="0.25">
      <c r="A189">
        <v>165.68</v>
      </c>
      <c r="B189">
        <v>-234.67</v>
      </c>
      <c r="C189">
        <v>54.456000000000003</v>
      </c>
      <c r="D189">
        <v>4.4505000000000003E-2</v>
      </c>
      <c r="E189">
        <v>1.2747999999999999</v>
      </c>
      <c r="F189">
        <v>6.6976000000000004</v>
      </c>
      <c r="G189">
        <v>-9.9231999999999996</v>
      </c>
      <c r="H189">
        <v>340.34</v>
      </c>
      <c r="J189">
        <f t="shared" si="33"/>
        <v>15.1468317</v>
      </c>
      <c r="K189">
        <f t="shared" si="34"/>
        <v>0.24733724796816708</v>
      </c>
      <c r="M189">
        <f t="shared" si="35"/>
        <v>0.5790056695505208</v>
      </c>
      <c r="N189">
        <f t="shared" si="36"/>
        <v>0.89953251855132355</v>
      </c>
      <c r="O189">
        <f t="shared" si="37"/>
        <v>7.2525387422346475</v>
      </c>
      <c r="Q189">
        <f t="shared" si="43"/>
        <v>7.0184210526315793E-2</v>
      </c>
      <c r="T189">
        <f t="shared" si="38"/>
        <v>0</v>
      </c>
      <c r="U189">
        <f t="shared" si="39"/>
        <v>9.9231999999999996</v>
      </c>
      <c r="W189">
        <f t="shared" si="40"/>
        <v>9.1103029921259822</v>
      </c>
      <c r="Y189">
        <f t="shared" si="41"/>
        <v>-1.8577642498913347</v>
      </c>
      <c r="Z189">
        <f t="shared" si="42"/>
        <v>-8.5553642498913351</v>
      </c>
    </row>
    <row r="190" spans="1:26" x14ac:dyDescent="0.25">
      <c r="A190">
        <v>168.29</v>
      </c>
      <c r="B190">
        <v>-232.71</v>
      </c>
      <c r="C190">
        <v>54.454000000000001</v>
      </c>
      <c r="D190">
        <v>4.4484000000000003E-2</v>
      </c>
      <c r="E190">
        <v>0.93018000000000001</v>
      </c>
      <c r="F190">
        <v>7.1711999999999998</v>
      </c>
      <c r="G190">
        <v>-9.7673000000000005</v>
      </c>
      <c r="H190">
        <v>340.34</v>
      </c>
      <c r="J190">
        <f t="shared" si="33"/>
        <v>15.139684559999999</v>
      </c>
      <c r="K190">
        <f t="shared" si="34"/>
        <v>0.20295819888857777</v>
      </c>
      <c r="M190">
        <f t="shared" si="35"/>
        <v>0.46269991585896869</v>
      </c>
      <c r="N190">
        <f t="shared" si="36"/>
        <v>0.60569085953933977</v>
      </c>
      <c r="O190">
        <f t="shared" si="37"/>
        <v>4.9790021565949312</v>
      </c>
      <c r="Q190">
        <f t="shared" si="43"/>
        <v>7.0184210526315793E-2</v>
      </c>
      <c r="T190">
        <f t="shared" si="38"/>
        <v>0</v>
      </c>
      <c r="U190">
        <f t="shared" si="39"/>
        <v>9.7673000000000005</v>
      </c>
      <c r="W190">
        <f t="shared" si="40"/>
        <v>6.6472469448818892</v>
      </c>
      <c r="Y190">
        <f t="shared" si="41"/>
        <v>-1.668244788286958</v>
      </c>
      <c r="Z190">
        <f t="shared" si="42"/>
        <v>-8.8394447882869578</v>
      </c>
    </row>
    <row r="191" spans="1:26" x14ac:dyDescent="0.25">
      <c r="A191">
        <v>170.91</v>
      </c>
      <c r="B191">
        <v>-230.6</v>
      </c>
      <c r="C191">
        <v>54.451000000000001</v>
      </c>
      <c r="D191">
        <v>4.4463999999999997E-2</v>
      </c>
      <c r="E191">
        <v>0.63300999999999996</v>
      </c>
      <c r="F191">
        <v>7.6197999999999997</v>
      </c>
      <c r="G191">
        <v>-9.5997000000000003</v>
      </c>
      <c r="H191">
        <v>340.34</v>
      </c>
      <c r="J191">
        <f t="shared" si="33"/>
        <v>15.132877759999998</v>
      </c>
      <c r="K191">
        <f t="shared" si="34"/>
        <v>0.15798572862639884</v>
      </c>
      <c r="M191">
        <f t="shared" si="35"/>
        <v>0.35037829906635787</v>
      </c>
      <c r="N191">
        <f t="shared" si="36"/>
        <v>0.36700631267797568</v>
      </c>
      <c r="O191">
        <f t="shared" si="37"/>
        <v>3.1088097359517377</v>
      </c>
      <c r="Q191">
        <f t="shared" si="43"/>
        <v>7.0184210526315793E-2</v>
      </c>
      <c r="T191">
        <f t="shared" si="38"/>
        <v>0</v>
      </c>
      <c r="U191">
        <f t="shared" si="39"/>
        <v>9.5997000000000003</v>
      </c>
      <c r="W191">
        <f t="shared" si="40"/>
        <v>4.5233631902887135</v>
      </c>
      <c r="Y191">
        <f t="shared" si="41"/>
        <v>-1.4145534543369758</v>
      </c>
      <c r="Z191">
        <f t="shared" si="42"/>
        <v>-9.0343534543369763</v>
      </c>
    </row>
    <row r="192" spans="1:26" x14ac:dyDescent="0.25">
      <c r="A192">
        <v>173.55</v>
      </c>
      <c r="B192">
        <v>-228.35</v>
      </c>
      <c r="C192">
        <v>54.448999999999998</v>
      </c>
      <c r="D192">
        <v>4.4444999999999998E-2</v>
      </c>
      <c r="E192">
        <v>0.38538</v>
      </c>
      <c r="F192">
        <v>8.0397999999999996</v>
      </c>
      <c r="G192">
        <v>-9.4210999999999991</v>
      </c>
      <c r="H192">
        <v>340.34</v>
      </c>
      <c r="J192">
        <f t="shared" si="33"/>
        <v>15.126411299999999</v>
      </c>
      <c r="K192">
        <f t="shared" si="34"/>
        <v>0.11233611576153532</v>
      </c>
      <c r="M192">
        <f t="shared" si="35"/>
        <v>0.24206817157198335</v>
      </c>
      <c r="N192">
        <f t="shared" si="36"/>
        <v>0.18555669385506893</v>
      </c>
      <c r="O192">
        <f t="shared" si="37"/>
        <v>1.6569947346126805</v>
      </c>
      <c r="Q192">
        <f t="shared" si="43"/>
        <v>7.0184210526315793E-2</v>
      </c>
      <c r="T192">
        <f t="shared" si="38"/>
        <v>0</v>
      </c>
      <c r="U192">
        <f t="shared" si="39"/>
        <v>9.4210999999999991</v>
      </c>
      <c r="W192">
        <f t="shared" si="40"/>
        <v>2.753747456692913</v>
      </c>
      <c r="Y192">
        <f t="shared" si="41"/>
        <v>-1.0967527220802324</v>
      </c>
      <c r="Z192">
        <f t="shared" si="42"/>
        <v>-9.1365527220802321</v>
      </c>
    </row>
    <row r="193" spans="1:26" x14ac:dyDescent="0.25">
      <c r="A193">
        <v>176.34</v>
      </c>
      <c r="B193">
        <v>-225.96</v>
      </c>
      <c r="C193">
        <v>54.445999999999998</v>
      </c>
      <c r="D193">
        <v>4.4474E-2</v>
      </c>
      <c r="E193">
        <v>0.1797</v>
      </c>
      <c r="F193">
        <v>8.4452999999999996</v>
      </c>
      <c r="G193">
        <v>-9.2128999999999994</v>
      </c>
      <c r="H193">
        <v>340.34</v>
      </c>
      <c r="J193">
        <f t="shared" si="33"/>
        <v>15.136281159999999</v>
      </c>
      <c r="K193">
        <f t="shared" si="34"/>
        <v>6.3835616055581537E-2</v>
      </c>
      <c r="M193">
        <f t="shared" si="35"/>
        <v>0.13328863022079993</v>
      </c>
      <c r="N193">
        <f t="shared" si="36"/>
        <v>5.9918913169459798E-2</v>
      </c>
      <c r="O193">
        <f t="shared" si="37"/>
        <v>0.60740505597484096</v>
      </c>
      <c r="Q193">
        <f t="shared" si="43"/>
        <v>7.0184210526315793E-2</v>
      </c>
      <c r="T193">
        <f t="shared" si="38"/>
        <v>0</v>
      </c>
      <c r="U193">
        <f t="shared" si="39"/>
        <v>9.2128999999999994</v>
      </c>
      <c r="W193">
        <f t="shared" si="40"/>
        <v>1.2839824409448817</v>
      </c>
      <c r="Y193">
        <f t="shared" si="41"/>
        <v>-0.67657738497004072</v>
      </c>
      <c r="Z193">
        <f t="shared" si="42"/>
        <v>-9.1218773849700412</v>
      </c>
    </row>
    <row r="194" spans="1:26" x14ac:dyDescent="0.25">
      <c r="A194">
        <v>179.2</v>
      </c>
      <c r="B194">
        <v>-223.41</v>
      </c>
      <c r="C194">
        <v>54.444000000000003</v>
      </c>
      <c r="D194">
        <v>4.4520999999999998E-2</v>
      </c>
      <c r="E194">
        <v>3.0272E-2</v>
      </c>
      <c r="F194">
        <v>8.8245000000000005</v>
      </c>
      <c r="G194">
        <v>-8.9873999999999992</v>
      </c>
      <c r="H194">
        <v>340.34</v>
      </c>
      <c r="J194">
        <f t="shared" si="33"/>
        <v>15.152277139999999</v>
      </c>
      <c r="K194">
        <f t="shared" si="34"/>
        <v>1.3962180339145413E-2</v>
      </c>
      <c r="M194">
        <f t="shared" si="35"/>
        <v>2.8193090325618644E-2</v>
      </c>
      <c r="N194">
        <f t="shared" si="36"/>
        <v>2.866449571496738E-3</v>
      </c>
      <c r="O194">
        <f t="shared" si="37"/>
        <v>5.7688402846260763E-2</v>
      </c>
      <c r="Q194">
        <f t="shared" si="43"/>
        <v>7.0184210526315793E-2</v>
      </c>
      <c r="T194">
        <f t="shared" si="38"/>
        <v>0</v>
      </c>
      <c r="U194">
        <f t="shared" si="39"/>
        <v>8.9873999999999992</v>
      </c>
      <c r="W194">
        <f t="shared" si="40"/>
        <v>0.21628986456692914</v>
      </c>
      <c r="Y194">
        <f t="shared" si="41"/>
        <v>-0.15860146172066839</v>
      </c>
      <c r="Z194">
        <f t="shared" si="42"/>
        <v>-8.9831014617206684</v>
      </c>
    </row>
    <row r="195" spans="1:26" x14ac:dyDescent="0.25">
      <c r="A195">
        <v>177.91</v>
      </c>
      <c r="B195">
        <v>220.74</v>
      </c>
      <c r="C195">
        <v>54.442</v>
      </c>
      <c r="D195">
        <v>4.4569999999999999E-2</v>
      </c>
      <c r="E195">
        <v>8.9728000000000002E-2</v>
      </c>
      <c r="F195">
        <v>-9.1857000000000006</v>
      </c>
      <c r="G195">
        <v>8.7540999999999993</v>
      </c>
      <c r="H195">
        <v>340.35</v>
      </c>
      <c r="J195">
        <f t="shared" si="33"/>
        <v>15.169399500000001</v>
      </c>
      <c r="K195">
        <f t="shared" si="34"/>
        <v>3.6469292441525213E-2</v>
      </c>
      <c r="M195">
        <f t="shared" si="35"/>
        <v>7.4772012507895697E-2</v>
      </c>
      <c r="N195">
        <f t="shared" si="36"/>
        <v>1.9556561331682962E-2</v>
      </c>
      <c r="O195">
        <f t="shared" si="37"/>
        <v>0.23928228324429396</v>
      </c>
      <c r="Q195">
        <f t="shared" si="43"/>
        <v>7.0184210526315793E-2</v>
      </c>
      <c r="T195">
        <f t="shared" si="38"/>
        <v>0</v>
      </c>
      <c r="U195">
        <f t="shared" si="39"/>
        <v>-8.7540999999999993</v>
      </c>
      <c r="W195">
        <f t="shared" si="40"/>
        <v>0.64107241154855643</v>
      </c>
      <c r="Y195">
        <f t="shared" si="41"/>
        <v>-0.40179012830426247</v>
      </c>
      <c r="Z195">
        <f t="shared" si="42"/>
        <v>8.7839098716957373</v>
      </c>
    </row>
    <row r="196" spans="1:26" x14ac:dyDescent="0.25">
      <c r="A196">
        <v>175.02</v>
      </c>
      <c r="B196">
        <v>217.9</v>
      </c>
      <c r="C196">
        <v>54.439</v>
      </c>
      <c r="D196">
        <v>4.4618999999999999E-2</v>
      </c>
      <c r="E196">
        <v>0.27044000000000001</v>
      </c>
      <c r="F196">
        <v>-9.5673999999999992</v>
      </c>
      <c r="G196">
        <v>8.5120000000000005</v>
      </c>
      <c r="H196">
        <v>340.35</v>
      </c>
      <c r="J196">
        <f t="shared" si="33"/>
        <v>15.18607665</v>
      </c>
      <c r="K196">
        <f t="shared" si="34"/>
        <v>8.6807999895436333E-2</v>
      </c>
      <c r="M196">
        <f t="shared" si="35"/>
        <v>0.18400391977618372</v>
      </c>
      <c r="N196">
        <f t="shared" si="36"/>
        <v>0.11080447984331798</v>
      </c>
      <c r="O196">
        <f t="shared" si="37"/>
        <v>1.0412448279716964</v>
      </c>
      <c r="Q196">
        <f t="shared" si="43"/>
        <v>7.0184210526315793E-2</v>
      </c>
      <c r="T196">
        <f t="shared" si="38"/>
        <v>0</v>
      </c>
      <c r="U196">
        <f t="shared" si="39"/>
        <v>-8.5120000000000005</v>
      </c>
      <c r="W196">
        <f t="shared" si="40"/>
        <v>1.9320844041994754</v>
      </c>
      <c r="Y196">
        <f t="shared" si="41"/>
        <v>-0.89083957622777898</v>
      </c>
      <c r="Z196">
        <f t="shared" si="42"/>
        <v>8.6765604237722194</v>
      </c>
    </row>
    <row r="197" spans="1:26" x14ac:dyDescent="0.25">
      <c r="A197">
        <v>172.14</v>
      </c>
      <c r="B197">
        <v>214.91</v>
      </c>
      <c r="C197">
        <v>54.436</v>
      </c>
      <c r="D197">
        <v>4.4657000000000002E-2</v>
      </c>
      <c r="E197">
        <v>0.51309000000000005</v>
      </c>
      <c r="F197">
        <v>-9.9634</v>
      </c>
      <c r="G197">
        <v>8.2655999999999992</v>
      </c>
      <c r="H197">
        <v>340.35</v>
      </c>
      <c r="J197">
        <f t="shared" si="33"/>
        <v>15.199009950000002</v>
      </c>
      <c r="K197">
        <f t="shared" si="34"/>
        <v>0.13675300654269124</v>
      </c>
      <c r="M197">
        <f t="shared" si="35"/>
        <v>0.29928601006706224</v>
      </c>
      <c r="N197">
        <f t="shared" si="36"/>
        <v>0.27498663447125071</v>
      </c>
      <c r="O197">
        <f t="shared" si="37"/>
        <v>2.3775754588700013</v>
      </c>
      <c r="Q197">
        <f t="shared" si="43"/>
        <v>7.0184210526315793E-2</v>
      </c>
      <c r="T197">
        <f t="shared" si="38"/>
        <v>0</v>
      </c>
      <c r="U197">
        <f t="shared" si="39"/>
        <v>-8.2655999999999992</v>
      </c>
      <c r="W197">
        <f t="shared" si="40"/>
        <v>3.6654287716535436</v>
      </c>
      <c r="Y197">
        <f t="shared" si="41"/>
        <v>-1.2878533127835423</v>
      </c>
      <c r="Z197">
        <f t="shared" si="42"/>
        <v>8.6755466872164568</v>
      </c>
    </row>
    <row r="198" spans="1:26" x14ac:dyDescent="0.25">
      <c r="A198">
        <v>169.26</v>
      </c>
      <c r="B198">
        <v>211.74</v>
      </c>
      <c r="C198">
        <v>54.433999999999997</v>
      </c>
      <c r="D198">
        <v>4.4694999999999999E-2</v>
      </c>
      <c r="E198">
        <v>0.81889999999999996</v>
      </c>
      <c r="F198">
        <v>-10.375999999999999</v>
      </c>
      <c r="G198">
        <v>8.0099</v>
      </c>
      <c r="H198">
        <v>340.35</v>
      </c>
      <c r="J198">
        <f t="shared" si="33"/>
        <v>15.211943250000001</v>
      </c>
      <c r="K198">
        <f t="shared" si="34"/>
        <v>0.18635256322690327</v>
      </c>
      <c r="M198">
        <f t="shared" si="35"/>
        <v>0.42057693525627071</v>
      </c>
      <c r="N198">
        <f t="shared" si="36"/>
        <v>0.51063262722628466</v>
      </c>
      <c r="O198">
        <f t="shared" si="37"/>
        <v>4.2376068044630406</v>
      </c>
      <c r="Q198">
        <f t="shared" si="43"/>
        <v>7.0184210526315793E-2</v>
      </c>
      <c r="T198">
        <f t="shared" si="38"/>
        <v>0</v>
      </c>
      <c r="U198">
        <f t="shared" si="39"/>
        <v>-8.0099</v>
      </c>
      <c r="W198">
        <f t="shared" si="40"/>
        <v>5.8498691076115481</v>
      </c>
      <c r="Y198">
        <f t="shared" si="41"/>
        <v>-1.6122623031485075</v>
      </c>
      <c r="Z198">
        <f t="shared" si="42"/>
        <v>8.7637376968514928</v>
      </c>
    </row>
    <row r="199" spans="1:26" x14ac:dyDescent="0.25">
      <c r="A199">
        <v>166.37</v>
      </c>
      <c r="B199">
        <v>208.38</v>
      </c>
      <c r="C199">
        <v>54.430999999999997</v>
      </c>
      <c r="D199">
        <v>4.4734000000000003E-2</v>
      </c>
      <c r="E199">
        <v>1.1863999999999999</v>
      </c>
      <c r="F199">
        <v>-10.802</v>
      </c>
      <c r="G199">
        <v>7.7446000000000002</v>
      </c>
      <c r="H199">
        <v>340.35</v>
      </c>
      <c r="J199">
        <f t="shared" si="33"/>
        <v>15.225216900000001</v>
      </c>
      <c r="K199">
        <f t="shared" si="34"/>
        <v>0.23565099843639647</v>
      </c>
      <c r="M199">
        <f t="shared" si="35"/>
        <v>0.54785243209498502</v>
      </c>
      <c r="N199">
        <f t="shared" si="36"/>
        <v>0.8165379757033826</v>
      </c>
      <c r="O199">
        <f t="shared" si="37"/>
        <v>6.6126132525768879</v>
      </c>
      <c r="Q199">
        <f t="shared" si="43"/>
        <v>7.0184210526315793E-2</v>
      </c>
      <c r="T199">
        <f t="shared" si="38"/>
        <v>0</v>
      </c>
      <c r="U199">
        <f t="shared" si="39"/>
        <v>-7.7446000000000002</v>
      </c>
      <c r="W199">
        <f t="shared" si="40"/>
        <v>8.4746638320209939</v>
      </c>
      <c r="Y199">
        <f t="shared" si="41"/>
        <v>-1.862050579444106</v>
      </c>
      <c r="Z199">
        <f t="shared" si="42"/>
        <v>8.9399494205558945</v>
      </c>
    </row>
    <row r="200" spans="1:26" x14ac:dyDescent="0.25">
      <c r="A200">
        <v>163.51</v>
      </c>
      <c r="B200">
        <v>204.83</v>
      </c>
      <c r="C200">
        <v>54.429000000000002</v>
      </c>
      <c r="D200">
        <v>4.4760000000000001E-2</v>
      </c>
      <c r="E200">
        <v>1.6060000000000001</v>
      </c>
      <c r="F200">
        <v>-11.231999999999999</v>
      </c>
      <c r="G200">
        <v>7.4737999999999998</v>
      </c>
      <c r="H200">
        <v>340.35</v>
      </c>
      <c r="J200">
        <f t="shared" si="33"/>
        <v>15.234066000000002</v>
      </c>
      <c r="K200">
        <f t="shared" si="34"/>
        <v>0.28384799476590605</v>
      </c>
      <c r="M200">
        <f t="shared" si="35"/>
        <v>0.67876189380241092</v>
      </c>
      <c r="N200">
        <f t="shared" si="36"/>
        <v>1.1847029788863876</v>
      </c>
      <c r="O200">
        <f t="shared" si="37"/>
        <v>9.4417693932776157</v>
      </c>
      <c r="Q200">
        <f t="shared" si="43"/>
        <v>7.0184210526315793E-2</v>
      </c>
      <c r="T200">
        <f t="shared" si="38"/>
        <v>0</v>
      </c>
      <c r="U200">
        <f t="shared" si="39"/>
        <v>-7.4737999999999998</v>
      </c>
      <c r="W200">
        <f t="shared" si="40"/>
        <v>11.471518897637797</v>
      </c>
      <c r="Y200">
        <f t="shared" si="41"/>
        <v>-2.029749504360181</v>
      </c>
      <c r="Z200">
        <f t="shared" si="42"/>
        <v>9.2022504956398183</v>
      </c>
    </row>
    <row r="201" spans="1:26" x14ac:dyDescent="0.25">
      <c r="A201">
        <v>160.71</v>
      </c>
      <c r="B201">
        <v>201.07</v>
      </c>
      <c r="C201">
        <v>54.426000000000002</v>
      </c>
      <c r="D201">
        <v>4.4768000000000002E-2</v>
      </c>
      <c r="E201">
        <v>2.0676000000000001</v>
      </c>
      <c r="F201">
        <v>-11.657999999999999</v>
      </c>
      <c r="G201">
        <v>7.1994999999999996</v>
      </c>
      <c r="H201">
        <v>340.35</v>
      </c>
      <c r="J201">
        <f t="shared" si="33"/>
        <v>15.236788800000001</v>
      </c>
      <c r="K201">
        <f t="shared" si="34"/>
        <v>0.3303496633391515</v>
      </c>
      <c r="M201">
        <f t="shared" si="35"/>
        <v>0.81113707792971834</v>
      </c>
      <c r="N201">
        <f t="shared" si="36"/>
        <v>1.6046693466817632</v>
      </c>
      <c r="O201">
        <f t="shared" si="37"/>
        <v>12.646743418214458</v>
      </c>
      <c r="Q201">
        <f t="shared" si="43"/>
        <v>7.0184210526315793E-2</v>
      </c>
      <c r="T201">
        <f t="shared" si="38"/>
        <v>0</v>
      </c>
      <c r="U201">
        <f t="shared" si="39"/>
        <v>-7.1994999999999996</v>
      </c>
      <c r="W201">
        <f t="shared" si="40"/>
        <v>14.767873700787403</v>
      </c>
      <c r="Y201">
        <f t="shared" si="41"/>
        <v>-2.1211302825729454</v>
      </c>
      <c r="Z201">
        <f t="shared" si="42"/>
        <v>9.536869717427054</v>
      </c>
    </row>
    <row r="202" spans="1:26" x14ac:dyDescent="0.25">
      <c r="A202">
        <v>157.91</v>
      </c>
      <c r="B202">
        <v>197.1</v>
      </c>
      <c r="C202">
        <v>54.423000000000002</v>
      </c>
      <c r="D202">
        <v>4.4776000000000003E-2</v>
      </c>
      <c r="E202">
        <v>2.5766</v>
      </c>
      <c r="F202">
        <v>-12.086</v>
      </c>
      <c r="G202">
        <v>6.9153000000000002</v>
      </c>
      <c r="H202">
        <v>340.35</v>
      </c>
      <c r="J202">
        <f t="shared" si="33"/>
        <v>15.239511600000002</v>
      </c>
      <c r="K202">
        <f t="shared" si="34"/>
        <v>0.37606254765773639</v>
      </c>
      <c r="M202">
        <f t="shared" si="35"/>
        <v>0.94707779947112913</v>
      </c>
      <c r="N202">
        <f t="shared" si="36"/>
        <v>2.0794955109936666</v>
      </c>
      <c r="O202">
        <f t="shared" si="37"/>
        <v>16.252366286005639</v>
      </c>
      <c r="Q202">
        <f t="shared" si="43"/>
        <v>7.0184210526315793E-2</v>
      </c>
      <c r="T202">
        <f t="shared" si="38"/>
        <v>0</v>
      </c>
      <c r="U202">
        <f t="shared" si="39"/>
        <v>-6.9153000000000002</v>
      </c>
      <c r="W202">
        <f t="shared" si="40"/>
        <v>18.402401811023623</v>
      </c>
      <c r="Y202">
        <f t="shared" si="41"/>
        <v>-2.1500355250179837</v>
      </c>
      <c r="Z202">
        <f t="shared" si="42"/>
        <v>9.9359644749820166</v>
      </c>
    </row>
    <row r="203" spans="1:26" x14ac:dyDescent="0.25">
      <c r="A203">
        <v>155.18</v>
      </c>
      <c r="B203">
        <v>193.03</v>
      </c>
      <c r="C203">
        <v>54.420999999999999</v>
      </c>
      <c r="D203">
        <v>4.4783999999999997E-2</v>
      </c>
      <c r="E203">
        <v>3.1122999999999998</v>
      </c>
      <c r="F203">
        <v>-12.500999999999999</v>
      </c>
      <c r="G203">
        <v>6.6302000000000003</v>
      </c>
      <c r="H203">
        <v>340.35</v>
      </c>
      <c r="J203">
        <f t="shared" si="33"/>
        <v>15.242234400000001</v>
      </c>
      <c r="K203">
        <f t="shared" si="34"/>
        <v>0.41976893100277696</v>
      </c>
      <c r="M203">
        <f t="shared" si="35"/>
        <v>1.0824390721686956</v>
      </c>
      <c r="N203">
        <f t="shared" si="36"/>
        <v>2.5909462417401787</v>
      </c>
      <c r="O203">
        <f t="shared" si="37"/>
        <v>20.121579267374905</v>
      </c>
      <c r="Q203">
        <f t="shared" si="43"/>
        <v>7.0184210526315793E-2</v>
      </c>
      <c r="T203">
        <f t="shared" si="38"/>
        <v>0</v>
      </c>
      <c r="U203">
        <f t="shared" si="39"/>
        <v>-6.6302000000000003</v>
      </c>
      <c r="W203">
        <f t="shared" si="40"/>
        <v>22.227621824146979</v>
      </c>
      <c r="Y203">
        <f t="shared" si="41"/>
        <v>-2.1060425567720742</v>
      </c>
      <c r="Z203">
        <f t="shared" si="42"/>
        <v>10.394957443227925</v>
      </c>
    </row>
    <row r="204" spans="1:26" x14ac:dyDescent="0.25">
      <c r="A204">
        <v>152.37</v>
      </c>
      <c r="B204">
        <v>188.95</v>
      </c>
      <c r="C204">
        <v>54.417999999999999</v>
      </c>
      <c r="D204">
        <v>4.4859000000000003E-2</v>
      </c>
      <c r="E204">
        <v>3.7121</v>
      </c>
      <c r="F204">
        <v>-12.936</v>
      </c>
      <c r="G204">
        <v>6.3316999999999997</v>
      </c>
      <c r="H204">
        <v>340.35</v>
      </c>
      <c r="J204">
        <f t="shared" ref="J204:J261" si="44">D204*H204</f>
        <v>15.267760650000001</v>
      </c>
      <c r="K204">
        <f t="shared" ref="K204:K261" si="45">SIN(RADIANS(A204))</f>
        <v>0.46375998670005802</v>
      </c>
      <c r="M204">
        <f t="shared" ref="M204:M261" si="46">K204*(1.1*0.0381*0.15/(0.0381^2*PI())*K204+2)</f>
        <v>1.2240001397566589</v>
      </c>
      <c r="N204">
        <f t="shared" ref="N204:N261" si="47">K204*K204*(1.1*0.0762*0.8/(0.0381^2*PI()))</f>
        <v>3.1624551078031229</v>
      </c>
      <c r="O204">
        <f t="shared" ref="O204:O261" si="48">(M204*0.1+ N204 * 0.55)/0.0762</f>
        <v>24.432418940516843</v>
      </c>
      <c r="Q204">
        <f t="shared" si="43"/>
        <v>7.0184210526315793E-2</v>
      </c>
      <c r="T204">
        <f t="shared" ref="T204:T261" si="49">MIN(O204, S204* (RADIANS(B204)/J204)^2)*SIGN(B204)</f>
        <v>0</v>
      </c>
      <c r="U204">
        <f t="shared" ref="U204:U261" si="50">T204-G204</f>
        <v>-6.3316999999999997</v>
      </c>
      <c r="W204">
        <f t="shared" ref="W204:W261" si="51">E204*C204/100/0.0762</f>
        <v>26.509850104986878</v>
      </c>
      <c r="Y204">
        <f t="shared" ref="Y204:Y261" si="52">O204-W204-T204</f>
        <v>-2.0774311644700347</v>
      </c>
      <c r="Z204">
        <f t="shared" ref="Z204:Z261" si="53">Y204-F204</f>
        <v>10.858568835529965</v>
      </c>
    </row>
    <row r="205" spans="1:26" x14ac:dyDescent="0.25">
      <c r="A205">
        <v>149.71</v>
      </c>
      <c r="B205">
        <v>184.88</v>
      </c>
      <c r="C205">
        <v>54.414999999999999</v>
      </c>
      <c r="D205">
        <v>4.4928999999999997E-2</v>
      </c>
      <c r="E205">
        <v>4.3120000000000003</v>
      </c>
      <c r="F205">
        <v>-13.342000000000001</v>
      </c>
      <c r="G205">
        <v>6.0431999999999997</v>
      </c>
      <c r="H205">
        <v>340.35</v>
      </c>
      <c r="J205">
        <f t="shared" si="44"/>
        <v>15.29158515</v>
      </c>
      <c r="K205">
        <f t="shared" si="45"/>
        <v>0.50437692518033772</v>
      </c>
      <c r="M205">
        <f t="shared" si="46"/>
        <v>1.359440728025427</v>
      </c>
      <c r="N205">
        <f t="shared" si="47"/>
        <v>3.7406600284240161</v>
      </c>
      <c r="O205">
        <f t="shared" si="48"/>
        <v>28.783557591020358</v>
      </c>
      <c r="Q205">
        <f t="shared" si="43"/>
        <v>7.0184210526315793E-2</v>
      </c>
      <c r="T205">
        <f t="shared" si="49"/>
        <v>0</v>
      </c>
      <c r="U205">
        <f t="shared" si="50"/>
        <v>-6.0431999999999997</v>
      </c>
      <c r="W205">
        <f t="shared" si="51"/>
        <v>30.792320209973752</v>
      </c>
      <c r="Y205">
        <f t="shared" si="52"/>
        <v>-2.0087626189533943</v>
      </c>
      <c r="Z205">
        <f t="shared" si="53"/>
        <v>11.333237381046606</v>
      </c>
    </row>
    <row r="206" spans="1:26" x14ac:dyDescent="0.25">
      <c r="A206">
        <v>147.19</v>
      </c>
      <c r="B206">
        <v>180.82</v>
      </c>
      <c r="C206">
        <v>54.412999999999997</v>
      </c>
      <c r="D206">
        <v>4.4991999999999997E-2</v>
      </c>
      <c r="E206">
        <v>4.9061000000000003</v>
      </c>
      <c r="F206">
        <v>-13.72</v>
      </c>
      <c r="G206">
        <v>5.7641999999999998</v>
      </c>
      <c r="H206">
        <v>340.35</v>
      </c>
      <c r="J206">
        <f t="shared" si="44"/>
        <v>15.313027200000001</v>
      </c>
      <c r="K206">
        <f t="shared" si="45"/>
        <v>0.5418549085794403</v>
      </c>
      <c r="M206">
        <f t="shared" si="46"/>
        <v>1.488448878083132</v>
      </c>
      <c r="N206">
        <f t="shared" si="47"/>
        <v>4.3172166498586835</v>
      </c>
      <c r="O206">
        <f t="shared" si="48"/>
        <v>33.114357548957862</v>
      </c>
      <c r="Q206">
        <f t="shared" si="43"/>
        <v>7.0184210526315793E-2</v>
      </c>
      <c r="T206">
        <f t="shared" si="49"/>
        <v>0</v>
      </c>
      <c r="U206">
        <f t="shared" si="50"/>
        <v>-5.7641999999999998</v>
      </c>
      <c r="W206">
        <f t="shared" si="51"/>
        <v>35.033545839895012</v>
      </c>
      <c r="Y206">
        <f t="shared" si="52"/>
        <v>-1.91918829093715</v>
      </c>
      <c r="Z206">
        <f t="shared" si="53"/>
        <v>11.800811709062851</v>
      </c>
    </row>
    <row r="207" spans="1:26" x14ac:dyDescent="0.25">
      <c r="A207">
        <v>144.88999999999999</v>
      </c>
      <c r="B207">
        <v>176.76</v>
      </c>
      <c r="C207">
        <v>54.41</v>
      </c>
      <c r="D207">
        <v>4.5025000000000003E-2</v>
      </c>
      <c r="E207">
        <v>5.4648000000000003</v>
      </c>
      <c r="F207">
        <v>-14.055</v>
      </c>
      <c r="G207">
        <v>5.5004999999999997</v>
      </c>
      <c r="H207">
        <v>340.35</v>
      </c>
      <c r="J207">
        <f t="shared" si="44"/>
        <v>15.324258750000002</v>
      </c>
      <c r="K207">
        <f t="shared" si="45"/>
        <v>0.57514803734815623</v>
      </c>
      <c r="M207">
        <f t="shared" si="46"/>
        <v>1.6062997889498527</v>
      </c>
      <c r="N207">
        <f t="shared" si="47"/>
        <v>4.8640396187044299</v>
      </c>
      <c r="O207">
        <f t="shared" si="48"/>
        <v>37.215902482708941</v>
      </c>
      <c r="Q207">
        <f t="shared" si="43"/>
        <v>7.0184210526315793E-2</v>
      </c>
      <c r="T207">
        <f t="shared" si="49"/>
        <v>0</v>
      </c>
      <c r="U207">
        <f t="shared" si="50"/>
        <v>-5.5004999999999997</v>
      </c>
      <c r="W207">
        <f t="shared" si="51"/>
        <v>39.020966929133856</v>
      </c>
      <c r="Y207">
        <f t="shared" si="52"/>
        <v>-1.8050644464249146</v>
      </c>
      <c r="Z207">
        <f t="shared" si="53"/>
        <v>12.249935553575085</v>
      </c>
    </row>
    <row r="208" spans="1:26" x14ac:dyDescent="0.25">
      <c r="A208">
        <v>142.85</v>
      </c>
      <c r="B208">
        <v>172.72</v>
      </c>
      <c r="C208">
        <v>54.408000000000001</v>
      </c>
      <c r="D208">
        <v>4.5005999999999997E-2</v>
      </c>
      <c r="E208">
        <v>5.9610000000000003</v>
      </c>
      <c r="F208">
        <v>-14.333</v>
      </c>
      <c r="G208">
        <v>5.2563000000000004</v>
      </c>
      <c r="H208">
        <v>340.36</v>
      </c>
      <c r="J208">
        <f t="shared" si="44"/>
        <v>15.31824216</v>
      </c>
      <c r="K208">
        <f t="shared" si="45"/>
        <v>0.60390378125332878</v>
      </c>
      <c r="M208">
        <f t="shared" si="46"/>
        <v>1.7105488970072946</v>
      </c>
      <c r="N208">
        <f t="shared" si="47"/>
        <v>5.3625742346734633</v>
      </c>
      <c r="O208">
        <f t="shared" si="48"/>
        <v>40.95105930145845</v>
      </c>
      <c r="Q208">
        <f t="shared" si="43"/>
        <v>7.0184210526315793E-2</v>
      </c>
      <c r="T208">
        <f t="shared" si="49"/>
        <v>0</v>
      </c>
      <c r="U208">
        <f t="shared" si="50"/>
        <v>-5.2563000000000004</v>
      </c>
      <c r="W208">
        <f t="shared" si="51"/>
        <v>42.562478740157481</v>
      </c>
      <c r="Y208">
        <f t="shared" si="52"/>
        <v>-1.6114194386990306</v>
      </c>
      <c r="Z208">
        <f t="shared" si="53"/>
        <v>12.72158056130097</v>
      </c>
    </row>
    <row r="209" spans="1:26" x14ac:dyDescent="0.25">
      <c r="A209">
        <v>140.88999999999999</v>
      </c>
      <c r="B209">
        <v>168.69</v>
      </c>
      <c r="C209">
        <v>54.405999999999999</v>
      </c>
      <c r="D209">
        <v>4.4984999999999997E-2</v>
      </c>
      <c r="E209">
        <v>6.4424000000000001</v>
      </c>
      <c r="F209">
        <v>-14.589</v>
      </c>
      <c r="G209">
        <v>5.0183999999999997</v>
      </c>
      <c r="H209">
        <v>340.36</v>
      </c>
      <c r="J209">
        <f t="shared" si="44"/>
        <v>15.311094599999999</v>
      </c>
      <c r="K209">
        <f t="shared" si="45"/>
        <v>0.63081124347437278</v>
      </c>
      <c r="M209">
        <f t="shared" si="46"/>
        <v>1.8101620381771915</v>
      </c>
      <c r="N209">
        <f t="shared" si="47"/>
        <v>5.851088546436757</v>
      </c>
      <c r="O209">
        <f t="shared" si="48"/>
        <v>44.607807143804926</v>
      </c>
      <c r="Q209">
        <f t="shared" si="43"/>
        <v>7.0184210526315793E-2</v>
      </c>
      <c r="T209">
        <f t="shared" si="49"/>
        <v>0</v>
      </c>
      <c r="U209">
        <f t="shared" si="50"/>
        <v>-5.0183999999999997</v>
      </c>
      <c r="W209">
        <f t="shared" si="51"/>
        <v>45.998059632545932</v>
      </c>
      <c r="Y209">
        <f t="shared" si="52"/>
        <v>-1.3902524887410053</v>
      </c>
      <c r="Z209">
        <f t="shared" si="53"/>
        <v>13.198747511258995</v>
      </c>
    </row>
    <row r="210" spans="1:26" x14ac:dyDescent="0.25">
      <c r="A210">
        <v>139.01</v>
      </c>
      <c r="B210">
        <v>164.66</v>
      </c>
      <c r="C210">
        <v>54.402999999999999</v>
      </c>
      <c r="D210">
        <v>4.4961000000000001E-2</v>
      </c>
      <c r="E210">
        <v>6.9074999999999998</v>
      </c>
      <c r="F210">
        <v>-14.826000000000001</v>
      </c>
      <c r="G210">
        <v>4.7865000000000002</v>
      </c>
      <c r="H210">
        <v>340.36</v>
      </c>
      <c r="J210">
        <f t="shared" si="44"/>
        <v>15.302925960000001</v>
      </c>
      <c r="K210">
        <f t="shared" si="45"/>
        <v>0.65592729732811328</v>
      </c>
      <c r="M210">
        <f t="shared" si="46"/>
        <v>1.9049444641255087</v>
      </c>
      <c r="N210">
        <f t="shared" si="47"/>
        <v>6.3262919410056764</v>
      </c>
      <c r="O210">
        <f t="shared" si="48"/>
        <v>48.162139290888092</v>
      </c>
      <c r="Q210">
        <f t="shared" si="43"/>
        <v>7.0184210526315793E-2</v>
      </c>
      <c r="T210">
        <f t="shared" si="49"/>
        <v>0</v>
      </c>
      <c r="U210">
        <f t="shared" si="50"/>
        <v>-4.7865000000000002</v>
      </c>
      <c r="W210">
        <f t="shared" si="51"/>
        <v>49.31610531496063</v>
      </c>
      <c r="Y210">
        <f t="shared" si="52"/>
        <v>-1.1539660240725382</v>
      </c>
      <c r="Z210">
        <f t="shared" si="53"/>
        <v>13.672033975927462</v>
      </c>
    </row>
    <row r="211" spans="1:26" x14ac:dyDescent="0.25">
      <c r="A211">
        <v>137.19999999999999</v>
      </c>
      <c r="B211">
        <v>160.63</v>
      </c>
      <c r="C211">
        <v>54.401000000000003</v>
      </c>
      <c r="D211">
        <v>4.4932E-2</v>
      </c>
      <c r="E211">
        <v>7.3536999999999999</v>
      </c>
      <c r="F211">
        <v>-15.042</v>
      </c>
      <c r="G211">
        <v>4.5609999999999999</v>
      </c>
      <c r="H211">
        <v>340.36</v>
      </c>
      <c r="J211">
        <f t="shared" si="44"/>
        <v>15.293055520000001</v>
      </c>
      <c r="K211">
        <f t="shared" si="45"/>
        <v>0.67944130426151672</v>
      </c>
      <c r="M211">
        <f t="shared" si="46"/>
        <v>1.9952574258062485</v>
      </c>
      <c r="N211">
        <f t="shared" si="47"/>
        <v>6.7879980510209634</v>
      </c>
      <c r="O211">
        <f t="shared" si="48"/>
        <v>51.613184654096521</v>
      </c>
      <c r="Q211">
        <f t="shared" si="43"/>
        <v>7.0184210526315793E-2</v>
      </c>
      <c r="T211">
        <f t="shared" si="49"/>
        <v>0</v>
      </c>
      <c r="U211">
        <f t="shared" si="50"/>
        <v>-4.5609999999999999</v>
      </c>
      <c r="W211">
        <f t="shared" si="51"/>
        <v>52.499820695538062</v>
      </c>
      <c r="Y211">
        <f t="shared" si="52"/>
        <v>-0.88663604144154107</v>
      </c>
      <c r="Z211">
        <f t="shared" si="53"/>
        <v>14.155363958558459</v>
      </c>
    </row>
    <row r="212" spans="1:26" x14ac:dyDescent="0.25">
      <c r="A212">
        <v>135.47999999999999</v>
      </c>
      <c r="B212">
        <v>156.61000000000001</v>
      </c>
      <c r="C212">
        <v>54.399000000000001</v>
      </c>
      <c r="D212">
        <v>4.4898E-2</v>
      </c>
      <c r="E212">
        <v>7.7775999999999996</v>
      </c>
      <c r="F212">
        <v>-15.237</v>
      </c>
      <c r="G212">
        <v>4.3421000000000003</v>
      </c>
      <c r="H212">
        <v>340.36</v>
      </c>
      <c r="J212">
        <f t="shared" si="44"/>
        <v>15.281483280000002</v>
      </c>
      <c r="K212">
        <f t="shared" si="45"/>
        <v>0.70115819296754245</v>
      </c>
      <c r="M212">
        <f t="shared" si="46"/>
        <v>2.0800220604006352</v>
      </c>
      <c r="N212">
        <f t="shared" si="47"/>
        <v>7.2288605276325351</v>
      </c>
      <c r="O212">
        <f t="shared" si="48"/>
        <v>54.906502575301282</v>
      </c>
      <c r="Q212">
        <f t="shared" si="43"/>
        <v>7.0184210526315793E-2</v>
      </c>
      <c r="T212">
        <f t="shared" si="49"/>
        <v>0</v>
      </c>
      <c r="U212">
        <f t="shared" si="50"/>
        <v>-4.3421000000000003</v>
      </c>
      <c r="W212">
        <f t="shared" si="51"/>
        <v>55.524102677165352</v>
      </c>
      <c r="Y212">
        <f t="shared" si="52"/>
        <v>-0.61760010186407044</v>
      </c>
      <c r="Z212">
        <f t="shared" si="53"/>
        <v>14.61939989813593</v>
      </c>
    </row>
    <row r="213" spans="1:26" x14ac:dyDescent="0.25">
      <c r="A213">
        <v>133.82</v>
      </c>
      <c r="B213">
        <v>152.59</v>
      </c>
      <c r="C213">
        <v>54.396999999999998</v>
      </c>
      <c r="D213">
        <v>4.4860999999999998E-2</v>
      </c>
      <c r="E213">
        <v>8.1832999999999991</v>
      </c>
      <c r="F213">
        <v>-15.416</v>
      </c>
      <c r="G213">
        <v>4.1288</v>
      </c>
      <c r="H213">
        <v>340.36</v>
      </c>
      <c r="J213">
        <f t="shared" si="44"/>
        <v>15.268889959999999</v>
      </c>
      <c r="K213">
        <f t="shared" si="45"/>
        <v>0.72151858058553664</v>
      </c>
      <c r="M213">
        <f t="shared" si="46"/>
        <v>2.1606730258431126</v>
      </c>
      <c r="N213">
        <f t="shared" si="47"/>
        <v>7.6547825565017513</v>
      </c>
      <c r="O213">
        <f t="shared" si="48"/>
        <v>58.086584103153207</v>
      </c>
      <c r="Q213">
        <f t="shared" si="43"/>
        <v>7.0184210526315793E-2</v>
      </c>
      <c r="T213">
        <f t="shared" si="49"/>
        <v>0</v>
      </c>
      <c r="U213">
        <f t="shared" si="50"/>
        <v>-4.1288</v>
      </c>
      <c r="W213">
        <f t="shared" si="51"/>
        <v>58.418237545931738</v>
      </c>
      <c r="Y213">
        <f t="shared" si="52"/>
        <v>-0.33165344277853137</v>
      </c>
      <c r="Z213">
        <f t="shared" si="53"/>
        <v>15.084346557221469</v>
      </c>
    </row>
    <row r="214" spans="1:26" x14ac:dyDescent="0.25">
      <c r="A214">
        <v>132.21</v>
      </c>
      <c r="B214">
        <v>148.57</v>
      </c>
      <c r="C214">
        <v>54.395000000000003</v>
      </c>
      <c r="D214">
        <v>4.4821E-2</v>
      </c>
      <c r="E214">
        <v>8.5704999999999991</v>
      </c>
      <c r="F214">
        <v>-15.577</v>
      </c>
      <c r="G214">
        <v>3.9211</v>
      </c>
      <c r="H214">
        <v>340.36</v>
      </c>
      <c r="J214">
        <f t="shared" si="44"/>
        <v>15.255275560000001</v>
      </c>
      <c r="K214">
        <f t="shared" si="45"/>
        <v>0.74068734764487465</v>
      </c>
      <c r="M214">
        <f t="shared" si="46"/>
        <v>2.237648308884197</v>
      </c>
      <c r="N214">
        <f t="shared" si="47"/>
        <v>8.066918545007443</v>
      </c>
      <c r="O214">
        <f t="shared" si="48"/>
        <v>61.162336360137964</v>
      </c>
      <c r="Q214">
        <f t="shared" si="43"/>
        <v>7.0184210526315793E-2</v>
      </c>
      <c r="T214">
        <f t="shared" si="49"/>
        <v>0</v>
      </c>
      <c r="U214">
        <f t="shared" si="50"/>
        <v>-3.9211</v>
      </c>
      <c r="W214">
        <f t="shared" si="51"/>
        <v>61.180098097112861</v>
      </c>
      <c r="Y214">
        <f t="shared" si="52"/>
        <v>-1.7761736974897246E-2</v>
      </c>
      <c r="Z214">
        <f t="shared" si="53"/>
        <v>15.559238263025103</v>
      </c>
    </row>
    <row r="215" spans="1:26" x14ac:dyDescent="0.25">
      <c r="A215">
        <v>130.66</v>
      </c>
      <c r="B215">
        <v>144.55000000000001</v>
      </c>
      <c r="C215">
        <v>54.393000000000001</v>
      </c>
      <c r="D215">
        <v>4.478E-2</v>
      </c>
      <c r="E215">
        <v>8.9391999999999996</v>
      </c>
      <c r="F215">
        <v>-15.723000000000001</v>
      </c>
      <c r="G215">
        <v>3.7189000000000001</v>
      </c>
      <c r="H215">
        <v>340.36</v>
      </c>
      <c r="J215">
        <f t="shared" si="44"/>
        <v>15.2413208</v>
      </c>
      <c r="K215">
        <f t="shared" si="45"/>
        <v>0.75858940197569258</v>
      </c>
      <c r="M215">
        <f t="shared" si="46"/>
        <v>2.3104517401386171</v>
      </c>
      <c r="N215">
        <f t="shared" si="47"/>
        <v>8.4615779859971418</v>
      </c>
      <c r="O215">
        <f t="shared" si="48"/>
        <v>64.106470686512992</v>
      </c>
      <c r="Q215">
        <f t="shared" si="43"/>
        <v>7.0184210526315793E-2</v>
      </c>
      <c r="T215">
        <f t="shared" si="49"/>
        <v>0</v>
      </c>
      <c r="U215">
        <f t="shared" si="50"/>
        <v>-3.7189000000000001</v>
      </c>
      <c r="W215">
        <f t="shared" si="51"/>
        <v>63.809698897637794</v>
      </c>
      <c r="Y215">
        <f t="shared" si="52"/>
        <v>0.29677178887519773</v>
      </c>
      <c r="Z215">
        <f t="shared" si="53"/>
        <v>16.019771788875197</v>
      </c>
    </row>
    <row r="216" spans="1:26" x14ac:dyDescent="0.25">
      <c r="A216">
        <v>129.04</v>
      </c>
      <c r="B216">
        <v>140.54</v>
      </c>
      <c r="C216">
        <v>54.390999999999998</v>
      </c>
      <c r="D216">
        <v>4.4769999999999997E-2</v>
      </c>
      <c r="E216">
        <v>9.3310999999999993</v>
      </c>
      <c r="F216">
        <v>-15.88</v>
      </c>
      <c r="G216">
        <v>3.5165000000000002</v>
      </c>
      <c r="H216">
        <v>340.36</v>
      </c>
      <c r="J216">
        <f t="shared" si="44"/>
        <v>15.2379172</v>
      </c>
      <c r="K216">
        <f t="shared" si="45"/>
        <v>0.77670642359195918</v>
      </c>
      <c r="M216">
        <f t="shared" si="46"/>
        <v>2.3850289491648291</v>
      </c>
      <c r="N216">
        <f t="shared" si="47"/>
        <v>8.8705717544630467</v>
      </c>
      <c r="O216">
        <f t="shared" si="48"/>
        <v>67.156395798834097</v>
      </c>
      <c r="Q216">
        <f t="shared" si="43"/>
        <v>7.0184210526315793E-2</v>
      </c>
      <c r="T216">
        <f t="shared" si="49"/>
        <v>0</v>
      </c>
      <c r="U216">
        <f t="shared" si="50"/>
        <v>-3.5165000000000002</v>
      </c>
      <c r="W216">
        <f t="shared" si="51"/>
        <v>66.604706049868753</v>
      </c>
      <c r="Y216">
        <f t="shared" si="52"/>
        <v>0.55168974896534451</v>
      </c>
      <c r="Z216">
        <f t="shared" si="53"/>
        <v>16.431689748965347</v>
      </c>
    </row>
    <row r="217" spans="1:26" x14ac:dyDescent="0.25">
      <c r="A217">
        <v>127.47</v>
      </c>
      <c r="B217">
        <v>136.52000000000001</v>
      </c>
      <c r="C217">
        <v>54.387999999999998</v>
      </c>
      <c r="D217">
        <v>4.4759E-2</v>
      </c>
      <c r="E217">
        <v>9.7045999999999992</v>
      </c>
      <c r="F217">
        <v>-16.024000000000001</v>
      </c>
      <c r="G217">
        <v>3.32</v>
      </c>
      <c r="H217">
        <v>340.36</v>
      </c>
      <c r="J217">
        <f t="shared" si="44"/>
        <v>15.234173240000001</v>
      </c>
      <c r="K217">
        <f t="shared" si="45"/>
        <v>0.7936719782643723</v>
      </c>
      <c r="M217">
        <f t="shared" si="46"/>
        <v>2.4556867217224139</v>
      </c>
      <c r="N217">
        <f t="shared" si="47"/>
        <v>9.2623228287324686</v>
      </c>
      <c r="O217">
        <f t="shared" si="48"/>
        <v>70.076722151904178</v>
      </c>
      <c r="Q217">
        <f t="shared" si="43"/>
        <v>7.0184210526315793E-2</v>
      </c>
      <c r="T217">
        <f t="shared" si="49"/>
        <v>0</v>
      </c>
      <c r="U217">
        <f t="shared" si="50"/>
        <v>-3.32</v>
      </c>
      <c r="W217">
        <f t="shared" si="51"/>
        <v>69.266900892388435</v>
      </c>
      <c r="Y217">
        <f t="shared" si="52"/>
        <v>0.80982125951574346</v>
      </c>
      <c r="Z217">
        <f t="shared" si="53"/>
        <v>16.833821259515744</v>
      </c>
    </row>
    <row r="218" spans="1:26" x14ac:dyDescent="0.25">
      <c r="A218">
        <v>125.96</v>
      </c>
      <c r="B218">
        <v>132.5</v>
      </c>
      <c r="C218">
        <v>54.386000000000003</v>
      </c>
      <c r="D218">
        <v>4.4745E-2</v>
      </c>
      <c r="E218">
        <v>10.058</v>
      </c>
      <c r="F218">
        <v>-16.152000000000001</v>
      </c>
      <c r="G218">
        <v>3.1295000000000002</v>
      </c>
      <c r="H218">
        <v>340.36</v>
      </c>
      <c r="J218">
        <f t="shared" si="44"/>
        <v>15.2294082</v>
      </c>
      <c r="K218">
        <f t="shared" si="45"/>
        <v>0.8094271487069733</v>
      </c>
      <c r="M218">
        <f t="shared" si="46"/>
        <v>2.5220141613580083</v>
      </c>
      <c r="N218">
        <f t="shared" si="47"/>
        <v>9.6337052154033262</v>
      </c>
      <c r="O218">
        <f t="shared" si="48"/>
        <v>72.844347567029274</v>
      </c>
      <c r="Q218">
        <f t="shared" si="43"/>
        <v>7.0184210526315793E-2</v>
      </c>
      <c r="T218">
        <f t="shared" si="49"/>
        <v>0</v>
      </c>
      <c r="U218">
        <f t="shared" si="50"/>
        <v>-3.1295000000000002</v>
      </c>
      <c r="W218">
        <f t="shared" si="51"/>
        <v>71.786665091863512</v>
      </c>
      <c r="Y218">
        <f t="shared" si="52"/>
        <v>1.0576824751657625</v>
      </c>
      <c r="Z218">
        <f t="shared" si="53"/>
        <v>17.209682475165764</v>
      </c>
    </row>
    <row r="219" spans="1:26" x14ac:dyDescent="0.25">
      <c r="A219">
        <v>124.49</v>
      </c>
      <c r="B219">
        <v>128.49</v>
      </c>
      <c r="C219">
        <v>54.384</v>
      </c>
      <c r="D219">
        <v>4.4727999999999997E-2</v>
      </c>
      <c r="E219">
        <v>10.391999999999999</v>
      </c>
      <c r="F219">
        <v>-16.265999999999998</v>
      </c>
      <c r="G219">
        <v>2.9449999999999998</v>
      </c>
      <c r="H219">
        <v>340.36</v>
      </c>
      <c r="J219">
        <f t="shared" si="44"/>
        <v>15.22362208</v>
      </c>
      <c r="K219">
        <f t="shared" si="45"/>
        <v>0.82422503260673596</v>
      </c>
      <c r="M219">
        <f t="shared" si="46"/>
        <v>2.5849347872300457</v>
      </c>
      <c r="N219">
        <f t="shared" si="47"/>
        <v>9.9891703681767883</v>
      </c>
      <c r="O219">
        <f t="shared" si="48"/>
        <v>75.49261392677478</v>
      </c>
      <c r="Q219">
        <f t="shared" si="43"/>
        <v>7.0184210526315793E-2</v>
      </c>
      <c r="T219">
        <f t="shared" si="49"/>
        <v>0</v>
      </c>
      <c r="U219">
        <f t="shared" si="50"/>
        <v>-2.9449999999999998</v>
      </c>
      <c r="W219">
        <f t="shared" si="51"/>
        <v>74.167785826771635</v>
      </c>
      <c r="Y219">
        <f t="shared" si="52"/>
        <v>1.3248281000031454</v>
      </c>
      <c r="Z219">
        <f t="shared" si="53"/>
        <v>17.590828100003144</v>
      </c>
    </row>
    <row r="220" spans="1:26" x14ac:dyDescent="0.25">
      <c r="A220">
        <v>123.13</v>
      </c>
      <c r="B220">
        <v>124.48</v>
      </c>
      <c r="C220">
        <v>54.381999999999998</v>
      </c>
      <c r="D220">
        <v>4.4692999999999997E-2</v>
      </c>
      <c r="E220">
        <v>10.688000000000001</v>
      </c>
      <c r="F220">
        <v>-16.355</v>
      </c>
      <c r="G220">
        <v>2.7683</v>
      </c>
      <c r="H220">
        <v>340.36</v>
      </c>
      <c r="J220">
        <f t="shared" si="44"/>
        <v>15.21170948</v>
      </c>
      <c r="K220">
        <f t="shared" si="45"/>
        <v>0.8374326634826964</v>
      </c>
      <c r="M220">
        <f t="shared" si="46"/>
        <v>2.6416035459888976</v>
      </c>
      <c r="N220">
        <f t="shared" si="47"/>
        <v>10.311874336250714</v>
      </c>
      <c r="O220">
        <f t="shared" si="48"/>
        <v>77.896210492608702</v>
      </c>
      <c r="Q220">
        <f t="shared" si="43"/>
        <v>7.0184210526315793E-2</v>
      </c>
      <c r="T220">
        <f t="shared" si="49"/>
        <v>0</v>
      </c>
      <c r="U220">
        <f t="shared" si="50"/>
        <v>-2.7683</v>
      </c>
      <c r="W220">
        <f t="shared" si="51"/>
        <v>76.277534908136474</v>
      </c>
      <c r="Y220">
        <f t="shared" si="52"/>
        <v>1.6186755844722285</v>
      </c>
      <c r="Z220">
        <f t="shared" si="53"/>
        <v>17.973675584472229</v>
      </c>
    </row>
    <row r="221" spans="1:26" x14ac:dyDescent="0.25">
      <c r="A221">
        <v>121.87</v>
      </c>
      <c r="B221">
        <v>120.48</v>
      </c>
      <c r="C221">
        <v>54.38</v>
      </c>
      <c r="D221">
        <v>4.4639999999999999E-2</v>
      </c>
      <c r="E221">
        <v>10.945</v>
      </c>
      <c r="F221">
        <v>-16.420999999999999</v>
      </c>
      <c r="G221">
        <v>2.5992999999999999</v>
      </c>
      <c r="H221">
        <v>340.36</v>
      </c>
      <c r="J221">
        <f t="shared" si="44"/>
        <v>15.1936704</v>
      </c>
      <c r="K221">
        <f t="shared" si="45"/>
        <v>0.84924826090633709</v>
      </c>
      <c r="M221">
        <f t="shared" si="46"/>
        <v>2.6927072112641213</v>
      </c>
      <c r="N221">
        <f t="shared" si="47"/>
        <v>10.604914020815436</v>
      </c>
      <c r="O221">
        <f t="shared" si="48"/>
        <v>80.078391503607634</v>
      </c>
      <c r="Q221">
        <f t="shared" si="43"/>
        <v>7.0184210526315793E-2</v>
      </c>
      <c r="T221">
        <f t="shared" si="49"/>
        <v>0</v>
      </c>
      <c r="U221">
        <f t="shared" si="50"/>
        <v>-2.5992999999999999</v>
      </c>
      <c r="W221">
        <f t="shared" si="51"/>
        <v>78.108805774278224</v>
      </c>
      <c r="Y221">
        <f t="shared" si="52"/>
        <v>1.9695857293294097</v>
      </c>
      <c r="Z221">
        <f t="shared" si="53"/>
        <v>18.390585729329409</v>
      </c>
    </row>
    <row r="222" spans="1:26" x14ac:dyDescent="0.25">
      <c r="A222">
        <v>120.65</v>
      </c>
      <c r="B222">
        <v>116.47</v>
      </c>
      <c r="C222">
        <v>54.378</v>
      </c>
      <c r="D222">
        <v>4.4587000000000002E-2</v>
      </c>
      <c r="E222">
        <v>11.186</v>
      </c>
      <c r="F222">
        <v>-16.475000000000001</v>
      </c>
      <c r="G222">
        <v>2.4352999999999998</v>
      </c>
      <c r="H222">
        <v>340.36</v>
      </c>
      <c r="J222">
        <f t="shared" si="44"/>
        <v>15.175631320000001</v>
      </c>
      <c r="K222">
        <f t="shared" si="45"/>
        <v>0.86029747687738489</v>
      </c>
      <c r="M222">
        <f t="shared" si="46"/>
        <v>2.7408444622143868</v>
      </c>
      <c r="N222">
        <f t="shared" si="47"/>
        <v>10.88266142356925</v>
      </c>
      <c r="O222">
        <f t="shared" si="48"/>
        <v>82.146302220269362</v>
      </c>
      <c r="Q222">
        <f t="shared" si="43"/>
        <v>7.0184210526315793E-2</v>
      </c>
      <c r="T222">
        <f t="shared" si="49"/>
        <v>0</v>
      </c>
      <c r="U222">
        <f t="shared" si="50"/>
        <v>-2.4352999999999998</v>
      </c>
      <c r="W222">
        <f t="shared" si="51"/>
        <v>79.825762204724398</v>
      </c>
      <c r="Y222">
        <f t="shared" si="52"/>
        <v>2.3205400155449638</v>
      </c>
      <c r="Z222">
        <f t="shared" si="53"/>
        <v>18.795540015544965</v>
      </c>
    </row>
    <row r="223" spans="1:26" x14ac:dyDescent="0.25">
      <c r="A223">
        <v>119.46</v>
      </c>
      <c r="B223">
        <v>112.47</v>
      </c>
      <c r="C223">
        <v>54.375999999999998</v>
      </c>
      <c r="D223">
        <v>4.4532000000000002E-2</v>
      </c>
      <c r="E223">
        <v>11.412000000000001</v>
      </c>
      <c r="F223">
        <v>-16.52</v>
      </c>
      <c r="G223">
        <v>2.2764000000000002</v>
      </c>
      <c r="H223">
        <v>340.37</v>
      </c>
      <c r="J223">
        <f t="shared" si="44"/>
        <v>15.15735684</v>
      </c>
      <c r="K223">
        <f t="shared" si="45"/>
        <v>0.87069926030910572</v>
      </c>
      <c r="M223">
        <f t="shared" si="46"/>
        <v>2.7864686791883999</v>
      </c>
      <c r="N223">
        <f t="shared" si="47"/>
        <v>11.147415024748678</v>
      </c>
      <c r="O223">
        <f t="shared" si="48"/>
        <v>84.117127710375499</v>
      </c>
      <c r="Q223">
        <f t="shared" si="43"/>
        <v>7.0184210526315793E-2</v>
      </c>
      <c r="T223">
        <f t="shared" si="49"/>
        <v>0</v>
      </c>
      <c r="U223">
        <f t="shared" si="50"/>
        <v>-2.2764000000000002</v>
      </c>
      <c r="W223">
        <f t="shared" si="51"/>
        <v>81.435552755905505</v>
      </c>
      <c r="Y223">
        <f t="shared" si="52"/>
        <v>2.6815749544699941</v>
      </c>
      <c r="Z223">
        <f t="shared" si="53"/>
        <v>19.201574954469994</v>
      </c>
    </row>
    <row r="224" spans="1:26" x14ac:dyDescent="0.25">
      <c r="A224">
        <v>118.32</v>
      </c>
      <c r="B224">
        <v>108.47</v>
      </c>
      <c r="C224">
        <v>54.374000000000002</v>
      </c>
      <c r="D224">
        <v>4.4477000000000003E-2</v>
      </c>
      <c r="E224">
        <v>11.622</v>
      </c>
      <c r="F224">
        <v>-16.556999999999999</v>
      </c>
      <c r="G224">
        <v>2.1225999999999998</v>
      </c>
      <c r="H224">
        <v>340.37</v>
      </c>
      <c r="J224">
        <f t="shared" si="44"/>
        <v>15.138636490000001</v>
      </c>
      <c r="K224">
        <f t="shared" si="45"/>
        <v>0.88031181186692031</v>
      </c>
      <c r="M224">
        <f t="shared" si="46"/>
        <v>2.8288963832234857</v>
      </c>
      <c r="N224">
        <f t="shared" si="47"/>
        <v>11.394909434556212</v>
      </c>
      <c r="O224">
        <f t="shared" si="48"/>
        <v>85.959184085672774</v>
      </c>
      <c r="Q224">
        <f t="shared" si="43"/>
        <v>7.0184210526315793E-2</v>
      </c>
      <c r="T224">
        <f t="shared" si="49"/>
        <v>0</v>
      </c>
      <c r="U224">
        <f t="shared" si="50"/>
        <v>-2.1225999999999998</v>
      </c>
      <c r="W224">
        <f t="shared" si="51"/>
        <v>82.931053543307073</v>
      </c>
      <c r="Y224">
        <f t="shared" si="52"/>
        <v>3.0281305423657017</v>
      </c>
      <c r="Z224">
        <f t="shared" si="53"/>
        <v>19.5851305423657</v>
      </c>
    </row>
    <row r="225" spans="1:26" x14ac:dyDescent="0.25">
      <c r="A225">
        <v>117.08</v>
      </c>
      <c r="B225">
        <v>104.47</v>
      </c>
      <c r="C225">
        <v>54.372</v>
      </c>
      <c r="D225">
        <v>4.4457999999999998E-2</v>
      </c>
      <c r="E225">
        <v>11.86</v>
      </c>
      <c r="F225">
        <v>-16.611999999999998</v>
      </c>
      <c r="G225">
        <v>1.9704999999999999</v>
      </c>
      <c r="H225">
        <v>340.37</v>
      </c>
      <c r="J225">
        <f t="shared" si="44"/>
        <v>15.13216946</v>
      </c>
      <c r="K225">
        <f t="shared" si="45"/>
        <v>0.89037176554347075</v>
      </c>
      <c r="M225">
        <f t="shared" si="46"/>
        <v>2.8735716353392458</v>
      </c>
      <c r="N225">
        <f t="shared" si="47"/>
        <v>11.656833112024581</v>
      </c>
      <c r="O225">
        <f t="shared" si="48"/>
        <v>87.908338256528125</v>
      </c>
      <c r="Q225">
        <f t="shared" si="43"/>
        <v>7.0184210526315793E-2</v>
      </c>
      <c r="T225">
        <f t="shared" si="49"/>
        <v>0</v>
      </c>
      <c r="U225">
        <f t="shared" si="50"/>
        <v>-1.9704999999999999</v>
      </c>
      <c r="W225">
        <f t="shared" si="51"/>
        <v>84.626236220472435</v>
      </c>
      <c r="Y225">
        <f t="shared" si="52"/>
        <v>3.2821020360556901</v>
      </c>
      <c r="Z225">
        <f t="shared" si="53"/>
        <v>19.894102036055688</v>
      </c>
    </row>
    <row r="226" spans="1:26" x14ac:dyDescent="0.25">
      <c r="A226">
        <v>115.87</v>
      </c>
      <c r="B226">
        <v>100.46</v>
      </c>
      <c r="C226">
        <v>54.37</v>
      </c>
      <c r="D226">
        <v>4.4442000000000002E-2</v>
      </c>
      <c r="E226">
        <v>12.087</v>
      </c>
      <c r="F226">
        <v>-16.66</v>
      </c>
      <c r="G226">
        <v>1.8236000000000001</v>
      </c>
      <c r="H226">
        <v>340.37</v>
      </c>
      <c r="J226">
        <f t="shared" si="44"/>
        <v>15.12672354</v>
      </c>
      <c r="K226">
        <f t="shared" si="45"/>
        <v>0.89978636451686489</v>
      </c>
      <c r="M226">
        <f t="shared" si="46"/>
        <v>2.9156336740861399</v>
      </c>
      <c r="N226">
        <f t="shared" si="47"/>
        <v>11.904650080559044</v>
      </c>
      <c r="O226">
        <f t="shared" si="48"/>
        <v>89.752242935906665</v>
      </c>
      <c r="Q226">
        <f t="shared" si="43"/>
        <v>7.0184210526315793E-2</v>
      </c>
      <c r="T226">
        <f t="shared" si="49"/>
        <v>0</v>
      </c>
      <c r="U226">
        <f t="shared" si="50"/>
        <v>-1.8236000000000001</v>
      </c>
      <c r="W226">
        <f t="shared" si="51"/>
        <v>86.24280708661415</v>
      </c>
      <c r="Y226">
        <f t="shared" si="52"/>
        <v>3.5094358492925153</v>
      </c>
      <c r="Z226">
        <f t="shared" si="53"/>
        <v>20.169435849292515</v>
      </c>
    </row>
    <row r="227" spans="1:26" x14ac:dyDescent="0.25">
      <c r="A227">
        <v>114.69</v>
      </c>
      <c r="B227">
        <v>96.460999999999999</v>
      </c>
      <c r="C227">
        <v>54.368000000000002</v>
      </c>
      <c r="D227">
        <v>4.4424999999999999E-2</v>
      </c>
      <c r="E227">
        <v>12.298</v>
      </c>
      <c r="F227">
        <v>-16.699000000000002</v>
      </c>
      <c r="G227">
        <v>1.6823999999999999</v>
      </c>
      <c r="H227">
        <v>340.37</v>
      </c>
      <c r="J227">
        <f t="shared" si="44"/>
        <v>15.120937250000001</v>
      </c>
      <c r="K227">
        <f t="shared" si="45"/>
        <v>0.90858109525171582</v>
      </c>
      <c r="M227">
        <f t="shared" si="46"/>
        <v>2.955147061520583</v>
      </c>
      <c r="N227">
        <f t="shared" si="47"/>
        <v>12.138505290849618</v>
      </c>
      <c r="O227">
        <f t="shared" si="48"/>
        <v>91.492029082931083</v>
      </c>
      <c r="Q227">
        <f t="shared" si="43"/>
        <v>7.0184210526315793E-2</v>
      </c>
      <c r="T227">
        <f t="shared" si="49"/>
        <v>0</v>
      </c>
      <c r="U227">
        <f t="shared" si="50"/>
        <v>-1.6823999999999999</v>
      </c>
      <c r="W227">
        <f t="shared" si="51"/>
        <v>87.74510026246719</v>
      </c>
      <c r="Y227">
        <f t="shared" si="52"/>
        <v>3.7469288204638929</v>
      </c>
      <c r="Z227">
        <f t="shared" si="53"/>
        <v>20.445928820463894</v>
      </c>
    </row>
    <row r="228" spans="1:26" x14ac:dyDescent="0.25">
      <c r="A228">
        <v>113.56</v>
      </c>
      <c r="B228">
        <v>92.459000000000003</v>
      </c>
      <c r="C228">
        <v>54.366</v>
      </c>
      <c r="D228">
        <v>4.4408000000000003E-2</v>
      </c>
      <c r="E228">
        <v>12.494</v>
      </c>
      <c r="F228">
        <v>-16.731000000000002</v>
      </c>
      <c r="G228">
        <v>1.5468999999999999</v>
      </c>
      <c r="H228">
        <v>340.37</v>
      </c>
      <c r="J228">
        <f t="shared" si="44"/>
        <v>15.115150960000001</v>
      </c>
      <c r="K228">
        <f t="shared" si="45"/>
        <v>0.91664200257851625</v>
      </c>
      <c r="M228">
        <f t="shared" si="46"/>
        <v>2.9915507921952038</v>
      </c>
      <c r="N228">
        <f t="shared" si="47"/>
        <v>12.354845728407161</v>
      </c>
      <c r="O228">
        <f t="shared" si="48"/>
        <v>93.101315352276373</v>
      </c>
      <c r="Q228">
        <f t="shared" si="43"/>
        <v>7.0184210526315793E-2</v>
      </c>
      <c r="T228">
        <f t="shared" si="49"/>
        <v>0</v>
      </c>
      <c r="U228">
        <f t="shared" si="50"/>
        <v>-1.5468999999999999</v>
      </c>
      <c r="W228">
        <f t="shared" si="51"/>
        <v>89.140262992125969</v>
      </c>
      <c r="Y228">
        <f t="shared" si="52"/>
        <v>3.9610523601504042</v>
      </c>
      <c r="Z228">
        <f t="shared" si="53"/>
        <v>20.692052360150406</v>
      </c>
    </row>
    <row r="229" spans="1:26" x14ac:dyDescent="0.25">
      <c r="A229">
        <v>112.47</v>
      </c>
      <c r="B229">
        <v>88.457999999999998</v>
      </c>
      <c r="C229">
        <v>54.363999999999997</v>
      </c>
      <c r="D229">
        <v>4.4386000000000002E-2</v>
      </c>
      <c r="E229">
        <v>12.67</v>
      </c>
      <c r="F229">
        <v>-16.751999999999999</v>
      </c>
      <c r="G229">
        <v>1.4173</v>
      </c>
      <c r="H229">
        <v>340.37</v>
      </c>
      <c r="J229">
        <f t="shared" si="44"/>
        <v>15.107662820000002</v>
      </c>
      <c r="K229">
        <f t="shared" si="45"/>
        <v>0.92407977843535249</v>
      </c>
      <c r="M229">
        <f t="shared" si="46"/>
        <v>3.025299317559047</v>
      </c>
      <c r="N229">
        <f t="shared" si="47"/>
        <v>12.556157447342311</v>
      </c>
      <c r="O229">
        <f t="shared" si="48"/>
        <v>94.598642097036432</v>
      </c>
      <c r="Q229">
        <f t="shared" si="43"/>
        <v>7.0184210526315793E-2</v>
      </c>
      <c r="T229">
        <f t="shared" si="49"/>
        <v>0</v>
      </c>
      <c r="U229">
        <f t="shared" si="50"/>
        <v>-1.4173</v>
      </c>
      <c r="W229">
        <f t="shared" si="51"/>
        <v>90.392635170603668</v>
      </c>
      <c r="Y229">
        <f t="shared" si="52"/>
        <v>4.2060069264327637</v>
      </c>
      <c r="Z229">
        <f t="shared" si="53"/>
        <v>20.958006926432763</v>
      </c>
    </row>
    <row r="230" spans="1:26" x14ac:dyDescent="0.25">
      <c r="A230">
        <v>111.47</v>
      </c>
      <c r="B230">
        <v>84.46</v>
      </c>
      <c r="C230">
        <v>54.362000000000002</v>
      </c>
      <c r="D230">
        <v>4.4352999999999997E-2</v>
      </c>
      <c r="E230">
        <v>12.82</v>
      </c>
      <c r="F230">
        <v>-16.760000000000002</v>
      </c>
      <c r="G230">
        <v>1.294</v>
      </c>
      <c r="H230">
        <v>340.37</v>
      </c>
      <c r="J230">
        <f t="shared" si="44"/>
        <v>15.096430609999999</v>
      </c>
      <c r="K230">
        <f t="shared" si="45"/>
        <v>0.93060934002719775</v>
      </c>
      <c r="M230">
        <f t="shared" si="46"/>
        <v>3.0550525880991684</v>
      </c>
      <c r="N230">
        <f t="shared" si="47"/>
        <v>12.734228352477578</v>
      </c>
      <c r="O230">
        <f t="shared" si="48"/>
        <v>95.922977069194019</v>
      </c>
      <c r="Q230">
        <f t="shared" si="43"/>
        <v>7.0184210526315793E-2</v>
      </c>
      <c r="T230">
        <f t="shared" si="49"/>
        <v>0</v>
      </c>
      <c r="U230">
        <f t="shared" si="50"/>
        <v>-1.294</v>
      </c>
      <c r="W230">
        <f t="shared" si="51"/>
        <v>91.459427821522311</v>
      </c>
      <c r="Y230">
        <f t="shared" si="52"/>
        <v>4.4635492476717076</v>
      </c>
      <c r="Z230">
        <f t="shared" si="53"/>
        <v>21.223549247671709</v>
      </c>
    </row>
    <row r="231" spans="1:26" x14ac:dyDescent="0.25">
      <c r="A231">
        <v>110.51</v>
      </c>
      <c r="B231">
        <v>80.462000000000003</v>
      </c>
      <c r="C231">
        <v>54.36</v>
      </c>
      <c r="D231">
        <v>4.4319999999999998E-2</v>
      </c>
      <c r="E231">
        <v>12.959</v>
      </c>
      <c r="F231">
        <v>-16.762</v>
      </c>
      <c r="G231">
        <v>1.1761999999999999</v>
      </c>
      <c r="H231">
        <v>340.37</v>
      </c>
      <c r="J231">
        <f t="shared" si="44"/>
        <v>15.085198399999999</v>
      </c>
      <c r="K231">
        <f t="shared" si="45"/>
        <v>0.93661105226369701</v>
      </c>
      <c r="M231">
        <f t="shared" si="46"/>
        <v>3.0825042823872963</v>
      </c>
      <c r="N231">
        <f t="shared" si="47"/>
        <v>12.899009897172293</v>
      </c>
      <c r="O231">
        <f t="shared" si="48"/>
        <v>97.148371019468385</v>
      </c>
      <c r="Q231">
        <f t="shared" si="43"/>
        <v>7.0184210526315793E-2</v>
      </c>
      <c r="T231">
        <f t="shared" si="49"/>
        <v>0</v>
      </c>
      <c r="U231">
        <f t="shared" si="50"/>
        <v>-1.1761999999999999</v>
      </c>
      <c r="W231">
        <f t="shared" si="51"/>
        <v>92.44766929133857</v>
      </c>
      <c r="Y231">
        <f t="shared" si="52"/>
        <v>4.7007017281298147</v>
      </c>
      <c r="Z231">
        <f t="shared" si="53"/>
        <v>21.462701728129815</v>
      </c>
    </row>
    <row r="232" spans="1:26" x14ac:dyDescent="0.25">
      <c r="A232">
        <v>109.58</v>
      </c>
      <c r="B232">
        <v>76.465000000000003</v>
      </c>
      <c r="C232">
        <v>54.357999999999997</v>
      </c>
      <c r="D232">
        <v>4.4287E-2</v>
      </c>
      <c r="E232">
        <v>13.085000000000001</v>
      </c>
      <c r="F232">
        <v>-16.760000000000002</v>
      </c>
      <c r="G232">
        <v>1.0638000000000001</v>
      </c>
      <c r="H232">
        <v>340.37</v>
      </c>
      <c r="J232">
        <f t="shared" si="44"/>
        <v>15.07396619</v>
      </c>
      <c r="K232">
        <f t="shared" si="45"/>
        <v>0.94217449007895981</v>
      </c>
      <c r="M232">
        <f t="shared" si="46"/>
        <v>3.1080400154247254</v>
      </c>
      <c r="N232">
        <f t="shared" si="47"/>
        <v>13.052704376179259</v>
      </c>
      <c r="O232">
        <f t="shared" si="48"/>
        <v>98.291225832559917</v>
      </c>
      <c r="Q232">
        <f t="shared" si="43"/>
        <v>7.0184210526315793E-2</v>
      </c>
      <c r="T232">
        <f t="shared" si="49"/>
        <v>0</v>
      </c>
      <c r="U232">
        <f t="shared" si="50"/>
        <v>-1.0638000000000001</v>
      </c>
      <c r="W232">
        <f t="shared" si="51"/>
        <v>93.343101049868764</v>
      </c>
      <c r="Y232">
        <f t="shared" si="52"/>
        <v>4.9481247826911527</v>
      </c>
      <c r="Z232">
        <f t="shared" si="53"/>
        <v>21.708124782691154</v>
      </c>
    </row>
    <row r="233" spans="1:26" x14ac:dyDescent="0.25">
      <c r="A233">
        <v>108.69</v>
      </c>
      <c r="B233">
        <v>72.468999999999994</v>
      </c>
      <c r="C233">
        <v>54.356000000000002</v>
      </c>
      <c r="D233">
        <v>4.4255000000000003E-2</v>
      </c>
      <c r="E233">
        <v>13.2</v>
      </c>
      <c r="F233">
        <v>-16.753</v>
      </c>
      <c r="G233">
        <v>0.95689999999999997</v>
      </c>
      <c r="H233">
        <v>340.37</v>
      </c>
      <c r="J233">
        <f t="shared" si="44"/>
        <v>15.063074350000001</v>
      </c>
      <c r="K233">
        <f t="shared" si="45"/>
        <v>0.94726622084201118</v>
      </c>
      <c r="M233">
        <f t="shared" si="46"/>
        <v>3.131485439457895</v>
      </c>
      <c r="N233">
        <f t="shared" si="47"/>
        <v>13.194165309587973</v>
      </c>
      <c r="O233">
        <f t="shared" si="48"/>
        <v>99.343037588178149</v>
      </c>
      <c r="Q233">
        <f t="shared" si="43"/>
        <v>7.0184210526315793E-2</v>
      </c>
      <c r="T233">
        <f t="shared" si="49"/>
        <v>0</v>
      </c>
      <c r="U233">
        <f t="shared" si="50"/>
        <v>-0.95689999999999997</v>
      </c>
      <c r="W233">
        <f t="shared" si="51"/>
        <v>94.16</v>
      </c>
      <c r="Y233">
        <f t="shared" si="52"/>
        <v>5.1830375881781521</v>
      </c>
      <c r="Z233">
        <f t="shared" si="53"/>
        <v>21.936037588178152</v>
      </c>
    </row>
    <row r="234" spans="1:26" x14ac:dyDescent="0.25">
      <c r="A234">
        <v>107.93</v>
      </c>
      <c r="B234">
        <v>68.475999999999999</v>
      </c>
      <c r="C234">
        <v>54.353999999999999</v>
      </c>
      <c r="D234">
        <v>4.4195999999999999E-2</v>
      </c>
      <c r="E234">
        <v>13.278</v>
      </c>
      <c r="F234">
        <v>-16.727</v>
      </c>
      <c r="G234">
        <v>0.85663</v>
      </c>
      <c r="H234">
        <v>340.37</v>
      </c>
      <c r="J234">
        <f t="shared" si="44"/>
        <v>15.04299252</v>
      </c>
      <c r="K234">
        <f t="shared" si="45"/>
        <v>0.95143334189553819</v>
      </c>
      <c r="M234">
        <f t="shared" si="46"/>
        <v>3.1507265848713781</v>
      </c>
      <c r="N234">
        <f t="shared" si="47"/>
        <v>13.310505611523221</v>
      </c>
      <c r="O234">
        <f t="shared" si="48"/>
        <v>100.20801502394895</v>
      </c>
      <c r="Q234">
        <f t="shared" si="43"/>
        <v>7.0184210526315793E-2</v>
      </c>
      <c r="T234">
        <f t="shared" si="49"/>
        <v>0</v>
      </c>
      <c r="U234">
        <f t="shared" si="50"/>
        <v>-0.85663</v>
      </c>
      <c r="W234">
        <f t="shared" si="51"/>
        <v>94.712914960629902</v>
      </c>
      <c r="Y234">
        <f t="shared" si="52"/>
        <v>5.4951000633190432</v>
      </c>
      <c r="Z234">
        <f t="shared" si="53"/>
        <v>22.222100063319044</v>
      </c>
    </row>
    <row r="235" spans="1:26" x14ac:dyDescent="0.25">
      <c r="A235">
        <v>107.25</v>
      </c>
      <c r="B235">
        <v>64.486999999999995</v>
      </c>
      <c r="C235">
        <v>54.351999999999997</v>
      </c>
      <c r="D235">
        <v>4.4124999999999998E-2</v>
      </c>
      <c r="E235">
        <v>13.333</v>
      </c>
      <c r="F235">
        <v>-16.690999999999999</v>
      </c>
      <c r="G235">
        <v>0.76219000000000003</v>
      </c>
      <c r="H235">
        <v>340.37</v>
      </c>
      <c r="J235">
        <f t="shared" si="44"/>
        <v>15.01882625</v>
      </c>
      <c r="K235">
        <f t="shared" si="45"/>
        <v>0.95501994445718663</v>
      </c>
      <c r="M235">
        <f t="shared" si="46"/>
        <v>3.1673255964609486</v>
      </c>
      <c r="N235">
        <f t="shared" si="47"/>
        <v>13.41104754716347</v>
      </c>
      <c r="O235">
        <f t="shared" si="48"/>
        <v>100.95549488958009</v>
      </c>
      <c r="Q235">
        <f t="shared" si="43"/>
        <v>7.0184210526315793E-2</v>
      </c>
      <c r="T235">
        <f t="shared" si="49"/>
        <v>0</v>
      </c>
      <c r="U235">
        <f t="shared" si="50"/>
        <v>-0.76219000000000003</v>
      </c>
      <c r="W235">
        <f t="shared" si="51"/>
        <v>95.101734383202086</v>
      </c>
      <c r="Y235">
        <f t="shared" si="52"/>
        <v>5.8537605063780092</v>
      </c>
      <c r="Z235">
        <f t="shared" si="53"/>
        <v>22.544760506378008</v>
      </c>
    </row>
    <row r="236" spans="1:26" x14ac:dyDescent="0.25">
      <c r="A236">
        <v>106.61</v>
      </c>
      <c r="B236">
        <v>60.497999999999998</v>
      </c>
      <c r="C236">
        <v>54.35</v>
      </c>
      <c r="D236">
        <v>4.4054999999999997E-2</v>
      </c>
      <c r="E236">
        <v>13.381</v>
      </c>
      <c r="F236">
        <v>-16.652999999999999</v>
      </c>
      <c r="G236">
        <v>0.67293000000000003</v>
      </c>
      <c r="H236">
        <v>340.37</v>
      </c>
      <c r="J236">
        <f t="shared" si="44"/>
        <v>14.99500035</v>
      </c>
      <c r="K236">
        <f t="shared" si="45"/>
        <v>0.9582726978428403</v>
      </c>
      <c r="M236">
        <f t="shared" si="46"/>
        <v>3.1824102013502746</v>
      </c>
      <c r="N236">
        <f t="shared" si="47"/>
        <v>13.502557927089004</v>
      </c>
      <c r="O236">
        <f t="shared" si="48"/>
        <v>101.63579895057717</v>
      </c>
      <c r="Q236">
        <f t="shared" si="43"/>
        <v>7.0184210526315793E-2</v>
      </c>
      <c r="T236">
        <f t="shared" si="49"/>
        <v>0</v>
      </c>
      <c r="U236">
        <f t="shared" si="50"/>
        <v>-0.67293000000000003</v>
      </c>
      <c r="W236">
        <f t="shared" si="51"/>
        <v>95.4405971128609</v>
      </c>
      <c r="Y236">
        <f t="shared" si="52"/>
        <v>6.1952018377162688</v>
      </c>
      <c r="Z236">
        <f t="shared" si="53"/>
        <v>22.848201837716267</v>
      </c>
    </row>
    <row r="237" spans="1:26" x14ac:dyDescent="0.25">
      <c r="A237">
        <v>106.01</v>
      </c>
      <c r="B237">
        <v>56.508000000000003</v>
      </c>
      <c r="C237">
        <v>54.347999999999999</v>
      </c>
      <c r="D237">
        <v>4.3986999999999998E-2</v>
      </c>
      <c r="E237">
        <v>13.423</v>
      </c>
      <c r="F237">
        <v>-16.614999999999998</v>
      </c>
      <c r="G237">
        <v>0.58892</v>
      </c>
      <c r="H237">
        <v>340.37</v>
      </c>
      <c r="J237">
        <f t="shared" si="44"/>
        <v>14.971855189999999</v>
      </c>
      <c r="K237">
        <f t="shared" si="45"/>
        <v>0.96121357350370529</v>
      </c>
      <c r="M237">
        <f t="shared" si="46"/>
        <v>3.1960735861128118</v>
      </c>
      <c r="N237">
        <f t="shared" si="47"/>
        <v>13.58556201712428</v>
      </c>
      <c r="O237">
        <f t="shared" si="48"/>
        <v>102.2528407877905</v>
      </c>
      <c r="Q237">
        <f t="shared" si="43"/>
        <v>7.0184210526315793E-2</v>
      </c>
      <c r="T237">
        <f t="shared" si="49"/>
        <v>0</v>
      </c>
      <c r="U237">
        <f t="shared" si="50"/>
        <v>-0.58892</v>
      </c>
      <c r="W237">
        <f t="shared" si="51"/>
        <v>95.736640944881884</v>
      </c>
      <c r="Y237">
        <f t="shared" si="52"/>
        <v>6.5161998429086196</v>
      </c>
      <c r="Z237">
        <f t="shared" si="53"/>
        <v>23.131199842908618</v>
      </c>
    </row>
    <row r="238" spans="1:26" x14ac:dyDescent="0.25">
      <c r="A238">
        <v>105.42</v>
      </c>
      <c r="B238">
        <v>52.518999999999998</v>
      </c>
      <c r="C238">
        <v>54.345999999999997</v>
      </c>
      <c r="D238">
        <v>4.3924999999999999E-2</v>
      </c>
      <c r="E238">
        <v>13.462</v>
      </c>
      <c r="F238">
        <v>-16.579000000000001</v>
      </c>
      <c r="G238">
        <v>0.51012999999999997</v>
      </c>
      <c r="H238">
        <v>340.37</v>
      </c>
      <c r="J238">
        <f t="shared" si="44"/>
        <v>14.950752249999999</v>
      </c>
      <c r="K238">
        <f t="shared" si="45"/>
        <v>0.96400264892796317</v>
      </c>
      <c r="M238">
        <f t="shared" si="46"/>
        <v>3.209053733323131</v>
      </c>
      <c r="N238">
        <f t="shared" si="47"/>
        <v>13.664516644983514</v>
      </c>
      <c r="O238">
        <f t="shared" si="48"/>
        <v>102.83975758626308</v>
      </c>
      <c r="Q238">
        <f t="shared" si="43"/>
        <v>7.0184210526315793E-2</v>
      </c>
      <c r="T238">
        <f t="shared" si="49"/>
        <v>0</v>
      </c>
      <c r="U238">
        <f t="shared" si="50"/>
        <v>-0.51012999999999997</v>
      </c>
      <c r="W238">
        <f t="shared" si="51"/>
        <v>96.011266666666657</v>
      </c>
      <c r="Y238">
        <f t="shared" si="52"/>
        <v>6.828490919596419</v>
      </c>
      <c r="Z238">
        <f t="shared" si="53"/>
        <v>23.40749091959642</v>
      </c>
    </row>
    <row r="239" spans="1:26" x14ac:dyDescent="0.25">
      <c r="A239">
        <v>104.72</v>
      </c>
      <c r="B239">
        <v>48.521999999999998</v>
      </c>
      <c r="C239">
        <v>54.344000000000001</v>
      </c>
      <c r="D239">
        <v>4.3908999999999997E-2</v>
      </c>
      <c r="E239">
        <v>13.537000000000001</v>
      </c>
      <c r="F239">
        <v>-16.565999999999999</v>
      </c>
      <c r="G239">
        <v>0.43575000000000003</v>
      </c>
      <c r="H239">
        <v>340.37</v>
      </c>
      <c r="J239">
        <f t="shared" si="44"/>
        <v>14.945306329999999</v>
      </c>
      <c r="K239">
        <f t="shared" si="45"/>
        <v>0.96717911561563286</v>
      </c>
      <c r="M239">
        <f t="shared" si="46"/>
        <v>3.2238628921440724</v>
      </c>
      <c r="N239">
        <f t="shared" si="47"/>
        <v>13.754716383069937</v>
      </c>
      <c r="O239">
        <f t="shared" si="48"/>
        <v>103.51024015620567</v>
      </c>
      <c r="Q239">
        <f t="shared" si="43"/>
        <v>7.0184210526315793E-2</v>
      </c>
      <c r="T239">
        <f t="shared" si="49"/>
        <v>0</v>
      </c>
      <c r="U239">
        <f t="shared" si="50"/>
        <v>-0.43575000000000003</v>
      </c>
      <c r="W239">
        <f t="shared" si="51"/>
        <v>96.542615223097116</v>
      </c>
      <c r="Y239">
        <f t="shared" si="52"/>
        <v>6.9676249331085529</v>
      </c>
      <c r="Z239">
        <f t="shared" si="53"/>
        <v>23.533624933108552</v>
      </c>
    </row>
    <row r="240" spans="1:26" x14ac:dyDescent="0.25">
      <c r="A240">
        <v>104.06</v>
      </c>
      <c r="B240">
        <v>44.524999999999999</v>
      </c>
      <c r="C240">
        <v>54.341999999999999</v>
      </c>
      <c r="D240">
        <v>4.3894000000000002E-2</v>
      </c>
      <c r="E240">
        <v>13.603</v>
      </c>
      <c r="F240">
        <v>-16.553999999999998</v>
      </c>
      <c r="G240">
        <v>0.36717</v>
      </c>
      <c r="H240">
        <v>340.38</v>
      </c>
      <c r="J240">
        <f t="shared" si="44"/>
        <v>14.94063972</v>
      </c>
      <c r="K240">
        <f t="shared" si="45"/>
        <v>0.97004185428153034</v>
      </c>
      <c r="M240">
        <f t="shared" si="46"/>
        <v>3.2372332369510342</v>
      </c>
      <c r="N240">
        <f t="shared" si="47"/>
        <v>13.83626163613838</v>
      </c>
      <c r="O240">
        <f t="shared" si="48"/>
        <v>104.11636776340174</v>
      </c>
      <c r="Q240">
        <f t="shared" si="43"/>
        <v>7.0184210526315793E-2</v>
      </c>
      <c r="T240">
        <f t="shared" si="49"/>
        <v>0</v>
      </c>
      <c r="U240">
        <f t="shared" si="50"/>
        <v>-0.36717</v>
      </c>
      <c r="W240">
        <f t="shared" si="51"/>
        <v>97.009740944881869</v>
      </c>
      <c r="Y240">
        <f t="shared" si="52"/>
        <v>7.1066268185198709</v>
      </c>
      <c r="Z240">
        <f t="shared" si="53"/>
        <v>23.660626818519869</v>
      </c>
    </row>
    <row r="241" spans="1:26" x14ac:dyDescent="0.25">
      <c r="A241">
        <v>103.43</v>
      </c>
      <c r="B241">
        <v>40.527999999999999</v>
      </c>
      <c r="C241">
        <v>54.34</v>
      </c>
      <c r="D241">
        <v>4.3880000000000002E-2</v>
      </c>
      <c r="E241">
        <v>13.663</v>
      </c>
      <c r="F241">
        <v>-16.54</v>
      </c>
      <c r="G241">
        <v>0.3044</v>
      </c>
      <c r="H241">
        <v>340.38</v>
      </c>
      <c r="J241">
        <f t="shared" si="44"/>
        <v>14.935874400000001</v>
      </c>
      <c r="K241">
        <f t="shared" si="45"/>
        <v>0.97265440195041197</v>
      </c>
      <c r="M241">
        <f t="shared" si="46"/>
        <v>3.2494547901452027</v>
      </c>
      <c r="N241">
        <f t="shared" si="47"/>
        <v>13.910890519940043</v>
      </c>
      <c r="O241">
        <f t="shared" si="48"/>
        <v>104.67106646957406</v>
      </c>
      <c r="Q241">
        <f t="shared" si="43"/>
        <v>7.0184210526315793E-2</v>
      </c>
      <c r="T241">
        <f t="shared" si="49"/>
        <v>0</v>
      </c>
      <c r="U241">
        <f t="shared" si="50"/>
        <v>-0.3044</v>
      </c>
      <c r="W241">
        <f t="shared" si="51"/>
        <v>97.434044619422579</v>
      </c>
      <c r="Y241">
        <f t="shared" si="52"/>
        <v>7.2370218501514785</v>
      </c>
      <c r="Z241">
        <f t="shared" si="53"/>
        <v>23.777021850151478</v>
      </c>
    </row>
    <row r="242" spans="1:26" x14ac:dyDescent="0.25">
      <c r="A242">
        <v>102.85</v>
      </c>
      <c r="B242">
        <v>36.530999999999999</v>
      </c>
      <c r="C242">
        <v>54.338000000000001</v>
      </c>
      <c r="D242">
        <v>4.3867000000000003E-2</v>
      </c>
      <c r="E242">
        <v>13.717000000000001</v>
      </c>
      <c r="F242">
        <v>-16.527000000000001</v>
      </c>
      <c r="G242">
        <v>0.24747</v>
      </c>
      <c r="H242">
        <v>340.38</v>
      </c>
      <c r="J242">
        <f t="shared" si="44"/>
        <v>14.931449460000001</v>
      </c>
      <c r="K242">
        <f t="shared" si="45"/>
        <v>0.97495564548396041</v>
      </c>
      <c r="M242">
        <f t="shared" si="46"/>
        <v>3.260235643944339</v>
      </c>
      <c r="N242">
        <f t="shared" si="47"/>
        <v>13.976793098415126</v>
      </c>
      <c r="O242">
        <f t="shared" si="48"/>
        <v>105.16088935069232</v>
      </c>
      <c r="Q242">
        <f t="shared" si="43"/>
        <v>7.0184210526315793E-2</v>
      </c>
      <c r="T242">
        <f t="shared" si="49"/>
        <v>0</v>
      </c>
      <c r="U242">
        <f t="shared" si="50"/>
        <v>-0.24747</v>
      </c>
      <c r="W242">
        <f t="shared" si="51"/>
        <v>97.815530971128609</v>
      </c>
      <c r="Y242">
        <f t="shared" si="52"/>
        <v>7.3453583795637059</v>
      </c>
      <c r="Z242">
        <f t="shared" si="53"/>
        <v>23.872358379563707</v>
      </c>
    </row>
    <row r="243" spans="1:26" x14ac:dyDescent="0.25">
      <c r="A243">
        <v>102.33</v>
      </c>
      <c r="B243">
        <v>32.533999999999999</v>
      </c>
      <c r="C243">
        <v>54.335999999999999</v>
      </c>
      <c r="D243">
        <v>4.3848999999999999E-2</v>
      </c>
      <c r="E243">
        <v>13.759</v>
      </c>
      <c r="F243">
        <v>-16.512</v>
      </c>
      <c r="G243">
        <v>0.19644</v>
      </c>
      <c r="H243">
        <v>340.38</v>
      </c>
      <c r="J243">
        <f t="shared" si="44"/>
        <v>14.925322619999999</v>
      </c>
      <c r="K243">
        <f t="shared" si="45"/>
        <v>0.9769338980596487</v>
      </c>
      <c r="M243">
        <f t="shared" si="46"/>
        <v>3.2695150217142728</v>
      </c>
      <c r="N243">
        <f t="shared" si="47"/>
        <v>14.033570406346408</v>
      </c>
      <c r="O243">
        <f t="shared" si="48"/>
        <v>105.58287697719096</v>
      </c>
      <c r="Q243">
        <f t="shared" si="43"/>
        <v>7.0184210526315793E-2</v>
      </c>
      <c r="T243">
        <f t="shared" si="49"/>
        <v>0</v>
      </c>
      <c r="U243">
        <f t="shared" si="50"/>
        <v>-0.19644</v>
      </c>
      <c r="W243">
        <f t="shared" si="51"/>
        <v>98.11142047244094</v>
      </c>
      <c r="Y243">
        <f t="shared" si="52"/>
        <v>7.471456504750023</v>
      </c>
      <c r="Z243">
        <f t="shared" si="53"/>
        <v>23.983456504750023</v>
      </c>
    </row>
    <row r="244" spans="1:26" x14ac:dyDescent="0.25">
      <c r="A244">
        <v>101.86</v>
      </c>
      <c r="B244">
        <v>28.538</v>
      </c>
      <c r="C244">
        <v>54.334000000000003</v>
      </c>
      <c r="D244">
        <v>4.3827999999999999E-2</v>
      </c>
      <c r="E244">
        <v>13.792999999999999</v>
      </c>
      <c r="F244">
        <v>-16.495000000000001</v>
      </c>
      <c r="G244">
        <v>0.15129000000000001</v>
      </c>
      <c r="H244">
        <v>340.38</v>
      </c>
      <c r="J244">
        <f t="shared" si="44"/>
        <v>14.91817464</v>
      </c>
      <c r="K244">
        <f t="shared" si="45"/>
        <v>0.97865270431205098</v>
      </c>
      <c r="M244">
        <f t="shared" si="46"/>
        <v>3.2775861758986919</v>
      </c>
      <c r="N244">
        <f t="shared" si="47"/>
        <v>14.08299485092896</v>
      </c>
      <c r="O244">
        <f t="shared" si="48"/>
        <v>105.95020716011545</v>
      </c>
      <c r="Q244">
        <f t="shared" si="43"/>
        <v>7.0184210526315793E-2</v>
      </c>
      <c r="T244">
        <f t="shared" si="49"/>
        <v>0</v>
      </c>
      <c r="U244">
        <f t="shared" si="50"/>
        <v>-0.15129000000000001</v>
      </c>
      <c r="W244">
        <f t="shared" si="51"/>
        <v>98.350244356955372</v>
      </c>
      <c r="Y244">
        <f t="shared" si="52"/>
        <v>7.5999628031600821</v>
      </c>
      <c r="Z244">
        <f t="shared" si="53"/>
        <v>24.094962803160083</v>
      </c>
    </row>
    <row r="245" spans="1:26" x14ac:dyDescent="0.25">
      <c r="A245">
        <v>101.43</v>
      </c>
      <c r="B245">
        <v>24.542000000000002</v>
      </c>
      <c r="C245">
        <v>54.332000000000001</v>
      </c>
      <c r="D245">
        <v>4.3808E-2</v>
      </c>
      <c r="E245">
        <v>13.821</v>
      </c>
      <c r="F245">
        <v>-16.48</v>
      </c>
      <c r="G245">
        <v>0.11198</v>
      </c>
      <c r="H245">
        <v>340.38</v>
      </c>
      <c r="J245">
        <f t="shared" si="44"/>
        <v>14.91136704</v>
      </c>
      <c r="K245">
        <f t="shared" si="45"/>
        <v>0.98016754711158904</v>
      </c>
      <c r="M245">
        <f t="shared" si="46"/>
        <v>3.2847063130024163</v>
      </c>
      <c r="N245">
        <f t="shared" si="47"/>
        <v>14.126626333645204</v>
      </c>
      <c r="O245">
        <f t="shared" si="48"/>
        <v>106.27447657224545</v>
      </c>
      <c r="Q245">
        <f t="shared" si="43"/>
        <v>7.0184210526315793E-2</v>
      </c>
      <c r="T245">
        <f t="shared" si="49"/>
        <v>0</v>
      </c>
      <c r="U245">
        <f t="shared" si="50"/>
        <v>-0.11198</v>
      </c>
      <c r="W245">
        <f t="shared" si="51"/>
        <v>98.546269291338575</v>
      </c>
      <c r="Y245">
        <f t="shared" si="52"/>
        <v>7.7282072809068723</v>
      </c>
      <c r="Z245">
        <f t="shared" si="53"/>
        <v>24.208207280906873</v>
      </c>
    </row>
    <row r="246" spans="1:26" x14ac:dyDescent="0.25">
      <c r="A246">
        <v>101.05</v>
      </c>
      <c r="B246">
        <v>20.545000000000002</v>
      </c>
      <c r="C246">
        <v>54.329000000000001</v>
      </c>
      <c r="D246">
        <v>4.3789000000000002E-2</v>
      </c>
      <c r="E246">
        <v>13.845000000000001</v>
      </c>
      <c r="F246">
        <v>-16.466999999999999</v>
      </c>
      <c r="G246">
        <v>7.8548000000000007E-2</v>
      </c>
      <c r="H246">
        <v>340.38</v>
      </c>
      <c r="J246">
        <f t="shared" si="44"/>
        <v>14.904899820000001</v>
      </c>
      <c r="K246">
        <f t="shared" si="45"/>
        <v>0.98146029743231011</v>
      </c>
      <c r="M246">
        <f t="shared" si="46"/>
        <v>3.2907875636537769</v>
      </c>
      <c r="N246">
        <f t="shared" si="47"/>
        <v>14.163914333751002</v>
      </c>
      <c r="O246">
        <f t="shared" si="48"/>
        <v>106.55159632452006</v>
      </c>
      <c r="Q246">
        <f t="shared" si="43"/>
        <v>7.0184210526315793E-2</v>
      </c>
      <c r="T246">
        <f t="shared" si="49"/>
        <v>0</v>
      </c>
      <c r="U246">
        <f t="shared" si="50"/>
        <v>-7.8548000000000007E-2</v>
      </c>
      <c r="W246">
        <f t="shared" si="51"/>
        <v>98.711942913385826</v>
      </c>
      <c r="Y246">
        <f t="shared" si="52"/>
        <v>7.8396534111342362</v>
      </c>
      <c r="Z246">
        <f t="shared" si="53"/>
        <v>24.306653411134235</v>
      </c>
    </row>
    <row r="247" spans="1:26" x14ac:dyDescent="0.25">
      <c r="A247">
        <v>100.7</v>
      </c>
      <c r="B247">
        <v>16.547999999999998</v>
      </c>
      <c r="C247">
        <v>54.326999999999998</v>
      </c>
      <c r="D247">
        <v>4.3774E-2</v>
      </c>
      <c r="E247">
        <v>13.867000000000001</v>
      </c>
      <c r="F247">
        <v>-16.457000000000001</v>
      </c>
      <c r="G247">
        <v>5.0992999999999997E-2</v>
      </c>
      <c r="H247">
        <v>340.38</v>
      </c>
      <c r="J247">
        <f t="shared" si="44"/>
        <v>14.899794119999999</v>
      </c>
      <c r="K247">
        <f t="shared" si="45"/>
        <v>0.98261279654361522</v>
      </c>
      <c r="M247">
        <f t="shared" si="46"/>
        <v>3.2962129408390481</v>
      </c>
      <c r="N247">
        <f t="shared" si="47"/>
        <v>14.197198376019387</v>
      </c>
      <c r="O247">
        <f t="shared" si="48"/>
        <v>106.79895539231715</v>
      </c>
      <c r="Q247">
        <f t="shared" si="43"/>
        <v>7.0184210526315793E-2</v>
      </c>
      <c r="T247">
        <f t="shared" si="49"/>
        <v>0</v>
      </c>
      <c r="U247">
        <f t="shared" si="50"/>
        <v>-5.0992999999999997E-2</v>
      </c>
      <c r="W247">
        <f t="shared" si="51"/>
        <v>98.865158661417325</v>
      </c>
      <c r="Y247">
        <f t="shared" si="52"/>
        <v>7.9337967308998287</v>
      </c>
      <c r="Z247">
        <f t="shared" si="53"/>
        <v>24.390796730899829</v>
      </c>
    </row>
    <row r="248" spans="1:26" x14ac:dyDescent="0.25">
      <c r="A248">
        <v>100.35</v>
      </c>
      <c r="B248">
        <v>12.548</v>
      </c>
      <c r="C248">
        <v>54.325000000000003</v>
      </c>
      <c r="D248">
        <v>4.3770000000000003E-2</v>
      </c>
      <c r="E248">
        <v>13.894</v>
      </c>
      <c r="F248">
        <v>-16.454999999999998</v>
      </c>
      <c r="G248">
        <v>2.9328E-2</v>
      </c>
      <c r="H248">
        <v>340.38</v>
      </c>
      <c r="J248">
        <f t="shared" si="44"/>
        <v>14.898432600000001</v>
      </c>
      <c r="K248">
        <f t="shared" si="45"/>
        <v>0.98372862894953594</v>
      </c>
      <c r="M248">
        <f t="shared" si="46"/>
        <v>3.3014691990120784</v>
      </c>
      <c r="N248">
        <f t="shared" si="47"/>
        <v>14.229460705205405</v>
      </c>
      <c r="O248">
        <f t="shared" si="48"/>
        <v>107.03871794966118</v>
      </c>
      <c r="Q248">
        <f t="shared" si="43"/>
        <v>7.0184210526315793E-2</v>
      </c>
      <c r="T248">
        <f t="shared" si="49"/>
        <v>0</v>
      </c>
      <c r="U248">
        <f t="shared" si="50"/>
        <v>-2.9328E-2</v>
      </c>
      <c r="W248">
        <f t="shared" si="51"/>
        <v>99.054009186351706</v>
      </c>
      <c r="Y248">
        <f t="shared" si="52"/>
        <v>7.9847087633094702</v>
      </c>
      <c r="Z248">
        <f t="shared" si="53"/>
        <v>24.439708763309469</v>
      </c>
    </row>
    <row r="249" spans="1:26" x14ac:dyDescent="0.25">
      <c r="A249">
        <v>100.05</v>
      </c>
      <c r="B249">
        <v>8.5488999999999997</v>
      </c>
      <c r="C249">
        <v>54.323</v>
      </c>
      <c r="D249">
        <v>4.3767E-2</v>
      </c>
      <c r="E249">
        <v>13.917</v>
      </c>
      <c r="F249">
        <v>-16.454999999999998</v>
      </c>
      <c r="G249">
        <v>1.3613999999999999E-2</v>
      </c>
      <c r="H249">
        <v>340.38</v>
      </c>
      <c r="J249">
        <f t="shared" si="44"/>
        <v>14.897411460000001</v>
      </c>
      <c r="K249">
        <f t="shared" si="45"/>
        <v>0.98465584142245077</v>
      </c>
      <c r="M249">
        <f t="shared" si="46"/>
        <v>3.3058395524360442</v>
      </c>
      <c r="N249">
        <f t="shared" si="47"/>
        <v>14.256297275638856</v>
      </c>
      <c r="O249">
        <f t="shared" si="48"/>
        <v>107.2381556016401</v>
      </c>
      <c r="Q249">
        <f t="shared" si="43"/>
        <v>7.0184210526315793E-2</v>
      </c>
      <c r="T249">
        <f t="shared" si="49"/>
        <v>0</v>
      </c>
      <c r="U249">
        <f t="shared" si="50"/>
        <v>-1.3613999999999999E-2</v>
      </c>
      <c r="W249">
        <f t="shared" si="51"/>
        <v>99.214329527559045</v>
      </c>
      <c r="Y249">
        <f t="shared" si="52"/>
        <v>8.0238260740810574</v>
      </c>
      <c r="Z249">
        <f t="shared" si="53"/>
        <v>24.478826074081056</v>
      </c>
    </row>
    <row r="250" spans="1:26" x14ac:dyDescent="0.25">
      <c r="A250">
        <v>99.798000000000002</v>
      </c>
      <c r="B250">
        <v>4.5490000000000004</v>
      </c>
      <c r="C250">
        <v>54.320999999999998</v>
      </c>
      <c r="D250">
        <v>4.3764999999999998E-2</v>
      </c>
      <c r="E250">
        <v>13.936</v>
      </c>
      <c r="F250">
        <v>-16.457000000000001</v>
      </c>
      <c r="G250">
        <v>3.8549999999999999E-3</v>
      </c>
      <c r="H250">
        <v>340.38</v>
      </c>
      <c r="J250">
        <f t="shared" si="44"/>
        <v>14.896730699999999</v>
      </c>
      <c r="K250">
        <f t="shared" si="45"/>
        <v>0.98541383931550131</v>
      </c>
      <c r="M250">
        <f t="shared" si="46"/>
        <v>3.3094140852421052</v>
      </c>
      <c r="N250">
        <f t="shared" si="47"/>
        <v>14.278255003851761</v>
      </c>
      <c r="O250">
        <f t="shared" si="48"/>
        <v>107.40133412916902</v>
      </c>
      <c r="Q250">
        <f t="shared" ref="Q250:Q261" si="54">(0.0762*0.15/2 + 0.0762 * 0.8) / (0.15 + 0.8)</f>
        <v>7.0184210526315793E-2</v>
      </c>
      <c r="T250">
        <f t="shared" si="49"/>
        <v>0</v>
      </c>
      <c r="U250">
        <f t="shared" si="50"/>
        <v>-3.8549999999999999E-3</v>
      </c>
      <c r="W250">
        <f t="shared" si="51"/>
        <v>99.346122834645655</v>
      </c>
      <c r="Y250">
        <f t="shared" si="52"/>
        <v>8.0552112945233603</v>
      </c>
      <c r="Z250">
        <f t="shared" si="53"/>
        <v>24.512211294523361</v>
      </c>
    </row>
    <row r="251" spans="1:26" x14ac:dyDescent="0.25">
      <c r="A251">
        <v>99.587000000000003</v>
      </c>
      <c r="B251">
        <v>0.54852999999999996</v>
      </c>
      <c r="C251">
        <v>54.319000000000003</v>
      </c>
      <c r="D251">
        <v>4.3763000000000003E-2</v>
      </c>
      <c r="E251">
        <v>13.951000000000001</v>
      </c>
      <c r="F251">
        <v>-16.462</v>
      </c>
      <c r="G251" s="1">
        <v>5.6060000000000002E-5</v>
      </c>
      <c r="H251">
        <v>340.38</v>
      </c>
      <c r="J251">
        <f t="shared" si="44"/>
        <v>14.896049940000001</v>
      </c>
      <c r="K251">
        <f t="shared" si="45"/>
        <v>0.98603385031882784</v>
      </c>
      <c r="M251">
        <f t="shared" si="46"/>
        <v>3.3123390833708197</v>
      </c>
      <c r="N251">
        <f t="shared" si="47"/>
        <v>14.296228082487081</v>
      </c>
      <c r="O251">
        <f t="shared" si="48"/>
        <v>107.53489965492096</v>
      </c>
      <c r="Q251">
        <f t="shared" si="54"/>
        <v>7.0184210526315793E-2</v>
      </c>
      <c r="T251">
        <f t="shared" si="49"/>
        <v>0</v>
      </c>
      <c r="U251">
        <f t="shared" si="50"/>
        <v>-5.6060000000000002E-5</v>
      </c>
      <c r="W251">
        <f t="shared" si="51"/>
        <v>99.449392257217852</v>
      </c>
      <c r="Y251">
        <f t="shared" si="52"/>
        <v>8.0855073977031111</v>
      </c>
      <c r="Z251">
        <f t="shared" si="53"/>
        <v>24.547507397703111</v>
      </c>
    </row>
    <row r="252" spans="1:26" x14ac:dyDescent="0.25">
      <c r="A252">
        <v>99.468999999999994</v>
      </c>
      <c r="B252">
        <v>-3.4502999999999999</v>
      </c>
      <c r="C252">
        <v>54.317</v>
      </c>
      <c r="D252">
        <v>4.3746E-2</v>
      </c>
      <c r="E252">
        <v>13.95</v>
      </c>
      <c r="F252">
        <v>-16.46</v>
      </c>
      <c r="G252">
        <v>-2.2196999999999998E-3</v>
      </c>
      <c r="H252">
        <v>340.38</v>
      </c>
      <c r="J252">
        <f t="shared" si="44"/>
        <v>14.89026348</v>
      </c>
      <c r="K252">
        <f t="shared" si="45"/>
        <v>0.98637475652005502</v>
      </c>
      <c r="M252">
        <f t="shared" si="46"/>
        <v>3.3139478128559783</v>
      </c>
      <c r="N252">
        <f t="shared" si="47"/>
        <v>14.306115198035926</v>
      </c>
      <c r="O252">
        <f t="shared" si="48"/>
        <v>107.60837454337739</v>
      </c>
      <c r="Q252">
        <f t="shared" si="54"/>
        <v>7.0184210526315793E-2</v>
      </c>
      <c r="T252">
        <f t="shared" si="49"/>
        <v>0</v>
      </c>
      <c r="U252">
        <f t="shared" si="50"/>
        <v>2.2196999999999998E-3</v>
      </c>
      <c r="W252">
        <f t="shared" si="51"/>
        <v>99.438602362204705</v>
      </c>
      <c r="Y252">
        <f t="shared" si="52"/>
        <v>8.1697721811726893</v>
      </c>
      <c r="Z252">
        <f t="shared" si="53"/>
        <v>24.62977218117269</v>
      </c>
    </row>
    <row r="253" spans="1:26" x14ac:dyDescent="0.25">
      <c r="A253">
        <v>99.412000000000006</v>
      </c>
      <c r="B253">
        <v>-7.4470000000000001</v>
      </c>
      <c r="C253">
        <v>54.314999999999998</v>
      </c>
      <c r="D253">
        <v>4.3723999999999999E-2</v>
      </c>
      <c r="E253">
        <v>13.943</v>
      </c>
      <c r="F253">
        <v>-16.446999999999999</v>
      </c>
      <c r="G253">
        <v>-1.0351000000000001E-2</v>
      </c>
      <c r="H253">
        <v>340.38</v>
      </c>
      <c r="J253">
        <f t="shared" si="44"/>
        <v>14.88277512</v>
      </c>
      <c r="K253">
        <f t="shared" si="45"/>
        <v>0.98653793305972959</v>
      </c>
      <c r="M253">
        <f t="shared" si="46"/>
        <v>3.3147179530427087</v>
      </c>
      <c r="N253">
        <f t="shared" si="47"/>
        <v>14.310848927181331</v>
      </c>
      <c r="O253">
        <f t="shared" si="48"/>
        <v>107.64355256238849</v>
      </c>
      <c r="Q253">
        <f t="shared" si="54"/>
        <v>7.0184210526315793E-2</v>
      </c>
      <c r="T253">
        <f t="shared" si="49"/>
        <v>0</v>
      </c>
      <c r="U253">
        <f t="shared" si="50"/>
        <v>1.0351000000000001E-2</v>
      </c>
      <c r="W253">
        <f t="shared" si="51"/>
        <v>99.385045275590542</v>
      </c>
      <c r="Y253">
        <f t="shared" si="52"/>
        <v>8.2585072867979505</v>
      </c>
      <c r="Z253">
        <f t="shared" si="53"/>
        <v>24.70550728679795</v>
      </c>
    </row>
    <row r="254" spans="1:26" x14ac:dyDescent="0.25">
      <c r="A254">
        <v>99.400999999999996</v>
      </c>
      <c r="B254">
        <v>-11.442</v>
      </c>
      <c r="C254">
        <v>54.313000000000002</v>
      </c>
      <c r="D254">
        <v>4.3702999999999999E-2</v>
      </c>
      <c r="E254">
        <v>13.932</v>
      </c>
      <c r="F254">
        <v>-16.423999999999999</v>
      </c>
      <c r="G254">
        <v>-2.4459999999999999E-2</v>
      </c>
      <c r="H254">
        <v>340.38</v>
      </c>
      <c r="J254">
        <f t="shared" si="44"/>
        <v>14.875627139999999</v>
      </c>
      <c r="K254">
        <f t="shared" si="45"/>
        <v>0.98656931088091093</v>
      </c>
      <c r="M254">
        <f t="shared" si="46"/>
        <v>3.3148660545669952</v>
      </c>
      <c r="N254">
        <f t="shared" si="47"/>
        <v>14.311759283255185</v>
      </c>
      <c r="O254">
        <f t="shared" si="48"/>
        <v>107.65031773290094</v>
      </c>
      <c r="Q254">
        <f t="shared" si="54"/>
        <v>7.0184210526315793E-2</v>
      </c>
      <c r="T254">
        <f t="shared" si="49"/>
        <v>0</v>
      </c>
      <c r="U254">
        <f t="shared" si="50"/>
        <v>2.4459999999999999E-2</v>
      </c>
      <c r="W254">
        <f t="shared" si="51"/>
        <v>99.30298110236221</v>
      </c>
      <c r="Y254">
        <f t="shared" si="52"/>
        <v>8.3473366305387344</v>
      </c>
      <c r="Z254">
        <f t="shared" si="53"/>
        <v>24.771336630538734</v>
      </c>
    </row>
    <row r="255" spans="1:26" x14ac:dyDescent="0.25">
      <c r="A255">
        <v>99.436000000000007</v>
      </c>
      <c r="B255">
        <v>-15.436999999999999</v>
      </c>
      <c r="C255">
        <v>54.311</v>
      </c>
      <c r="D255">
        <v>4.3681999999999999E-2</v>
      </c>
      <c r="E255">
        <v>13.917999999999999</v>
      </c>
      <c r="F255">
        <v>-16.393999999999998</v>
      </c>
      <c r="G255">
        <v>-4.4561999999999997E-2</v>
      </c>
      <c r="H255">
        <v>340.38</v>
      </c>
      <c r="J255">
        <f t="shared" si="44"/>
        <v>14.86847916</v>
      </c>
      <c r="K255">
        <f t="shared" si="45"/>
        <v>0.9864693461435653</v>
      </c>
      <c r="M255">
        <f t="shared" si="46"/>
        <v>3.314394236166184</v>
      </c>
      <c r="N255">
        <f t="shared" si="47"/>
        <v>14.308859134709902</v>
      </c>
      <c r="O255">
        <f t="shared" si="48"/>
        <v>107.62876571794048</v>
      </c>
      <c r="Q255">
        <f t="shared" si="54"/>
        <v>7.0184210526315793E-2</v>
      </c>
      <c r="T255">
        <f t="shared" si="49"/>
        <v>0</v>
      </c>
      <c r="U255">
        <f t="shared" si="50"/>
        <v>4.4561999999999997E-2</v>
      </c>
      <c r="W255">
        <f t="shared" si="51"/>
        <v>99.199540419947496</v>
      </c>
      <c r="Y255">
        <f t="shared" si="52"/>
        <v>8.4292252979929856</v>
      </c>
      <c r="Z255">
        <f t="shared" si="53"/>
        <v>24.823225297992984</v>
      </c>
    </row>
    <row r="256" spans="1:26" x14ac:dyDescent="0.25">
      <c r="A256">
        <v>99.516000000000005</v>
      </c>
      <c r="B256">
        <v>-19.43</v>
      </c>
      <c r="C256">
        <v>54.308999999999997</v>
      </c>
      <c r="D256">
        <v>4.3661999999999999E-2</v>
      </c>
      <c r="E256">
        <v>13.901</v>
      </c>
      <c r="F256">
        <v>-16.355</v>
      </c>
      <c r="G256">
        <v>-7.0666000000000007E-2</v>
      </c>
      <c r="H256">
        <v>340.39</v>
      </c>
      <c r="J256">
        <f t="shared" si="44"/>
        <v>14.86210818</v>
      </c>
      <c r="K256">
        <f t="shared" si="45"/>
        <v>0.98623947309522264</v>
      </c>
      <c r="M256">
        <f t="shared" si="46"/>
        <v>3.3133093747573681</v>
      </c>
      <c r="N256">
        <f t="shared" si="47"/>
        <v>14.302191238047177</v>
      </c>
      <c r="O256">
        <f t="shared" si="48"/>
        <v>107.57921415225307</v>
      </c>
      <c r="Q256">
        <f t="shared" si="54"/>
        <v>7.0184210526315793E-2</v>
      </c>
      <c r="T256">
        <f t="shared" si="49"/>
        <v>0</v>
      </c>
      <c r="U256">
        <f t="shared" si="50"/>
        <v>7.0666000000000007E-2</v>
      </c>
      <c r="W256">
        <f t="shared" si="51"/>
        <v>99.074725590551168</v>
      </c>
      <c r="Y256">
        <f t="shared" si="52"/>
        <v>8.5044885617019048</v>
      </c>
      <c r="Z256">
        <f t="shared" si="53"/>
        <v>24.859488561701905</v>
      </c>
    </row>
    <row r="257" spans="1:26" x14ac:dyDescent="0.25">
      <c r="A257">
        <v>99.638000000000005</v>
      </c>
      <c r="B257">
        <v>-23.422999999999998</v>
      </c>
      <c r="C257">
        <v>54.305999999999997</v>
      </c>
      <c r="D257">
        <v>4.3642E-2</v>
      </c>
      <c r="E257">
        <v>13.881</v>
      </c>
      <c r="F257">
        <v>-16.306000000000001</v>
      </c>
      <c r="G257">
        <v>-0.10278</v>
      </c>
      <c r="H257">
        <v>340.39</v>
      </c>
      <c r="J257">
        <f t="shared" si="44"/>
        <v>14.855300379999999</v>
      </c>
      <c r="K257">
        <f t="shared" si="45"/>
        <v>0.98588521500344328</v>
      </c>
      <c r="M257">
        <f t="shared" si="46"/>
        <v>3.3116377766210703</v>
      </c>
      <c r="N257">
        <f t="shared" si="47"/>
        <v>14.291918363884628</v>
      </c>
      <c r="O257">
        <f t="shared" si="48"/>
        <v>107.50287241205581</v>
      </c>
      <c r="Q257">
        <f t="shared" si="54"/>
        <v>7.0184210526315793E-2</v>
      </c>
      <c r="T257">
        <f t="shared" si="49"/>
        <v>0</v>
      </c>
      <c r="U257">
        <f t="shared" si="50"/>
        <v>0.10278</v>
      </c>
      <c r="W257">
        <f t="shared" si="51"/>
        <v>98.926717322834648</v>
      </c>
      <c r="Y257">
        <f t="shared" si="52"/>
        <v>8.5761550892211602</v>
      </c>
      <c r="Z257">
        <f t="shared" si="53"/>
        <v>24.882155089221161</v>
      </c>
    </row>
    <row r="258" spans="1:26" x14ac:dyDescent="0.25">
      <c r="A258">
        <v>99.808999999999997</v>
      </c>
      <c r="B258">
        <v>-27.414000000000001</v>
      </c>
      <c r="C258">
        <v>54.304000000000002</v>
      </c>
      <c r="D258">
        <v>4.3622000000000001E-2</v>
      </c>
      <c r="E258">
        <v>13.856999999999999</v>
      </c>
      <c r="F258">
        <v>-16.248999999999999</v>
      </c>
      <c r="G258">
        <v>-0.14091999999999999</v>
      </c>
      <c r="H258">
        <v>340.39</v>
      </c>
      <c r="J258">
        <f t="shared" si="44"/>
        <v>14.84849258</v>
      </c>
      <c r="K258">
        <f t="shared" si="45"/>
        <v>0.98538114988100989</v>
      </c>
      <c r="M258">
        <f t="shared" si="46"/>
        <v>3.3092598971741616</v>
      </c>
      <c r="N258">
        <f t="shared" si="47"/>
        <v>14.277307705729511</v>
      </c>
      <c r="O258">
        <f t="shared" si="48"/>
        <v>107.39429432898487</v>
      </c>
      <c r="Q258">
        <f t="shared" si="54"/>
        <v>7.0184210526315793E-2</v>
      </c>
      <c r="T258">
        <f t="shared" si="49"/>
        <v>0</v>
      </c>
      <c r="U258">
        <f t="shared" si="50"/>
        <v>0.14091999999999999</v>
      </c>
      <c r="W258">
        <f t="shared" si="51"/>
        <v>98.752037795275598</v>
      </c>
      <c r="Y258">
        <f t="shared" si="52"/>
        <v>8.642256533709272</v>
      </c>
      <c r="Z258">
        <f t="shared" si="53"/>
        <v>24.891256533709271</v>
      </c>
    </row>
    <row r="259" spans="1:26" x14ac:dyDescent="0.25">
      <c r="A259">
        <v>100.03</v>
      </c>
      <c r="B259">
        <v>-31.404</v>
      </c>
      <c r="C259">
        <v>54.302</v>
      </c>
      <c r="D259">
        <v>4.3602000000000002E-2</v>
      </c>
      <c r="E259">
        <v>13.829000000000001</v>
      </c>
      <c r="F259">
        <v>-16.181999999999999</v>
      </c>
      <c r="G259">
        <v>-0.18509999999999999</v>
      </c>
      <c r="H259">
        <v>340.39</v>
      </c>
      <c r="J259">
        <f t="shared" si="44"/>
        <v>14.84168478</v>
      </c>
      <c r="K259">
        <f t="shared" si="45"/>
        <v>0.98471669604783585</v>
      </c>
      <c r="M259">
        <f t="shared" si="46"/>
        <v>3.3061264694939205</v>
      </c>
      <c r="N259">
        <f t="shared" si="47"/>
        <v>14.258059492247988</v>
      </c>
      <c r="O259">
        <f t="shared" si="48"/>
        <v>107.25125154443288</v>
      </c>
      <c r="Q259">
        <f t="shared" si="54"/>
        <v>7.0184210526315793E-2</v>
      </c>
      <c r="T259">
        <f t="shared" si="49"/>
        <v>0</v>
      </c>
      <c r="U259">
        <f t="shared" si="50"/>
        <v>0.18509999999999999</v>
      </c>
      <c r="W259">
        <f t="shared" si="51"/>
        <v>98.548865879265094</v>
      </c>
      <c r="Y259">
        <f t="shared" si="52"/>
        <v>8.7023856651677818</v>
      </c>
      <c r="Z259">
        <f t="shared" si="53"/>
        <v>24.88438566516778</v>
      </c>
    </row>
    <row r="260" spans="1:26" x14ac:dyDescent="0.25">
      <c r="A260">
        <v>100.3</v>
      </c>
      <c r="B260">
        <v>-35.393000000000001</v>
      </c>
      <c r="C260">
        <v>54.3</v>
      </c>
      <c r="D260">
        <v>4.3581000000000002E-2</v>
      </c>
      <c r="E260">
        <v>13.795999999999999</v>
      </c>
      <c r="F260">
        <v>-16.105</v>
      </c>
      <c r="G260">
        <v>-0.23533000000000001</v>
      </c>
      <c r="H260">
        <v>340.39</v>
      </c>
      <c r="J260">
        <f t="shared" si="44"/>
        <v>14.834536590000001</v>
      </c>
      <c r="K260">
        <f t="shared" si="45"/>
        <v>0.98388503793354165</v>
      </c>
      <c r="M260">
        <f t="shared" si="46"/>
        <v>3.3022062560102463</v>
      </c>
      <c r="N260">
        <f t="shared" si="47"/>
        <v>14.233985921527072</v>
      </c>
      <c r="O260">
        <f t="shared" si="48"/>
        <v>107.07234753859467</v>
      </c>
      <c r="Q260">
        <f t="shared" si="54"/>
        <v>7.0184210526315793E-2</v>
      </c>
      <c r="T260">
        <f t="shared" si="49"/>
        <v>0</v>
      </c>
      <c r="U260">
        <f t="shared" si="50"/>
        <v>0.23533000000000001</v>
      </c>
      <c r="W260">
        <f t="shared" si="51"/>
        <v>98.310078740157465</v>
      </c>
      <c r="Y260">
        <f t="shared" si="52"/>
        <v>8.762268798437205</v>
      </c>
      <c r="Z260">
        <f t="shared" si="53"/>
        <v>24.867268798437205</v>
      </c>
    </row>
    <row r="261" spans="1:26" x14ac:dyDescent="0.25">
      <c r="A261">
        <v>100.54</v>
      </c>
      <c r="B261">
        <v>-39.384</v>
      </c>
      <c r="C261">
        <v>54.298000000000002</v>
      </c>
      <c r="D261">
        <v>4.3586E-2</v>
      </c>
      <c r="E261">
        <v>13.779</v>
      </c>
      <c r="F261">
        <v>-16.03</v>
      </c>
      <c r="G261">
        <v>-0.29132999999999998</v>
      </c>
      <c r="H261">
        <v>340.39</v>
      </c>
      <c r="J261">
        <f t="shared" si="44"/>
        <v>14.83623854</v>
      </c>
      <c r="K261">
        <f t="shared" si="45"/>
        <v>0.98312744356368298</v>
      </c>
      <c r="M261">
        <f t="shared" si="46"/>
        <v>3.298636818905222</v>
      </c>
      <c r="N261">
        <f t="shared" si="47"/>
        <v>14.212073938963801</v>
      </c>
      <c r="O261">
        <f t="shared" si="48"/>
        <v>106.90950588347262</v>
      </c>
      <c r="Q261">
        <f t="shared" si="54"/>
        <v>7.0184210526315793E-2</v>
      </c>
      <c r="T261">
        <f t="shared" si="49"/>
        <v>0</v>
      </c>
      <c r="U261">
        <f t="shared" si="50"/>
        <v>0.29132999999999998</v>
      </c>
      <c r="W261">
        <f t="shared" si="51"/>
        <v>98.185320472440949</v>
      </c>
      <c r="Y261">
        <f t="shared" si="52"/>
        <v>8.7241854110316694</v>
      </c>
      <c r="Z261">
        <f t="shared" si="53"/>
        <v>24.754185411031671</v>
      </c>
    </row>
    <row r="262" spans="1:26" x14ac:dyDescent="0.25">
      <c r="A262" t="s">
        <v>20</v>
      </c>
    </row>
    <row r="263" spans="1:26" x14ac:dyDescent="0.25">
      <c r="A26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moment coefficient conica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</dc:creator>
  <cp:lastModifiedBy>rag</cp:lastModifiedBy>
  <dcterms:created xsi:type="dcterms:W3CDTF">2019-12-01T20:41:40Z</dcterms:created>
  <dcterms:modified xsi:type="dcterms:W3CDTF">2020-02-04T21:07:22Z</dcterms:modified>
</cp:coreProperties>
</file>