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20" activeTab="1"/>
  </bookViews>
  <sheets>
    <sheet name="Exercise" sheetId="1" r:id="rId1"/>
    <sheet name="Conditional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<sst xmlns="http://schemas.openxmlformats.org/spreadsheetml/2006/main" count="116" uniqueCount="58">
  <si>
    <t>ID and Co. Limited</t>
  </si>
  <si>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</si>
  <si>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</si>
  <si>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</si>
  <si>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</si>
  <si>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</si>
  <si>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</si>
  <si>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</si>
  <si>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</si>
  <si>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</si>
  <si>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</si>
  <si>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</si>
  <si>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</si>
  <si>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</si>
  <si>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</si>
  <si>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</si>
  <si>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</si>
  <si>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</si>
  <si>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</si>
  <si>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</si>
  <si>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</si>
  <si>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</si>
  <si>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</si>
  <si>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</si>
  <si>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</si>
  <si>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</si>
  <si>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</si>
  <si>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</si>
  <si>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</si>
  <si>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</si>
  <si>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</si>
  <si>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</si>
  <si>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</si>
  <si>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</si>
  <si>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</si>
  <si>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</si>
  <si>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</si>
  <si>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</si>
  <si>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</si>
  <si>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</si>
  <si>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</si>
  <si>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</si>
  <si>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</si>
  <si>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</si>
  <si>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</si>
  <si>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</si>
  <si>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</si>
  <si>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</si>
  <si>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</si>
  <si>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</si>
  <si>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</si>
  <si>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</si>
  <si>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</si>
  <si>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Bayelsa Total Salary</t>
  </si>
  <si>
    <t>Average Oyo Salary</t>
  </si>
  <si>
    <t>Highest Edo Salary</t>
  </si>
  <si>
    <t>Lowest Taraba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</si>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</sst>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_);[Red]\(#,##0.0\);\ \ \-\ \ "/>
    <numFmt numFmtId="179" formatCode="_ * #,##0_ ;_ * \-#,##0_ ;_ * &quot;-&quot;??_ ;_ @_ "/>
  </numFmts>
  <fonts count="32">
    <font>
      <sz val="10"/>
      <name val="Arial Nova"/>
      <charset val="134"/>
    </font>
    <font>
      <sz val="11"/>
      <name val="Arial Nova"/>
      <charset val="134"/>
    </font>
    <font>
      <b/>
      <sz val="15"/>
      <color theme="3"/>
      <name val="Arial Nova"/>
      <charset val="134"/>
    </font>
    <font>
      <b/>
      <sz val="16"/>
      <name val="Arial Nova"/>
      <charset val="134"/>
    </font>
    <font>
      <b/>
      <sz val="13"/>
      <color rgb="FFC00000"/>
      <name val="Arial Nova"/>
      <charset val="134"/>
    </font>
    <font>
      <b/>
      <sz val="12"/>
      <color theme="1" tint="0.349986266670736"/>
      <name val="Arial Nova"/>
      <charset val="134"/>
    </font>
    <font>
      <sz val="12"/>
      <color theme="0"/>
      <name val="Arial Nova"/>
      <charset val="134"/>
    </font>
    <font>
      <sz val="12"/>
      <name val="Arial Nova"/>
      <charset val="134"/>
    </font>
    <font>
      <sz val="12"/>
      <color rgb="FF0070C0"/>
      <name val="Arial Nova"/>
      <charset val="134"/>
    </font>
    <font>
      <b/>
      <sz val="12"/>
      <name val="Arial Nov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Bookman Old Style"/>
      <charset val="134"/>
    </font>
    <font>
      <sz val="11"/>
      <color theme="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0" borderId="0"/>
    <xf numFmtId="40" fontId="31" fillId="4" borderId="1" applyNumberFormat="0" applyProtection="0">
      <alignment horizontal="center" vertical="center" wrapText="1"/>
    </xf>
  </cellStyleXfs>
  <cellXfs count="20">
    <xf numFmtId="0" fontId="0" fillId="0" borderId="0" xfId="0"/>
    <xf numFmtId="0" fontId="1" fillId="0" borderId="0" xfId="49" applyFont="1"/>
    <xf numFmtId="0" fontId="0" fillId="0" borderId="0" xfId="0" applyFont="1"/>
    <xf numFmtId="0" fontId="2" fillId="0" borderId="0" xfId="12" applyFont="1" applyBorder="1"/>
    <xf numFmtId="0" fontId="3" fillId="2" borderId="0" xfId="0" applyFont="1" applyFill="1"/>
    <xf numFmtId="178" fontId="4" fillId="3" borderId="0" xfId="13" applyNumberFormat="1" applyFont="1" applyFill="1" applyBorder="1"/>
    <xf numFmtId="178" fontId="5" fillId="3" borderId="0" xfId="13" applyNumberFormat="1" applyFont="1" applyFill="1" applyBorder="1"/>
    <xf numFmtId="37" fontId="6" fillId="4" borderId="1" xfId="50" applyNumberFormat="1" applyFont="1" applyAlignment="1">
      <alignment horizontal="left" vertical="center" wrapText="1"/>
    </xf>
    <xf numFmtId="37" fontId="6" fillId="4" borderId="1" xfId="50" applyNumberFormat="1" applyFont="1" applyAlignment="1">
      <alignment horizontal="right" vertical="center" wrapText="1"/>
    </xf>
    <xf numFmtId="0" fontId="7" fillId="0" borderId="2" xfId="0" applyFont="1" applyBorder="1"/>
    <xf numFmtId="3" fontId="7" fillId="0" borderId="2" xfId="0" applyNumberFormat="1" applyFont="1" applyBorder="1"/>
    <xf numFmtId="0" fontId="8" fillId="0" borderId="0" xfId="0" applyFont="1"/>
    <xf numFmtId="3" fontId="7" fillId="0" borderId="2" xfId="49" applyNumberFormat="1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9" fillId="0" borderId="0" xfId="0" applyFont="1"/>
    <xf numFmtId="0" fontId="7" fillId="0" borderId="0" xfId="0" applyFont="1"/>
    <xf numFmtId="0" fontId="0" fillId="0" borderId="0" xfId="0" applyFont="1" applyAlignment="1">
      <alignment horizontal="center"/>
    </xf>
    <xf numFmtId="179" fontId="0" fillId="0" borderId="0" xfId="1" applyNumberFormat="1" applyFont="1"/>
    <xf numFmtId="3" fontId="0" fillId="0" borderId="0" xfId="0" applyNumberFormat="1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TableHeader" xfId="50"/>
  </cellStyles>
  <dxfs count="1">
    <dxf>
      <fill>
        <patternFill patternType="solid">
          <bgColor theme="0" tint="-0.14996795556505"/>
        </patternFill>
      </fill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</border>
    </dxf>
  </dxfs>
  <tableStyles count="1" defaultTableStyle="TableStyleMedium2" defaultPivotStyle="PivotStyleLight16">
    <tableStyle name="Invisible" pivot="0" table="0" count="0" xr9:uid="{F47B5652-817B-4FF6-8CC9-8EA482AEB1B4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user\Desktop\Personal\Resources\Training\Power Excel 1\PE1 Materials\Participants' Session Files\Session_01\01. PE1_VT_Basic_Excel_Functions_St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showGridLines="0" zoomScale="72" zoomScaleNormal="72" workbookViewId="0">
      <pane ySplit="2" topLeftCell="A3" activePane="bottomLeft" state="frozen"/>
      <selection/>
      <selection pane="bottomLeft" activeCell="N17" sqref="N17"/>
    </sheetView>
  </sheetViews>
  <sheetFormatPr defaultColWidth="9.09" defaultRowHeight="13"/>
  <cols>
    <col min="1" max="1" width="5" style="2" customWidth="1"/>
    <col min="2" max="2" width="26.45" style="2" customWidth="1"/>
    <col min="3" max="3" width="17.45" style="2" customWidth="1"/>
    <col min="4" max="4" width="11.09" style="2" customWidth="1"/>
    <col min="5" max="5" width="9.09" style="2"/>
    <col min="6" max="6" width="4.09" style="2" customWidth="1"/>
    <col min="7" max="7" width="22.36" style="2" customWidth="1"/>
    <col min="8" max="8" width="17.22" style="2" customWidth="1"/>
    <col min="9" max="9" width="11.54" style="2" customWidth="1"/>
    <col min="10" max="12" width="9.09" style="2"/>
    <col min="13" max="13" width="24.02" style="2" customWidth="1"/>
    <col min="14" max="14" width="16.94" style="2" customWidth="1"/>
    <col min="15" max="16384" width="9.09" style="2"/>
  </cols>
  <sheetData>
    <row r="1" ht="18.5" spans="1:1">
      <c r="A1" s="3"/>
    </row>
    <row r="2" ht="21" spans="1:13">
      <c r="A2" s="4"/>
      <c r="B2" s="4" t="str">
        <f>[1]Menu!G4</f>
        <v>Basic Excel Functions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4" ht="16.5" spans="1:1">
      <c r="A4" s="5" t="s">
        <v>0</v>
      </c>
    </row>
    <row r="5" ht="15" spans="1:1">
      <c r="A5" s="6" t="s">
        <v>1</v>
      </c>
    </row>
    <row r="7" ht="15" spans="1:4">
      <c r="A7"/>
      <c r="B7" s="7" t="s">
        <v>2</v>
      </c>
      <c r="C7" s="7" t="s">
        <v>3</v>
      </c>
      <c r="D7" s="8" t="s">
        <v>4</v>
      </c>
    </row>
    <row r="8" ht="15" spans="1:9">
      <c r="A8"/>
      <c r="B8" s="9" t="s">
        <v>5</v>
      </c>
      <c r="C8" s="9" t="s">
        <v>6</v>
      </c>
      <c r="D8" s="10">
        <v>4974390</v>
      </c>
      <c r="G8" s="11" t="s">
        <v>7</v>
      </c>
      <c r="H8" s="12">
        <f>SUM(D8:D27)</f>
        <v>56165334</v>
      </c>
      <c r="I8" s="2" t="str">
        <f>IFERROR(_xlfn.FORMULATEXT(H8),"")</f>
        <v>=SUM(D8:D27)</v>
      </c>
    </row>
    <row r="9" ht="15" spans="1:15">
      <c r="A9"/>
      <c r="B9" s="9" t="s">
        <v>8</v>
      </c>
      <c r="C9" s="9" t="s">
        <v>9</v>
      </c>
      <c r="D9" s="10">
        <v>4972165</v>
      </c>
      <c r="G9" s="11" t="s">
        <v>10</v>
      </c>
      <c r="H9" s="12">
        <f>AVERAGE(D8:D27)</f>
        <v>2808266.7</v>
      </c>
      <c r="I9" s="2" t="str">
        <f t="shared" ref="I9:I15" si="0">IFERROR(_xlfn.FORMULATEXT(H9),"")</f>
        <v>=AVERAGE(D8:D27)</v>
      </c>
      <c r="M9" s="11" t="s">
        <v>7</v>
      </c>
      <c r="N9" s="12">
        <f>SUM(D8:D27)</f>
        <v>56165334</v>
      </c>
      <c r="O9" s="2" t="str">
        <f t="shared" ref="O9:O16" si="1">IFERROR(_xlfn.FORMULATEXT(N9),"")</f>
        <v>=SUM(D8:D27)</v>
      </c>
    </row>
    <row r="10" ht="15" spans="1:15">
      <c r="A10"/>
      <c r="B10" s="9" t="s">
        <v>11</v>
      </c>
      <c r="C10" s="9" t="s">
        <v>12</v>
      </c>
      <c r="D10" s="10">
        <v>4948277</v>
      </c>
      <c r="G10" s="11" t="s">
        <v>13</v>
      </c>
      <c r="H10" s="12">
        <f>MAX(D8:D27)</f>
        <v>4974390</v>
      </c>
      <c r="I10" s="2" t="str">
        <f t="shared" si="0"/>
        <v>=MAX(D8:D27)</v>
      </c>
      <c r="M10" s="11" t="s">
        <v>10</v>
      </c>
      <c r="N10" s="12">
        <f>AVERAGE(D8:D27)</f>
        <v>2808266.7</v>
      </c>
      <c r="O10" s="2" t="str">
        <f t="shared" si="1"/>
        <v>=AVERAGE(D8:D27)</v>
      </c>
    </row>
    <row r="11" ht="15" spans="1:15">
      <c r="A11"/>
      <c r="B11" s="9" t="s">
        <v>14</v>
      </c>
      <c r="C11" s="9" t="s">
        <v>15</v>
      </c>
      <c r="D11" s="10">
        <v>4740966</v>
      </c>
      <c r="G11" s="11" t="s">
        <v>16</v>
      </c>
      <c r="H11" s="12">
        <f>MIN(D8:D27)</f>
        <v>1130642</v>
      </c>
      <c r="I11" s="2" t="str">
        <f t="shared" si="0"/>
        <v>=MIN(D8:D27)</v>
      </c>
      <c r="M11" s="11" t="s">
        <v>13</v>
      </c>
      <c r="N11" s="12">
        <f>MAX(D8:D27)</f>
        <v>4974390</v>
      </c>
      <c r="O11" s="2" t="str">
        <f t="shared" si="1"/>
        <v>=MAX(D8:D27)</v>
      </c>
    </row>
    <row r="12" ht="15" spans="1:15">
      <c r="A12"/>
      <c r="B12" s="9" t="s">
        <v>17</v>
      </c>
      <c r="C12" s="9" t="s">
        <v>18</v>
      </c>
      <c r="D12" s="10">
        <v>4286346</v>
      </c>
      <c r="G12" s="11" t="s">
        <v>19</v>
      </c>
      <c r="H12" s="12">
        <f>COUNT(D8:D27)</f>
        <v>20</v>
      </c>
      <c r="I12" s="2" t="str">
        <f t="shared" si="0"/>
        <v>=COUNT(D8:D27)</v>
      </c>
      <c r="M12" s="11" t="s">
        <v>16</v>
      </c>
      <c r="N12" s="12">
        <f>MIN(D8:D27)</f>
        <v>1130642</v>
      </c>
      <c r="O12" s="2" t="str">
        <f t="shared" si="1"/>
        <v>=MIN(D8:D27)</v>
      </c>
    </row>
    <row r="13" ht="15" spans="1:15">
      <c r="A13"/>
      <c r="B13" s="9" t="s">
        <v>20</v>
      </c>
      <c r="C13" s="9" t="s">
        <v>21</v>
      </c>
      <c r="D13" s="10">
        <v>4068987</v>
      </c>
      <c r="I13" s="2" t="str">
        <f t="shared" si="0"/>
        <v/>
      </c>
      <c r="M13" s="11" t="s">
        <v>19</v>
      </c>
      <c r="N13" s="12">
        <f>COUNT(D8:D27)</f>
        <v>20</v>
      </c>
      <c r="O13" s="2" t="str">
        <f t="shared" si="1"/>
        <v>=COUNT(D8:D27)</v>
      </c>
    </row>
    <row r="14" ht="15" spans="1:15">
      <c r="A14"/>
      <c r="B14" s="9" t="s">
        <v>22</v>
      </c>
      <c r="C14" s="9" t="s">
        <v>23</v>
      </c>
      <c r="D14" s="10">
        <v>3896653</v>
      </c>
      <c r="G14" s="11" t="s">
        <v>24</v>
      </c>
      <c r="H14" s="18">
        <f>LARGE(D8:D27,4)</f>
        <v>4740966</v>
      </c>
      <c r="I14" s="2" t="str">
        <f t="shared" si="0"/>
        <v>=LARGE(D8:D27,4)</v>
      </c>
      <c r="O14" s="2" t="str">
        <f t="shared" si="1"/>
        <v/>
      </c>
    </row>
    <row r="15" ht="15" spans="1:15">
      <c r="A15"/>
      <c r="B15" s="9" t="s">
        <v>25</v>
      </c>
      <c r="C15" s="9" t="s">
        <v>26</v>
      </c>
      <c r="D15" s="10">
        <v>3426608</v>
      </c>
      <c r="G15" s="11" t="s">
        <v>27</v>
      </c>
      <c r="H15" s="18">
        <f>SMALL(D8:D27,3)</f>
        <v>1358916</v>
      </c>
      <c r="I15" s="2" t="str">
        <f t="shared" si="0"/>
        <v>=SMALL(D8:D27,3)</v>
      </c>
      <c r="M15" s="11" t="s">
        <v>24</v>
      </c>
      <c r="N15" s="18">
        <f>LARGE(D8:D27,4)</f>
        <v>4740966</v>
      </c>
      <c r="O15" s="2" t="str">
        <f t="shared" si="1"/>
        <v>=LARGE(D8:D27,4)</v>
      </c>
    </row>
    <row r="16" ht="15" spans="1:15">
      <c r="A16"/>
      <c r="B16" s="9" t="s">
        <v>28</v>
      </c>
      <c r="C16" s="9" t="s">
        <v>29</v>
      </c>
      <c r="D16" s="10">
        <v>3028264</v>
      </c>
      <c r="M16" s="11" t="s">
        <v>27</v>
      </c>
      <c r="N16" s="18">
        <f>SMALL(D8:D27,3)</f>
        <v>1358916</v>
      </c>
      <c r="O16" s="2" t="str">
        <f t="shared" si="1"/>
        <v>=SMALL(D8:D27,3)</v>
      </c>
    </row>
    <row r="17" ht="15" spans="1:4">
      <c r="A17"/>
      <c r="B17" s="9" t="s">
        <v>30</v>
      </c>
      <c r="C17" s="9" t="s">
        <v>31</v>
      </c>
      <c r="D17" s="10">
        <v>2318996</v>
      </c>
    </row>
    <row r="18" ht="15" spans="1:4">
      <c r="A18"/>
      <c r="B18" s="9" t="s">
        <v>32</v>
      </c>
      <c r="C18" s="9" t="s">
        <v>33</v>
      </c>
      <c r="D18" s="10">
        <v>2312631</v>
      </c>
    </row>
    <row r="19" ht="15" spans="1:4">
      <c r="A19"/>
      <c r="B19" s="9" t="s">
        <v>34</v>
      </c>
      <c r="C19" s="9" t="s">
        <v>35</v>
      </c>
      <c r="D19" s="10">
        <v>2121528</v>
      </c>
    </row>
    <row r="20" ht="15" spans="1:4">
      <c r="A20"/>
      <c r="B20" s="13" t="s">
        <v>36</v>
      </c>
      <c r="C20" s="9" t="s">
        <v>37</v>
      </c>
      <c r="D20" s="10">
        <v>1643270</v>
      </c>
    </row>
    <row r="21" ht="15" spans="1:4">
      <c r="A21"/>
      <c r="B21" s="9" t="s">
        <v>38</v>
      </c>
      <c r="C21" s="9" t="s">
        <v>39</v>
      </c>
      <c r="D21" s="10">
        <v>1562243</v>
      </c>
    </row>
    <row r="22" ht="15" spans="1:4">
      <c r="A22"/>
      <c r="B22" s="9" t="s">
        <v>40</v>
      </c>
      <c r="C22" s="9" t="s">
        <v>41</v>
      </c>
      <c r="D22" s="10">
        <v>1407751</v>
      </c>
    </row>
    <row r="23" ht="15" spans="1:4">
      <c r="A23"/>
      <c r="B23" s="9" t="s">
        <v>42</v>
      </c>
      <c r="C23" s="9" t="s">
        <v>43</v>
      </c>
      <c r="D23" s="10">
        <v>1375956</v>
      </c>
    </row>
    <row r="24" ht="15" spans="1:4">
      <c r="A24"/>
      <c r="B24" s="9" t="s">
        <v>44</v>
      </c>
      <c r="C24" s="9" t="s">
        <v>45</v>
      </c>
      <c r="D24" s="10">
        <v>1364301</v>
      </c>
    </row>
    <row r="25" ht="15" spans="1:4">
      <c r="A25"/>
      <c r="B25" s="13" t="s">
        <v>46</v>
      </c>
      <c r="C25" s="9" t="s">
        <v>47</v>
      </c>
      <c r="D25" s="10">
        <v>1358916</v>
      </c>
    </row>
    <row r="26" ht="15" spans="1:4">
      <c r="A26"/>
      <c r="B26" s="14" t="s">
        <v>48</v>
      </c>
      <c r="C26" s="9" t="s">
        <v>49</v>
      </c>
      <c r="D26" s="10">
        <v>1226444</v>
      </c>
    </row>
    <row r="27" ht="15" spans="1:4">
      <c r="A27"/>
      <c r="B27" s="9" t="s">
        <v>50</v>
      </c>
      <c r="C27" s="9" t="s">
        <v>51</v>
      </c>
      <c r="D27" s="10">
        <v>1130642</v>
      </c>
    </row>
    <row r="28" ht="15" spans="1:2">
      <c r="A28" s="15"/>
      <c r="B28" s="15"/>
    </row>
    <row r="29" ht="15" spans="1:4">
      <c r="A29" s="15"/>
      <c r="B29" s="15"/>
      <c r="D29" s="19">
        <f>SUM(D8:D28)</f>
        <v>56165334</v>
      </c>
    </row>
    <row r="30" ht="15" spans="1:1">
      <c r="A30" s="15"/>
    </row>
    <row r="31" ht="15" spans="1:2">
      <c r="A31" s="15"/>
      <c r="B31" s="15"/>
    </row>
    <row r="32" ht="15" spans="1:2">
      <c r="A32" s="16"/>
      <c r="B32" s="16"/>
    </row>
    <row r="35" ht="21" spans="1:13">
      <c r="A35" s="4" t="s">
        <v>52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9" s="1" customFormat="1" ht="14"/>
    <row r="40" s="1" customFormat="1" ht="14"/>
  </sheetData>
  <conditionalFormatting sqref="H8:H12">
    <cfRule type="containsBlanks" dxfId="0" priority="2">
      <formula>LEN(TRIM(H8))=0</formula>
    </cfRule>
  </conditionalFormatting>
  <conditionalFormatting sqref="N9:N13">
    <cfRule type="containsBlanks" dxfId="0" priority="1">
      <formula>LEN(TRIM(N9))=0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showGridLines="0" tabSelected="1" zoomScale="72" zoomScaleNormal="72" workbookViewId="0">
      <pane ySplit="2" topLeftCell="A3" activePane="bottomLeft" state="frozen"/>
      <selection/>
      <selection pane="bottomLeft" activeCell="N12" sqref="N12"/>
    </sheetView>
  </sheetViews>
  <sheetFormatPr defaultColWidth="9.09" defaultRowHeight="13"/>
  <cols>
    <col min="1" max="1" width="5" style="2" customWidth="1"/>
    <col min="2" max="2" width="26.45" style="2" customWidth="1"/>
    <col min="3" max="3" width="17.45" style="2" customWidth="1"/>
    <col min="4" max="4" width="11.09" style="2" customWidth="1"/>
    <col min="5" max="5" width="9.09" style="2"/>
    <col min="6" max="6" width="4.09" style="2" customWidth="1"/>
    <col min="7" max="7" width="30.73" style="2" customWidth="1"/>
    <col min="8" max="8" width="10.42" style="2" customWidth="1"/>
    <col min="9" max="9" width="11.54" style="2" customWidth="1"/>
    <col min="10" max="12" width="9.09" style="2"/>
    <col min="13" max="13" width="30.69" style="2" customWidth="1"/>
    <col min="14" max="14" width="20.55" style="2" customWidth="1"/>
    <col min="15" max="16384" width="9.09" style="2"/>
  </cols>
  <sheetData>
    <row r="1" ht="18.5" spans="1:1">
      <c r="A1" s="3"/>
    </row>
    <row r="2" ht="21" spans="1:13">
      <c r="A2" s="4"/>
      <c r="B2" s="4" t="str">
        <f>[1]Menu!G4</f>
        <v>Basic Excel Functions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4" ht="16.5" spans="1:1">
      <c r="A4" s="5" t="s">
        <v>0</v>
      </c>
    </row>
    <row r="5" ht="15" spans="1:1">
      <c r="A5" s="6" t="s">
        <v>1</v>
      </c>
    </row>
    <row r="7" ht="15" spans="1:4">
      <c r="A7"/>
      <c r="B7" s="7" t="s">
        <v>2</v>
      </c>
      <c r="C7" s="7" t="s">
        <v>3</v>
      </c>
      <c r="D7" s="8" t="s">
        <v>4</v>
      </c>
    </row>
    <row r="8" ht="15" spans="1:14">
      <c r="A8"/>
      <c r="B8" s="9" t="s">
        <v>14</v>
      </c>
      <c r="C8" s="9" t="s">
        <v>15</v>
      </c>
      <c r="D8" s="10">
        <v>4740966</v>
      </c>
      <c r="G8" s="11" t="s">
        <v>53</v>
      </c>
      <c r="H8" s="12">
        <f>SUMIF(C8:C27,C9,D8:D27)</f>
        <v>11164905</v>
      </c>
      <c r="I8" s="2" t="str">
        <f>IFERROR(_xlfn.FORMULATEXT(H8),"")</f>
        <v>=SUMIF(C8:C27,C9,D8:D27)</v>
      </c>
      <c r="M8" s="11" t="s">
        <v>53</v>
      </c>
      <c r="N8" s="12">
        <f>SUMIF(C8:C27,C9,D8:D27)</f>
        <v>11164905</v>
      </c>
    </row>
    <row r="9" ht="15" spans="1:14">
      <c r="A9"/>
      <c r="B9" s="9" t="s">
        <v>5</v>
      </c>
      <c r="C9" s="9" t="s">
        <v>6</v>
      </c>
      <c r="D9" s="10">
        <v>4974390</v>
      </c>
      <c r="G9" s="11" t="s">
        <v>54</v>
      </c>
      <c r="H9" s="12">
        <f>AVERAGEIF(C8:C27,C20,D8:D27)</f>
        <v>1983141</v>
      </c>
      <c r="I9" s="2" t="str">
        <f t="shared" ref="I9:I15" si="0">IFERROR(_xlfn.FORMULATEXT(H9),"")</f>
        <v>=AVERAGEIF(C8:C27,C20,D8:D27)</v>
      </c>
      <c r="M9" s="11" t="s">
        <v>54</v>
      </c>
      <c r="N9" s="12">
        <f>AVERAGEIF(C8:C27,C20,D8:D27)</f>
        <v>1983141</v>
      </c>
    </row>
    <row r="10" ht="15" spans="1:14">
      <c r="A10"/>
      <c r="B10" s="9" t="s">
        <v>20</v>
      </c>
      <c r="C10" s="9" t="s">
        <v>6</v>
      </c>
      <c r="D10" s="10">
        <v>4068987</v>
      </c>
      <c r="G10" s="11" t="s">
        <v>55</v>
      </c>
      <c r="H10" s="12">
        <f>_xlfn.MAXIFS(D8:D27,C8:C27,C12)</f>
        <v>4286346</v>
      </c>
      <c r="I10" s="2" t="str">
        <f t="shared" si="0"/>
        <v>=MAXIFS(D8:D27,C8:C27,C12)</v>
      </c>
      <c r="M10" s="11" t="s">
        <v>55</v>
      </c>
      <c r="N10" s="12">
        <f>_xlfn.MAXIFS(D8:D27,C8:C27,C12)</f>
        <v>4286346</v>
      </c>
    </row>
    <row r="11" ht="15" spans="1:14">
      <c r="A11"/>
      <c r="B11" s="9" t="s">
        <v>34</v>
      </c>
      <c r="C11" s="9" t="s">
        <v>6</v>
      </c>
      <c r="D11" s="10">
        <v>2121528</v>
      </c>
      <c r="G11" s="11" t="s">
        <v>56</v>
      </c>
      <c r="H11" s="12">
        <f>_xlfn.MINIFS(D8:D27,C8:C27,C23)</f>
        <v>1226444</v>
      </c>
      <c r="I11" s="2" t="str">
        <f t="shared" si="0"/>
        <v>=MINIFS(D8:D27,C8:C27,C23)</v>
      </c>
      <c r="M11" s="11" t="s">
        <v>56</v>
      </c>
      <c r="N11" s="12">
        <f>_xlfn.MINIFS(D8:D27,C8:C27,C23)</f>
        <v>1226444</v>
      </c>
    </row>
    <row r="12" ht="15" spans="1:14">
      <c r="A12"/>
      <c r="B12" s="9" t="s">
        <v>17</v>
      </c>
      <c r="C12" s="9" t="s">
        <v>18</v>
      </c>
      <c r="D12" s="10">
        <v>4286346</v>
      </c>
      <c r="G12" s="11" t="s">
        <v>57</v>
      </c>
      <c r="H12" s="12">
        <f>COUNTIF(C8:C27,C16)</f>
        <v>4</v>
      </c>
      <c r="I12" s="2" t="str">
        <f t="shared" si="0"/>
        <v>=COUNTIF(C8:C27,C16)</v>
      </c>
      <c r="M12" s="11" t="s">
        <v>57</v>
      </c>
      <c r="N12" s="12">
        <f>COUNTIF(C8:C27,C16)</f>
        <v>4</v>
      </c>
    </row>
    <row r="13" ht="15" spans="1:9">
      <c r="A13"/>
      <c r="B13" s="9" t="s">
        <v>30</v>
      </c>
      <c r="C13" s="9" t="s">
        <v>18</v>
      </c>
      <c r="D13" s="10">
        <v>2318996</v>
      </c>
      <c r="I13" s="2" t="str">
        <f t="shared" si="0"/>
        <v/>
      </c>
    </row>
    <row r="14" ht="15" spans="1:9">
      <c r="A14"/>
      <c r="B14" s="9" t="s">
        <v>40</v>
      </c>
      <c r="C14" s="9" t="s">
        <v>18</v>
      </c>
      <c r="D14" s="10">
        <v>1407751</v>
      </c>
      <c r="G14" s="11"/>
      <c r="I14" s="2" t="str">
        <f t="shared" si="0"/>
        <v/>
      </c>
    </row>
    <row r="15" ht="15" spans="1:9">
      <c r="A15"/>
      <c r="B15" s="9" t="s">
        <v>42</v>
      </c>
      <c r="C15" s="9" t="s">
        <v>43</v>
      </c>
      <c r="D15" s="10">
        <v>1375956</v>
      </c>
      <c r="G15" s="11"/>
      <c r="I15" s="2" t="str">
        <f t="shared" si="0"/>
        <v/>
      </c>
    </row>
    <row r="16" ht="15" spans="1:4">
      <c r="A16"/>
      <c r="B16" s="9" t="s">
        <v>25</v>
      </c>
      <c r="C16" s="9" t="s">
        <v>45</v>
      </c>
      <c r="D16" s="10">
        <v>3426608</v>
      </c>
    </row>
    <row r="17" ht="15" spans="1:4">
      <c r="A17"/>
      <c r="B17" s="9" t="s">
        <v>32</v>
      </c>
      <c r="C17" s="9" t="s">
        <v>45</v>
      </c>
      <c r="D17" s="10">
        <v>2312631</v>
      </c>
    </row>
    <row r="18" ht="15" spans="1:4">
      <c r="A18"/>
      <c r="B18" s="9" t="s">
        <v>44</v>
      </c>
      <c r="C18" s="9" t="s">
        <v>45</v>
      </c>
      <c r="D18" s="10">
        <v>1364301</v>
      </c>
    </row>
    <row r="19" ht="15" spans="1:4">
      <c r="A19"/>
      <c r="B19" s="9" t="s">
        <v>50</v>
      </c>
      <c r="C19" s="9" t="s">
        <v>45</v>
      </c>
      <c r="D19" s="10">
        <v>1130642</v>
      </c>
    </row>
    <row r="20" ht="15" spans="1:4">
      <c r="A20"/>
      <c r="B20" s="9" t="s">
        <v>28</v>
      </c>
      <c r="C20" s="9" t="s">
        <v>29</v>
      </c>
      <c r="D20" s="10">
        <v>3028264</v>
      </c>
    </row>
    <row r="21" ht="15" spans="1:4">
      <c r="A21"/>
      <c r="B21" s="9" t="s">
        <v>38</v>
      </c>
      <c r="C21" s="9" t="s">
        <v>29</v>
      </c>
      <c r="D21" s="10">
        <v>1562243</v>
      </c>
    </row>
    <row r="22" ht="15" spans="1:4">
      <c r="A22"/>
      <c r="B22" s="13" t="s">
        <v>46</v>
      </c>
      <c r="C22" s="9" t="s">
        <v>29</v>
      </c>
      <c r="D22" s="10">
        <v>1358916</v>
      </c>
    </row>
    <row r="23" ht="15" spans="1:4">
      <c r="A23"/>
      <c r="B23" s="9" t="s">
        <v>11</v>
      </c>
      <c r="C23" s="9" t="s">
        <v>12</v>
      </c>
      <c r="D23" s="10">
        <v>4948277</v>
      </c>
    </row>
    <row r="24" ht="15" spans="1:4">
      <c r="A24"/>
      <c r="B24" s="9" t="s">
        <v>22</v>
      </c>
      <c r="C24" s="9" t="s">
        <v>12</v>
      </c>
      <c r="D24" s="10">
        <v>3896653</v>
      </c>
    </row>
    <row r="25" ht="15" spans="1:4">
      <c r="A25"/>
      <c r="B25" s="13" t="s">
        <v>36</v>
      </c>
      <c r="C25" s="9" t="s">
        <v>12</v>
      </c>
      <c r="D25" s="10">
        <v>1643270</v>
      </c>
    </row>
    <row r="26" ht="15" spans="1:4">
      <c r="A26"/>
      <c r="B26" s="14" t="s">
        <v>48</v>
      </c>
      <c r="C26" s="9" t="s">
        <v>12</v>
      </c>
      <c r="D26" s="10">
        <v>1226444</v>
      </c>
    </row>
    <row r="27" ht="15" spans="1:4">
      <c r="A27"/>
      <c r="B27" s="9" t="s">
        <v>8</v>
      </c>
      <c r="C27" s="9" t="s">
        <v>9</v>
      </c>
      <c r="D27" s="10">
        <v>4972165</v>
      </c>
    </row>
    <row r="28" ht="15" spans="1:2">
      <c r="A28" s="15"/>
      <c r="B28" s="15"/>
    </row>
    <row r="29" ht="15" spans="1:2">
      <c r="A29" s="15"/>
      <c r="B29" s="15"/>
    </row>
    <row r="30" ht="15" spans="1:1">
      <c r="A30" s="15"/>
    </row>
    <row r="31" ht="15" spans="1:2">
      <c r="A31" s="15"/>
      <c r="B31" s="15"/>
    </row>
    <row r="32" ht="15" spans="1:2">
      <c r="A32" s="16"/>
      <c r="B32" s="16"/>
    </row>
    <row r="35" ht="21" spans="1:13">
      <c r="A35" s="4" t="s">
        <v>52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9" s="1" customFormat="1" ht="14"/>
    <row r="40" s="1" customFormat="1" ht="14"/>
    <row r="100" spans="16:16">
      <c r="P100" s="17"/>
    </row>
  </sheetData>
  <sortState ref="B8:D27">
    <sortCondition ref="C9"/>
  </sortState>
  <conditionalFormatting sqref="H8:H12">
    <cfRule type="containsBlanks" dxfId="0" priority="2">
      <formula>LEN(TRIM(H8))=0</formula>
    </cfRule>
  </conditionalFormatting>
  <conditionalFormatting sqref="N8:N12">
    <cfRule type="containsBlanks" dxfId="0" priority="1">
      <formula>LEN(TRIM(N8))=0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Oluwasegun</cp:lastModifiedBy>
  <dcterms:created xsi:type="dcterms:W3CDTF">2024-08-23T16:09:00Z</dcterms:created>
  <dcterms:modified xsi:type="dcterms:W3CDTF">2025-05-12T12:34:29Z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6013818904C54573880CDBC2E49105FC_13</vt:lpwstr>
  </property>
  <property fmtid="{D5CDD505-2E9C-101B-9397-08002B2CF9AE}" pid="3" name="KSOProductBuildVer">
    <vt:lpwstr>1033-12.2.0.20795</vt:lpwstr>
  </property>
</Properties>
</file>