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21820" yWindow="11120" windowWidth="26960" windowHeight="16960" tabRatio="500" activeTab="2"/>
  </bookViews>
  <sheets>
    <sheet name="gendergap_06_14.csv" sheetId="1" r:id="rId1"/>
    <sheet name="gapUS_06_14.csv" sheetId="2" r:id="rId2"/>
    <sheet name="gapCN_06_14.csv" sheetId="3" r:id="rId3"/>
  </sheets>
  <definedNames>
    <definedName name="_xlnm.Print_Titles" localSheetId="0">gendergap_06_14.csv!$1:$1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B9" i="3"/>
  <c r="B8" i="3"/>
  <c r="B7" i="3"/>
  <c r="B6" i="3"/>
  <c r="B5" i="3"/>
  <c r="B4" i="3"/>
  <c r="B3" i="3"/>
  <c r="B2" i="3"/>
  <c r="D35" i="1"/>
  <c r="D32" i="1"/>
  <c r="D34" i="1"/>
  <c r="D33" i="1"/>
  <c r="D31" i="1"/>
  <c r="D30" i="1"/>
  <c r="D29" i="1"/>
  <c r="D28" i="1"/>
  <c r="D27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<sst xmlns="http://schemas.openxmlformats.org/spreadsheetml/2006/main" count="71" uniqueCount="49">
  <si>
    <t>United States</t>
  </si>
  <si>
    <t>Columbia</t>
  </si>
  <si>
    <t>Chile</t>
  </si>
  <si>
    <t>Iceland</t>
  </si>
  <si>
    <t>France</t>
  </si>
  <si>
    <t xml:space="preserve">United Kingdom </t>
  </si>
  <si>
    <t>South Africa</t>
  </si>
  <si>
    <t>Uganda</t>
  </si>
  <si>
    <t>India</t>
  </si>
  <si>
    <t>China</t>
  </si>
  <si>
    <t>Philippines</t>
  </si>
  <si>
    <t>Japan</t>
  </si>
  <si>
    <t>New Zealand</t>
  </si>
  <si>
    <t>country</t>
  </si>
  <si>
    <t>old_id</t>
  </si>
  <si>
    <t>us</t>
  </si>
  <si>
    <t>co</t>
  </si>
  <si>
    <t>cl</t>
  </si>
  <si>
    <t>il</t>
  </si>
  <si>
    <t>fr</t>
  </si>
  <si>
    <t>uk</t>
  </si>
  <si>
    <t>sa</t>
  </si>
  <si>
    <t>ug</t>
  </si>
  <si>
    <t>in</t>
  </si>
  <si>
    <t>cn</t>
  </si>
  <si>
    <t>pp</t>
  </si>
  <si>
    <t>jp</t>
  </si>
  <si>
    <t>nz</t>
  </si>
  <si>
    <t>year</t>
  </si>
  <si>
    <t>ppp</t>
  </si>
  <si>
    <t>m_age</t>
  </si>
  <si>
    <t>eco_sc</t>
  </si>
  <si>
    <t>edu_sc</t>
  </si>
  <si>
    <t>hea_sc</t>
  </si>
  <si>
    <t>pol_sc</t>
  </si>
  <si>
    <t>rank</t>
  </si>
  <si>
    <t>score</t>
  </si>
  <si>
    <t>23/115</t>
  </si>
  <si>
    <t>0.00 = inequality, 1.00 = equality</t>
  </si>
  <si>
    <t>31/128</t>
  </si>
  <si>
    <t>27/130</t>
  </si>
  <si>
    <t>gdp(billions$)</t>
  </si>
  <si>
    <t>pop(million)</t>
  </si>
  <si>
    <t>31/134</t>
  </si>
  <si>
    <t>19/134</t>
  </si>
  <si>
    <t>17/135</t>
  </si>
  <si>
    <t>22/135</t>
  </si>
  <si>
    <t>23/136</t>
  </si>
  <si>
    <t>20/142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</si>
</sst>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C27" sqref="C27:M35"/>
    </sheetView>
  </sheetViews>
  <sheetFormatPr baseColWidth="10" defaultRowHeight="15" x14ac:dyDescent="0"/>
  <cols>
    <col min="1" max="1" width="14.83203125" style="2" customWidth="1"/>
    <col min="2" max="2" width="10.83203125" style="2"/>
    <col min="3" max="3" width="10.83203125" style="3"/>
    <col min="4" max="5" width="10.83203125" style="2"/>
    <col min="6" max="6" width="11.83203125" style="2" customWidth="1"/>
    <col min="7" max="7" width="10.83203125" style="3"/>
    <col min="8" max="8" width="10.83203125" style="8"/>
    <col min="9" max="12" width="10.83203125" style="9"/>
    <col min="13" max="13" width="10.83203125" style="3"/>
    <col min="14" max="14" width="29.83203125" style="2" customWidth="1"/>
    <col min="15" max="16384" width="10.83203125" style="2"/>
  </cols>
  <sheetData>
    <row r="1" spans="1:13">
      <c r="A1" s="4" t="s">
        <v>13</v>
      </c>
      <c r="B1" s="4" t="s">
        <v>14</v>
      </c>
      <c r="C1" s="5" t="s">
        <v>28</v>
      </c>
      <c r="D1" s="4" t="s">
        <v>35</v>
      </c>
      <c r="E1" s="4" t="s">
        <v>42</v>
      </c>
      <c r="F1" s="4" t="s">
        <v>41</v>
      </c>
      <c r="G1" s="5" t="s">
        <v>29</v>
      </c>
      <c r="H1" s="6" t="s">
        <v>36</v>
      </c>
      <c r="I1" s="7" t="s">
        <v>31</v>
      </c>
      <c r="J1" s="7" t="s">
        <v>32</v>
      </c>
      <c r="K1" s="7" t="s">
        <v>33</v>
      </c>
      <c r="L1" s="7" t="s">
        <v>34</v>
      </c>
      <c r="M1" s="5" t="s">
        <v>30</v>
      </c>
    </row>
    <row r="2" spans="1:13" ht="15" customHeight="1">
      <c r="A2" s="4" t="s">
        <v>0</v>
      </c>
      <c r="B2" s="4" t="s">
        <v>15</v>
      </c>
      <c r="C2" s="5">
        <v>2006</v>
      </c>
      <c r="D2" s="4">
        <f xml:space="preserve"> 23/115</f>
        <v>0.2</v>
      </c>
      <c r="E2" s="4">
        <v>298.2</v>
      </c>
      <c r="F2" s="4">
        <v>12485.73</v>
      </c>
      <c r="G2" s="5">
        <v>41399</v>
      </c>
      <c r="H2" s="6">
        <v>0.70399999999999996</v>
      </c>
      <c r="I2" s="7">
        <v>0.75900000000000001</v>
      </c>
      <c r="J2" s="7">
        <v>0.98199999999999998</v>
      </c>
      <c r="K2" s="7">
        <v>0.98</v>
      </c>
      <c r="L2" s="7">
        <v>9.7000000000000003E-2</v>
      </c>
      <c r="M2" s="5">
        <v>26</v>
      </c>
    </row>
    <row r="3" spans="1:13" ht="15" customHeight="1">
      <c r="A3" s="4"/>
      <c r="B3" s="4"/>
      <c r="C3" s="5">
        <v>2007</v>
      </c>
      <c r="D3" s="4">
        <f xml:space="preserve"> 31/128</f>
        <v>0.2421875</v>
      </c>
      <c r="E3" s="4">
        <v>296.41000000000003</v>
      </c>
      <c r="F3" s="4">
        <v>11046.43</v>
      </c>
      <c r="G3" s="5">
        <v>37267</v>
      </c>
      <c r="H3" s="6">
        <v>0.7</v>
      </c>
      <c r="I3" s="7">
        <v>0.73799999999999999</v>
      </c>
      <c r="J3" s="7">
        <v>0.98199999999999998</v>
      </c>
      <c r="K3" s="7">
        <v>0.97899999999999998</v>
      </c>
      <c r="L3" s="7">
        <v>0.10199999999999999</v>
      </c>
      <c r="M3" s="5">
        <v>26</v>
      </c>
    </row>
    <row r="4" spans="1:13" ht="15" customHeight="1">
      <c r="A4" s="4"/>
      <c r="B4" s="4"/>
      <c r="C4" s="5">
        <v>2008</v>
      </c>
      <c r="D4" s="4">
        <f xml:space="preserve"> 27/130</f>
        <v>0.2076923076923077</v>
      </c>
      <c r="E4" s="4">
        <v>301.62</v>
      </c>
      <c r="F4" s="4">
        <v>11314.68</v>
      </c>
      <c r="G4" s="5">
        <v>42610</v>
      </c>
      <c r="H4" s="6">
        <v>0.71799999999999997</v>
      </c>
      <c r="I4" s="7">
        <v>0.752</v>
      </c>
      <c r="J4" s="7">
        <v>1</v>
      </c>
      <c r="K4" s="7">
        <v>0.97899999999999998</v>
      </c>
      <c r="L4" s="7">
        <v>0.14000000000000001</v>
      </c>
      <c r="M4" s="5">
        <v>26</v>
      </c>
    </row>
    <row r="5" spans="1:13" ht="15" customHeight="1">
      <c r="A5" s="4"/>
      <c r="B5" s="4"/>
      <c r="C5" s="5">
        <v>2009</v>
      </c>
      <c r="D5" s="4">
        <f xml:space="preserve"> 31/134</f>
        <v>0.23134328358208955</v>
      </c>
      <c r="E5" s="4">
        <v>301.62</v>
      </c>
      <c r="F5" s="4">
        <v>11490.5</v>
      </c>
      <c r="G5" s="5">
        <v>43055</v>
      </c>
      <c r="H5" s="6">
        <v>0.71699999999999997</v>
      </c>
      <c r="I5" s="7">
        <v>0.75</v>
      </c>
      <c r="J5" s="7">
        <v>1</v>
      </c>
      <c r="K5" s="7">
        <v>0.97899999999999998</v>
      </c>
      <c r="L5" s="7">
        <v>0.14000000000000001</v>
      </c>
      <c r="M5" s="5">
        <v>26</v>
      </c>
    </row>
    <row r="6" spans="1:13" ht="15" customHeight="1">
      <c r="A6" s="4"/>
      <c r="B6" s="4"/>
      <c r="C6" s="5">
        <v>2010</v>
      </c>
      <c r="D6" s="4">
        <f xml:space="preserve"> 19/134</f>
        <v>0.1417910447761194</v>
      </c>
      <c r="E6" s="4">
        <v>304.06</v>
      </c>
      <c r="F6" s="4">
        <v>11513.87</v>
      </c>
      <c r="G6" s="5">
        <v>42107</v>
      </c>
      <c r="H6" s="6">
        <v>0.74099999999999999</v>
      </c>
      <c r="I6" s="7">
        <v>0.79</v>
      </c>
      <c r="J6" s="7">
        <v>1</v>
      </c>
      <c r="K6" s="7">
        <v>0.97899999999999998</v>
      </c>
      <c r="L6" s="7">
        <v>0.186</v>
      </c>
      <c r="M6" s="5">
        <v>26</v>
      </c>
    </row>
    <row r="7" spans="1:13" ht="15" customHeight="1">
      <c r="A7" s="4"/>
      <c r="B7" s="4"/>
      <c r="C7" s="5">
        <v>2011</v>
      </c>
      <c r="D7" s="4">
        <f xml:space="preserve"> 17/135</f>
        <v>0.12592592592592591</v>
      </c>
      <c r="E7" s="4">
        <v>309.70999999999998</v>
      </c>
      <c r="F7" s="4">
        <v>11681.22</v>
      </c>
      <c r="G7" s="5">
        <v>42551</v>
      </c>
      <c r="H7" s="6">
        <v>0.74099999999999999</v>
      </c>
      <c r="I7" s="7">
        <v>0.8</v>
      </c>
      <c r="J7" s="7">
        <v>1</v>
      </c>
      <c r="K7" s="7">
        <v>0.97899999999999998</v>
      </c>
      <c r="L7" s="7">
        <v>0.186</v>
      </c>
      <c r="M7" s="5">
        <v>26</v>
      </c>
    </row>
    <row r="8" spans="1:13" ht="15" customHeight="1">
      <c r="A8" s="4"/>
      <c r="B8" s="4"/>
      <c r="C8" s="5">
        <v>2012</v>
      </c>
      <c r="D8" s="4">
        <f xml:space="preserve"> 22/135</f>
        <v>0.16296296296296298</v>
      </c>
      <c r="E8" s="4">
        <v>311.58999999999997</v>
      </c>
      <c r="F8" s="4">
        <v>11597.86</v>
      </c>
      <c r="G8" s="5">
        <v>42297</v>
      </c>
      <c r="H8" s="6">
        <v>0.73699999999999999</v>
      </c>
      <c r="I8" s="7">
        <v>0.81399999999999995</v>
      </c>
      <c r="J8" s="7">
        <v>1</v>
      </c>
      <c r="K8" s="7">
        <v>0.97899999999999998</v>
      </c>
      <c r="L8" s="7">
        <v>0.156</v>
      </c>
      <c r="M8" s="5">
        <v>26</v>
      </c>
    </row>
    <row r="9" spans="1:13" ht="15" customHeight="1">
      <c r="A9" s="4"/>
      <c r="B9" s="4"/>
      <c r="C9" s="5">
        <v>2013</v>
      </c>
      <c r="D9" s="4">
        <f xml:space="preserve"> 23/136</f>
        <v>0.16911764705882354</v>
      </c>
      <c r="E9" s="4">
        <v>311.58999999999997</v>
      </c>
      <c r="F9" s="4">
        <v>11744.22</v>
      </c>
      <c r="G9" s="5">
        <v>42486</v>
      </c>
      <c r="H9" s="6">
        <v>0.73899999999999999</v>
      </c>
      <c r="I9" s="7">
        <v>0.81799999999999995</v>
      </c>
      <c r="J9" s="7">
        <v>1</v>
      </c>
      <c r="K9" s="7">
        <v>0.97899999999999998</v>
      </c>
      <c r="L9" s="7">
        <v>0.159</v>
      </c>
      <c r="M9" s="5">
        <v>26</v>
      </c>
    </row>
    <row r="10" spans="1:13" ht="15" customHeight="1">
      <c r="A10" s="4"/>
      <c r="B10" s="4"/>
      <c r="C10" s="5">
        <v>2014</v>
      </c>
      <c r="D10" s="4">
        <f xml:space="preserve"> 20/142</f>
        <v>0.14084507042253522</v>
      </c>
      <c r="E10" s="4">
        <v>316.63</v>
      </c>
      <c r="F10" s="4">
        <v>14498.62</v>
      </c>
      <c r="G10" s="5">
        <v>50866</v>
      </c>
      <c r="H10" s="6">
        <v>0.746</v>
      </c>
      <c r="I10" s="7">
        <v>0.82799999999999996</v>
      </c>
      <c r="J10" s="7">
        <v>0.998</v>
      </c>
      <c r="K10" s="7">
        <v>0.97499999999999998</v>
      </c>
      <c r="L10" s="7">
        <v>0.185</v>
      </c>
      <c r="M10" s="5">
        <v>27</v>
      </c>
    </row>
    <row r="11" spans="1:13">
      <c r="A11" s="4" t="s">
        <v>1</v>
      </c>
      <c r="B11" s="4" t="s">
        <v>16</v>
      </c>
      <c r="C11" s="5">
        <v>2006</v>
      </c>
      <c r="D11" s="4"/>
      <c r="E11" s="4"/>
      <c r="F11" s="4"/>
      <c r="G11" s="5"/>
      <c r="H11" s="6"/>
      <c r="I11" s="7"/>
      <c r="J11" s="7"/>
      <c r="K11" s="7"/>
      <c r="L11" s="7"/>
      <c r="M11" s="5"/>
    </row>
    <row r="12" spans="1:13" ht="15" customHeight="1">
      <c r="A12" s="4"/>
      <c r="B12" s="4"/>
      <c r="C12" s="5">
        <v>2007</v>
      </c>
      <c r="D12" s="4"/>
      <c r="E12" s="4"/>
      <c r="F12" s="4"/>
      <c r="G12" s="5"/>
      <c r="H12" s="6"/>
      <c r="I12" s="7"/>
      <c r="J12" s="7"/>
      <c r="K12" s="7"/>
      <c r="L12" s="7"/>
      <c r="M12" s="5"/>
    </row>
    <row r="13" spans="1:13" ht="15" customHeight="1">
      <c r="A13" s="4"/>
      <c r="B13" s="4"/>
      <c r="C13" s="5">
        <v>2008</v>
      </c>
      <c r="D13" s="4"/>
      <c r="E13" s="4"/>
      <c r="F13" s="4"/>
      <c r="G13" s="5"/>
      <c r="H13" s="6"/>
      <c r="I13" s="7"/>
      <c r="J13" s="7"/>
      <c r="K13" s="7"/>
      <c r="L13" s="7"/>
      <c r="M13" s="5"/>
    </row>
    <row r="14" spans="1:13" ht="15" customHeight="1">
      <c r="A14" s="4"/>
      <c r="B14" s="4"/>
      <c r="C14" s="5">
        <v>2009</v>
      </c>
      <c r="D14" s="4"/>
      <c r="E14" s="4"/>
      <c r="F14" s="4"/>
      <c r="G14" s="5"/>
      <c r="H14" s="6"/>
      <c r="I14" s="7"/>
      <c r="J14" s="7"/>
      <c r="K14" s="7"/>
      <c r="L14" s="7"/>
      <c r="M14" s="5"/>
    </row>
    <row r="15" spans="1:13" ht="15" customHeight="1">
      <c r="A15" s="4"/>
      <c r="B15" s="4"/>
      <c r="C15" s="5">
        <v>2010</v>
      </c>
      <c r="D15" s="4"/>
      <c r="E15" s="4"/>
      <c r="F15" s="4"/>
      <c r="G15" s="5"/>
      <c r="H15" s="6"/>
      <c r="I15" s="7"/>
      <c r="J15" s="7"/>
      <c r="K15" s="7"/>
      <c r="L15" s="7"/>
      <c r="M15" s="5"/>
    </row>
    <row r="16" spans="1:13" ht="15" customHeight="1">
      <c r="A16" s="4"/>
      <c r="B16" s="4"/>
      <c r="C16" s="5">
        <v>2011</v>
      </c>
      <c r="D16" s="4"/>
      <c r="E16" s="4"/>
      <c r="F16" s="4"/>
      <c r="G16" s="5"/>
      <c r="H16" s="6"/>
      <c r="I16" s="7"/>
      <c r="J16" s="7"/>
      <c r="K16" s="7"/>
      <c r="L16" s="7"/>
      <c r="M16" s="5"/>
    </row>
    <row r="17" spans="1:13" ht="15" customHeight="1">
      <c r="A17" s="4"/>
      <c r="B17" s="4"/>
      <c r="C17" s="5">
        <v>2012</v>
      </c>
      <c r="D17" s="4"/>
      <c r="E17" s="4"/>
      <c r="F17" s="4"/>
      <c r="G17" s="5"/>
      <c r="H17" s="6"/>
      <c r="I17" s="7"/>
      <c r="J17" s="7"/>
      <c r="K17" s="7"/>
      <c r="L17" s="7"/>
      <c r="M17" s="5"/>
    </row>
    <row r="18" spans="1:13" ht="15" customHeight="1">
      <c r="A18" s="4"/>
      <c r="B18" s="4"/>
      <c r="C18" s="5">
        <v>2013</v>
      </c>
      <c r="D18" s="4"/>
      <c r="E18" s="4"/>
      <c r="F18" s="4"/>
      <c r="G18" s="5"/>
      <c r="H18" s="6"/>
      <c r="I18" s="7"/>
      <c r="J18" s="7"/>
      <c r="K18" s="7"/>
      <c r="L18" s="7"/>
      <c r="M18" s="5"/>
    </row>
    <row r="19" spans="1:13" ht="15" customHeight="1">
      <c r="A19" s="4"/>
      <c r="B19" s="4"/>
      <c r="C19" s="5">
        <v>2014</v>
      </c>
      <c r="D19" s="4"/>
      <c r="E19" s="4"/>
      <c r="F19" s="4"/>
      <c r="G19" s="5"/>
      <c r="H19" s="6"/>
      <c r="I19" s="7"/>
      <c r="J19" s="7"/>
      <c r="K19" s="7"/>
      <c r="L19" s="7"/>
      <c r="M19" s="5"/>
    </row>
    <row r="20" spans="1:13">
      <c r="A20" s="4" t="s">
        <v>2</v>
      </c>
      <c r="B20" s="4" t="s">
        <v>17</v>
      </c>
      <c r="C20" s="5">
        <v>2006</v>
      </c>
      <c r="D20" s="4"/>
      <c r="E20" s="4"/>
      <c r="F20" s="4"/>
      <c r="G20" s="5"/>
      <c r="H20" s="6"/>
      <c r="I20" s="7"/>
      <c r="J20" s="7"/>
      <c r="K20" s="7"/>
      <c r="L20" s="7"/>
      <c r="M20" s="5"/>
    </row>
    <row r="21" spans="1:13">
      <c r="A21" s="4" t="s">
        <v>3</v>
      </c>
      <c r="B21" s="4" t="s">
        <v>18</v>
      </c>
      <c r="C21" s="5"/>
      <c r="D21" s="4"/>
      <c r="E21" s="4"/>
      <c r="F21" s="4"/>
      <c r="G21" s="5"/>
      <c r="H21" s="6"/>
      <c r="I21" s="7"/>
      <c r="J21" s="7"/>
      <c r="K21" s="7"/>
      <c r="L21" s="7"/>
      <c r="M21" s="5"/>
    </row>
    <row r="22" spans="1:13">
      <c r="A22" s="4" t="s">
        <v>4</v>
      </c>
      <c r="B22" s="4" t="s">
        <v>19</v>
      </c>
      <c r="C22" s="5"/>
      <c r="D22" s="4"/>
      <c r="E22" s="4"/>
      <c r="F22" s="4"/>
      <c r="G22" s="5"/>
      <c r="H22" s="6"/>
      <c r="I22" s="7"/>
      <c r="J22" s="7"/>
      <c r="K22" s="7"/>
      <c r="L22" s="7"/>
      <c r="M22" s="5"/>
    </row>
    <row r="23" spans="1:13">
      <c r="A23" s="4" t="s">
        <v>5</v>
      </c>
      <c r="B23" s="4" t="s">
        <v>20</v>
      </c>
      <c r="C23" s="5"/>
      <c r="D23" s="4"/>
      <c r="E23" s="4"/>
      <c r="F23" s="4"/>
      <c r="G23" s="5"/>
      <c r="H23" s="6"/>
      <c r="I23" s="7"/>
      <c r="J23" s="7"/>
      <c r="K23" s="7"/>
      <c r="L23" s="7"/>
      <c r="M23" s="5"/>
    </row>
    <row r="24" spans="1:13">
      <c r="A24" s="4" t="s">
        <v>6</v>
      </c>
      <c r="B24" s="4" t="s">
        <v>21</v>
      </c>
      <c r="C24" s="5"/>
      <c r="D24" s="4"/>
      <c r="E24" s="4"/>
      <c r="F24" s="4"/>
      <c r="G24" s="5"/>
      <c r="H24" s="6"/>
      <c r="I24" s="7"/>
      <c r="J24" s="7"/>
      <c r="K24" s="7"/>
      <c r="L24" s="7"/>
      <c r="M24" s="5"/>
    </row>
    <row r="25" spans="1:13">
      <c r="A25" s="4" t="s">
        <v>7</v>
      </c>
      <c r="B25" s="4" t="s">
        <v>22</v>
      </c>
      <c r="C25" s="5"/>
      <c r="D25" s="4"/>
      <c r="E25" s="4"/>
      <c r="F25" s="4"/>
      <c r="G25" s="5"/>
      <c r="H25" s="6"/>
      <c r="I25" s="7"/>
      <c r="J25" s="7"/>
      <c r="K25" s="7"/>
      <c r="L25" s="7"/>
      <c r="M25" s="5"/>
    </row>
    <row r="26" spans="1:13">
      <c r="A26" s="4" t="s">
        <v>8</v>
      </c>
      <c r="B26" s="4" t="s">
        <v>23</v>
      </c>
      <c r="C26" s="5"/>
      <c r="D26" s="4"/>
      <c r="E26" s="4"/>
      <c r="F26" s="4"/>
      <c r="G26" s="5"/>
      <c r="H26" s="6"/>
      <c r="I26" s="7"/>
      <c r="J26" s="7"/>
      <c r="K26" s="7"/>
      <c r="L26" s="7"/>
      <c r="M26" s="5"/>
    </row>
    <row r="27" spans="1:13">
      <c r="A27" s="4" t="s">
        <v>9</v>
      </c>
      <c r="B27" s="4" t="s">
        <v>24</v>
      </c>
      <c r="C27" s="5">
        <v>2006</v>
      </c>
      <c r="D27" s="4">
        <f>63/115</f>
        <v>0.54782608695652169</v>
      </c>
      <c r="E27" s="4">
        <v>1315.8</v>
      </c>
      <c r="F27" s="4">
        <v>2224.81</v>
      </c>
      <c r="G27" s="5">
        <v>7204</v>
      </c>
      <c r="H27" s="6">
        <v>0.65600000000000003</v>
      </c>
      <c r="I27" s="7">
        <v>0.621</v>
      </c>
      <c r="J27" s="7">
        <v>0.95699999999999996</v>
      </c>
      <c r="K27" s="7">
        <v>0.93600000000000005</v>
      </c>
      <c r="L27" s="7">
        <v>0.111</v>
      </c>
      <c r="M27" s="5">
        <v>23</v>
      </c>
    </row>
    <row r="28" spans="1:13">
      <c r="A28" s="4"/>
      <c r="B28" s="4"/>
      <c r="C28" s="5">
        <v>2007</v>
      </c>
      <c r="D28" s="4">
        <f xml:space="preserve"> 73/128</f>
        <v>0.5703125</v>
      </c>
      <c r="E28" s="4">
        <v>1304.5</v>
      </c>
      <c r="F28" s="4">
        <v>1898.93</v>
      </c>
      <c r="G28" s="5">
        <v>6012</v>
      </c>
      <c r="H28" s="6">
        <v>0.66400000000000003</v>
      </c>
      <c r="I28" s="7">
        <v>0.64800000000000002</v>
      </c>
      <c r="J28" s="7">
        <v>0.95699999999999996</v>
      </c>
      <c r="K28" s="7">
        <v>0.94099999999999995</v>
      </c>
      <c r="L28" s="7">
        <v>0.111</v>
      </c>
      <c r="M28" s="5">
        <v>23</v>
      </c>
    </row>
    <row r="29" spans="1:13">
      <c r="A29" s="4"/>
      <c r="B29" s="4"/>
      <c r="C29" s="5">
        <v>2008</v>
      </c>
      <c r="D29" s="4">
        <f xml:space="preserve"> 57/130</f>
        <v>0.43846153846153846</v>
      </c>
      <c r="E29" s="4">
        <v>1319.98</v>
      </c>
      <c r="F29" s="4">
        <v>2095.9499999999998</v>
      </c>
      <c r="G29" s="5">
        <v>4501</v>
      </c>
      <c r="H29" s="6">
        <v>0.68799999999999994</v>
      </c>
      <c r="I29" s="7">
        <v>0.69199999999999995</v>
      </c>
      <c r="J29" s="7">
        <v>0.97799999999999998</v>
      </c>
      <c r="K29" s="7">
        <v>0.94099999999999995</v>
      </c>
      <c r="L29" s="7">
        <v>0.14099999999999999</v>
      </c>
      <c r="M29" s="5">
        <v>23</v>
      </c>
    </row>
    <row r="30" spans="1:13">
      <c r="A30" s="4"/>
      <c r="B30" s="4"/>
      <c r="C30" s="5">
        <v>2009</v>
      </c>
      <c r="D30" s="4">
        <f xml:space="preserve"> 60/134</f>
        <v>0.44776119402985076</v>
      </c>
      <c r="E30" s="4">
        <v>1318.31</v>
      </c>
      <c r="F30" s="4">
        <v>2387.6799999999998</v>
      </c>
      <c r="G30" s="5">
        <v>5084</v>
      </c>
      <c r="H30" s="6">
        <v>0.69099999999999995</v>
      </c>
      <c r="I30" s="7">
        <v>0.69599999999999995</v>
      </c>
      <c r="J30" s="7">
        <v>0.98</v>
      </c>
      <c r="K30" s="7">
        <v>0.94</v>
      </c>
      <c r="L30" s="7">
        <v>0.14099999999999999</v>
      </c>
      <c r="M30" s="5">
        <v>23</v>
      </c>
    </row>
    <row r="31" spans="1:13">
      <c r="A31" s="4"/>
      <c r="B31" s="4"/>
      <c r="C31" s="5">
        <v>2010</v>
      </c>
      <c r="D31" s="4">
        <f xml:space="preserve"> 61/134</f>
        <v>0.45522388059701491</v>
      </c>
      <c r="E31" s="2">
        <v>1324.66</v>
      </c>
      <c r="F31" s="2">
        <v>2602.5700000000002</v>
      </c>
      <c r="G31" s="3">
        <v>6200</v>
      </c>
      <c r="H31" s="8">
        <v>0.68799999999999994</v>
      </c>
      <c r="I31" s="9">
        <v>0.69299999999999995</v>
      </c>
      <c r="J31" s="9">
        <v>0.98099999999999998</v>
      </c>
      <c r="K31" s="9">
        <v>0.92900000000000005</v>
      </c>
      <c r="L31" s="9">
        <v>0.15</v>
      </c>
      <c r="M31" s="3">
        <v>23</v>
      </c>
    </row>
    <row r="32" spans="1:13">
      <c r="A32" s="4"/>
      <c r="B32" s="4"/>
      <c r="C32" s="5">
        <v>2011</v>
      </c>
      <c r="D32" s="4">
        <f xml:space="preserve"> 61/135</f>
        <v>0.45185185185185184</v>
      </c>
      <c r="E32" s="4">
        <v>1338.3</v>
      </c>
      <c r="F32" s="4">
        <v>3243.07</v>
      </c>
      <c r="G32" s="5">
        <v>6810</v>
      </c>
      <c r="H32" s="6">
        <v>0.68700000000000006</v>
      </c>
      <c r="I32" s="7">
        <v>0.68300000000000005</v>
      </c>
      <c r="J32" s="7">
        <v>0.98099999999999998</v>
      </c>
      <c r="K32" s="7">
        <v>0.93300000000000005</v>
      </c>
      <c r="L32" s="7">
        <v>0.15</v>
      </c>
      <c r="M32" s="5">
        <v>23</v>
      </c>
    </row>
    <row r="33" spans="1:13">
      <c r="A33" s="4"/>
      <c r="B33" s="4"/>
      <c r="C33" s="5">
        <v>2012</v>
      </c>
      <c r="D33" s="4">
        <f xml:space="preserve"> 69/135</f>
        <v>0.51111111111111107</v>
      </c>
      <c r="E33" s="4">
        <v>1344.13</v>
      </c>
      <c r="F33" s="4">
        <v>3246.01</v>
      </c>
      <c r="G33" s="5">
        <v>6816</v>
      </c>
      <c r="H33" s="6">
        <v>0.68500000000000005</v>
      </c>
      <c r="I33" s="7">
        <v>0.67500000000000004</v>
      </c>
      <c r="J33" s="7">
        <v>0.98199999999999998</v>
      </c>
      <c r="K33" s="7">
        <v>0.93400000000000005</v>
      </c>
      <c r="L33" s="7">
        <v>0.15</v>
      </c>
      <c r="M33" s="5">
        <v>23</v>
      </c>
    </row>
    <row r="34" spans="1:13">
      <c r="A34" s="4"/>
      <c r="B34" s="4"/>
      <c r="C34" s="5">
        <v>2013</v>
      </c>
      <c r="D34" s="4">
        <f>69/136</f>
        <v>0.50735294117647056</v>
      </c>
      <c r="E34" s="4">
        <v>1344.13</v>
      </c>
      <c r="F34" s="4">
        <v>3547.89</v>
      </c>
      <c r="G34" s="5">
        <v>7418</v>
      </c>
      <c r="H34" s="6">
        <v>0.69099999999999995</v>
      </c>
      <c r="I34" s="7">
        <v>0.67500000000000004</v>
      </c>
      <c r="J34" s="7">
        <v>0.98799999999999999</v>
      </c>
      <c r="K34" s="7">
        <v>0.94</v>
      </c>
      <c r="L34" s="7">
        <v>0.16</v>
      </c>
      <c r="M34" s="5">
        <v>23</v>
      </c>
    </row>
    <row r="35" spans="1:13">
      <c r="A35" s="4"/>
      <c r="B35" s="4"/>
      <c r="C35" s="5">
        <v>2014</v>
      </c>
      <c r="D35" s="4">
        <f xml:space="preserve"> 87/142</f>
        <v>0.61267605633802813</v>
      </c>
      <c r="E35" s="4">
        <v>1357.38</v>
      </c>
      <c r="F35" s="4">
        <v>4864</v>
      </c>
      <c r="G35" s="5">
        <v>10756</v>
      </c>
      <c r="H35" s="6">
        <v>0.68300000000000005</v>
      </c>
      <c r="I35" s="7">
        <v>0.65600000000000003</v>
      </c>
      <c r="J35" s="7">
        <v>0.98599999999999999</v>
      </c>
      <c r="K35" s="7">
        <v>0.94</v>
      </c>
      <c r="L35" s="7">
        <v>0.151</v>
      </c>
      <c r="M35" s="5">
        <v>25</v>
      </c>
    </row>
    <row r="36" spans="1:13">
      <c r="A36" s="4" t="s">
        <v>10</v>
      </c>
      <c r="B36" s="4" t="s">
        <v>25</v>
      </c>
      <c r="C36" s="5"/>
      <c r="D36" s="4"/>
      <c r="E36" s="4"/>
      <c r="F36" s="4"/>
      <c r="G36" s="5"/>
      <c r="H36" s="6"/>
      <c r="I36" s="7"/>
      <c r="J36" s="7"/>
      <c r="K36" s="7"/>
      <c r="L36" s="7"/>
      <c r="M36" s="5"/>
    </row>
    <row r="37" spans="1:13">
      <c r="A37" s="4" t="s">
        <v>11</v>
      </c>
      <c r="B37" s="4" t="s">
        <v>26</v>
      </c>
      <c r="C37" s="5"/>
      <c r="D37" s="4"/>
      <c r="E37" s="4"/>
      <c r="F37" s="4"/>
      <c r="G37" s="5"/>
      <c r="H37" s="6"/>
      <c r="I37" s="7"/>
      <c r="J37" s="7"/>
      <c r="K37" s="7"/>
      <c r="L37" s="7"/>
      <c r="M37" s="5"/>
    </row>
    <row r="38" spans="1:13">
      <c r="A38" s="4" t="s">
        <v>12</v>
      </c>
      <c r="B38" s="4" t="s">
        <v>27</v>
      </c>
      <c r="C38" s="5"/>
      <c r="D38" s="4"/>
      <c r="E38" s="4"/>
      <c r="F38" s="4"/>
      <c r="G38" s="5"/>
      <c r="H38" s="6"/>
      <c r="I38" s="7"/>
      <c r="J38" s="7"/>
      <c r="K38" s="7"/>
      <c r="L38" s="7"/>
      <c r="M38" s="5"/>
    </row>
    <row r="39" spans="1:13">
      <c r="A39" s="4" t="s">
        <v>38</v>
      </c>
      <c r="B39" s="4"/>
      <c r="C39" s="5"/>
      <c r="D39" s="4"/>
      <c r="E39" s="4"/>
      <c r="F39" s="4"/>
      <c r="G39" s="5"/>
      <c r="H39" s="6"/>
      <c r="I39" s="7"/>
      <c r="J39" s="7"/>
      <c r="K39" s="7"/>
      <c r="L39" s="7"/>
      <c r="M39" s="5"/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1"/>
    </sheetView>
  </sheetViews>
  <sheetFormatPr baseColWidth="10" defaultRowHeight="15" x14ac:dyDescent="0"/>
  <sheetData>
    <row r="1" spans="1:11">
      <c r="A1" s="1" t="s">
        <v>28</v>
      </c>
      <c r="B1" s="1" t="s">
        <v>35</v>
      </c>
      <c r="C1" s="1" t="s">
        <v>42</v>
      </c>
      <c r="D1" s="1" t="s">
        <v>41</v>
      </c>
      <c r="E1" s="1" t="s">
        <v>29</v>
      </c>
      <c r="F1" s="1" t="s">
        <v>36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30</v>
      </c>
    </row>
    <row r="2" spans="1:11">
      <c r="A2" s="1">
        <v>2006</v>
      </c>
      <c r="B2" s="1" t="s">
        <v>37</v>
      </c>
      <c r="C2" s="1">
        <v>298.2</v>
      </c>
      <c r="D2" s="1">
        <v>12485.73</v>
      </c>
      <c r="E2" s="1">
        <v>41399</v>
      </c>
      <c r="F2" s="1">
        <v>0.70399999999999996</v>
      </c>
      <c r="G2" s="1">
        <v>0.75900000000000001</v>
      </c>
      <c r="H2" s="1">
        <v>0.98199999999999998</v>
      </c>
      <c r="I2" s="1">
        <v>0.98</v>
      </c>
      <c r="J2" s="1">
        <v>9.7000000000000003E-2</v>
      </c>
      <c r="K2" s="1">
        <v>26</v>
      </c>
    </row>
    <row r="3" spans="1:11">
      <c r="A3" s="1">
        <v>2007</v>
      </c>
      <c r="B3" s="1" t="s">
        <v>39</v>
      </c>
      <c r="C3" s="1">
        <v>296.41000000000003</v>
      </c>
      <c r="D3" s="1">
        <v>11046.43</v>
      </c>
      <c r="E3" s="1">
        <v>37267</v>
      </c>
      <c r="F3" s="1">
        <v>0.7</v>
      </c>
      <c r="G3" s="1">
        <v>0.73799999999999999</v>
      </c>
      <c r="H3" s="1">
        <v>0.98199999999999998</v>
      </c>
      <c r="I3" s="1">
        <v>0.97899999999999998</v>
      </c>
      <c r="J3" s="1">
        <v>0.10199999999999999</v>
      </c>
      <c r="K3" s="1">
        <v>26</v>
      </c>
    </row>
    <row r="4" spans="1:11">
      <c r="A4" s="1">
        <v>2008</v>
      </c>
      <c r="B4" s="1" t="s">
        <v>40</v>
      </c>
      <c r="C4" s="1">
        <v>301.62</v>
      </c>
      <c r="D4" s="1">
        <v>11314.68</v>
      </c>
      <c r="E4" s="1">
        <v>42610</v>
      </c>
      <c r="F4" s="1">
        <v>0.71799999999999997</v>
      </c>
      <c r="G4" s="1">
        <v>0.752</v>
      </c>
      <c r="H4" s="1">
        <v>1</v>
      </c>
      <c r="I4" s="1">
        <v>0.97899999999999998</v>
      </c>
      <c r="J4" s="1">
        <v>0.14000000000000001</v>
      </c>
      <c r="K4" s="1">
        <v>26</v>
      </c>
    </row>
    <row r="5" spans="1:11">
      <c r="A5" s="1">
        <v>2009</v>
      </c>
      <c r="B5" s="1" t="s">
        <v>43</v>
      </c>
      <c r="C5" s="1">
        <v>301.62</v>
      </c>
      <c r="D5" s="1">
        <v>11490.5</v>
      </c>
      <c r="E5" s="1">
        <v>43055</v>
      </c>
      <c r="F5" s="1">
        <v>0.71699999999999997</v>
      </c>
      <c r="G5" s="1">
        <v>0.75</v>
      </c>
      <c r="H5" s="1">
        <v>1</v>
      </c>
      <c r="I5" s="1">
        <v>0.97899999999999998</v>
      </c>
      <c r="J5" s="1">
        <v>0.14000000000000001</v>
      </c>
      <c r="K5" s="1">
        <v>26</v>
      </c>
    </row>
    <row r="6" spans="1:11">
      <c r="A6" s="1">
        <v>2010</v>
      </c>
      <c r="B6" s="1" t="s">
        <v>44</v>
      </c>
      <c r="C6" s="1">
        <v>304.06</v>
      </c>
      <c r="D6" s="1">
        <v>11513.87</v>
      </c>
      <c r="E6" s="1">
        <v>42107</v>
      </c>
      <c r="F6" s="1">
        <v>0.74099999999999999</v>
      </c>
      <c r="G6" s="1">
        <v>0.79</v>
      </c>
      <c r="H6" s="1">
        <v>1</v>
      </c>
      <c r="I6" s="1">
        <v>0.97899999999999998</v>
      </c>
      <c r="J6" s="1">
        <v>0.186</v>
      </c>
      <c r="K6" s="1">
        <v>26</v>
      </c>
    </row>
    <row r="7" spans="1:11">
      <c r="A7" s="1">
        <v>2011</v>
      </c>
      <c r="B7" s="1" t="s">
        <v>45</v>
      </c>
      <c r="C7" s="1">
        <v>309.70999999999998</v>
      </c>
      <c r="D7" s="1">
        <v>11681.22</v>
      </c>
      <c r="E7" s="1">
        <v>42551</v>
      </c>
      <c r="F7" s="1">
        <v>0.74099999999999999</v>
      </c>
      <c r="G7" s="1">
        <v>0.8</v>
      </c>
      <c r="H7" s="1">
        <v>1</v>
      </c>
      <c r="I7" s="1">
        <v>0.97899999999999998</v>
      </c>
      <c r="J7" s="1">
        <v>0.186</v>
      </c>
      <c r="K7" s="1">
        <v>26</v>
      </c>
    </row>
    <row r="8" spans="1:11">
      <c r="A8" s="1">
        <v>2012</v>
      </c>
      <c r="B8" s="1" t="s">
        <v>46</v>
      </c>
      <c r="C8" s="1">
        <v>311.58999999999997</v>
      </c>
      <c r="D8" s="1">
        <v>11597.86</v>
      </c>
      <c r="E8" s="1">
        <v>42297</v>
      </c>
      <c r="F8" s="1">
        <v>0.73699999999999999</v>
      </c>
      <c r="G8" s="1">
        <v>0.81399999999999995</v>
      </c>
      <c r="H8" s="1">
        <v>1</v>
      </c>
      <c r="I8" s="1">
        <v>0.97899999999999998</v>
      </c>
      <c r="J8" s="1">
        <v>0.156</v>
      </c>
      <c r="K8" s="1">
        <v>26</v>
      </c>
    </row>
    <row r="9" spans="1:11">
      <c r="A9" s="1">
        <v>2013</v>
      </c>
      <c r="B9" s="1" t="s">
        <v>47</v>
      </c>
      <c r="C9" s="1">
        <v>311.58999999999997</v>
      </c>
      <c r="D9" s="1">
        <v>11744.22</v>
      </c>
      <c r="E9" s="1">
        <v>42486</v>
      </c>
      <c r="F9" s="1">
        <v>0.73899999999999999</v>
      </c>
      <c r="G9" s="1">
        <v>0.81799999999999995</v>
      </c>
      <c r="H9" s="1">
        <v>1</v>
      </c>
      <c r="I9" s="1">
        <v>0.97899999999999998</v>
      </c>
      <c r="J9" s="1">
        <v>0.159</v>
      </c>
      <c r="K9" s="1">
        <v>26</v>
      </c>
    </row>
    <row r="10" spans="1:11">
      <c r="A10" s="1">
        <v>2014</v>
      </c>
      <c r="B10" s="1" t="s">
        <v>48</v>
      </c>
      <c r="C10" s="1">
        <v>316.63</v>
      </c>
      <c r="D10" s="1">
        <v>14498.62</v>
      </c>
      <c r="E10" s="1">
        <v>50866</v>
      </c>
      <c r="F10" s="1">
        <v>0.746</v>
      </c>
      <c r="G10" s="1">
        <v>0.82799999999999996</v>
      </c>
      <c r="H10" s="1">
        <v>0.998</v>
      </c>
      <c r="I10" s="1">
        <v>0.97499999999999998</v>
      </c>
      <c r="J10" s="1">
        <v>0.185</v>
      </c>
      <c r="K10" s="1">
        <v>27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K10" sqref="A1:K10"/>
    </sheetView>
  </sheetViews>
  <sheetFormatPr baseColWidth="10" defaultRowHeight="15" x14ac:dyDescent="0"/>
  <sheetData>
    <row r="1" spans="1:11">
      <c r="A1" s="10" t="s">
        <v>28</v>
      </c>
      <c r="B1" s="10" t="s">
        <v>35</v>
      </c>
      <c r="C1" s="10" t="s">
        <v>42</v>
      </c>
      <c r="D1" s="10" t="s">
        <v>41</v>
      </c>
      <c r="E1" s="10" t="s">
        <v>29</v>
      </c>
      <c r="F1" s="10" t="s">
        <v>36</v>
      </c>
      <c r="G1" s="10" t="s">
        <v>31</v>
      </c>
      <c r="H1" s="10" t="s">
        <v>32</v>
      </c>
      <c r="I1" s="10" t="s">
        <v>33</v>
      </c>
      <c r="J1" s="10" t="s">
        <v>34</v>
      </c>
      <c r="K1" s="10" t="s">
        <v>30</v>
      </c>
    </row>
    <row r="2" spans="1:11">
      <c r="A2" s="5">
        <v>2006</v>
      </c>
      <c r="B2" s="4">
        <f>63/115</f>
        <v>0.54782608695652169</v>
      </c>
      <c r="C2" s="4">
        <v>1315.8</v>
      </c>
      <c r="D2" s="4">
        <v>2224.81</v>
      </c>
      <c r="E2" s="5">
        <v>7204</v>
      </c>
      <c r="F2" s="6">
        <v>0.65600000000000003</v>
      </c>
      <c r="G2" s="7">
        <v>0.621</v>
      </c>
      <c r="H2" s="7">
        <v>0.95699999999999996</v>
      </c>
      <c r="I2" s="7">
        <v>0.93600000000000005</v>
      </c>
      <c r="J2" s="7">
        <v>0.111</v>
      </c>
      <c r="K2" s="5">
        <v>23</v>
      </c>
    </row>
    <row r="3" spans="1:11">
      <c r="A3" s="5">
        <v>2007</v>
      </c>
      <c r="B3" s="4">
        <f xml:space="preserve"> 73/128</f>
        <v>0.5703125</v>
      </c>
      <c r="C3" s="4">
        <v>1304.5</v>
      </c>
      <c r="D3" s="4">
        <v>1898.93</v>
      </c>
      <c r="E3" s="5">
        <v>6012</v>
      </c>
      <c r="F3" s="6">
        <v>0.66400000000000003</v>
      </c>
      <c r="G3" s="7">
        <v>0.64800000000000002</v>
      </c>
      <c r="H3" s="7">
        <v>0.95699999999999996</v>
      </c>
      <c r="I3" s="7">
        <v>0.94099999999999995</v>
      </c>
      <c r="J3" s="7">
        <v>0.111</v>
      </c>
      <c r="K3" s="5">
        <v>23</v>
      </c>
    </row>
    <row r="4" spans="1:11">
      <c r="A4" s="5">
        <v>2008</v>
      </c>
      <c r="B4" s="4">
        <f xml:space="preserve"> 57/130</f>
        <v>0.43846153846153846</v>
      </c>
      <c r="C4" s="4">
        <v>1319.98</v>
      </c>
      <c r="D4" s="4">
        <v>2095.9499999999998</v>
      </c>
      <c r="E4" s="5">
        <v>4501</v>
      </c>
      <c r="F4" s="6">
        <v>0.68799999999999994</v>
      </c>
      <c r="G4" s="7">
        <v>0.69199999999999995</v>
      </c>
      <c r="H4" s="7">
        <v>0.97799999999999998</v>
      </c>
      <c r="I4" s="7">
        <v>0.94099999999999995</v>
      </c>
      <c r="J4" s="7">
        <v>0.14099999999999999</v>
      </c>
      <c r="K4" s="5">
        <v>23</v>
      </c>
    </row>
    <row r="5" spans="1:11">
      <c r="A5" s="5">
        <v>2009</v>
      </c>
      <c r="B5" s="4">
        <f xml:space="preserve"> 60/134</f>
        <v>0.44776119402985076</v>
      </c>
      <c r="C5" s="4">
        <v>1318.31</v>
      </c>
      <c r="D5" s="4">
        <v>2387.6799999999998</v>
      </c>
      <c r="E5" s="5">
        <v>5084</v>
      </c>
      <c r="F5" s="6">
        <v>0.69099999999999995</v>
      </c>
      <c r="G5" s="7">
        <v>0.69599999999999995</v>
      </c>
      <c r="H5" s="7">
        <v>0.98</v>
      </c>
      <c r="I5" s="7">
        <v>0.94</v>
      </c>
      <c r="J5" s="7">
        <v>0.14099999999999999</v>
      </c>
      <c r="K5" s="5">
        <v>23</v>
      </c>
    </row>
    <row r="6" spans="1:11">
      <c r="A6" s="5">
        <v>2010</v>
      </c>
      <c r="B6" s="4">
        <f xml:space="preserve"> 61/134</f>
        <v>0.45522388059701491</v>
      </c>
      <c r="C6" s="4">
        <v>1324.66</v>
      </c>
      <c r="D6" s="4">
        <v>2602.5700000000002</v>
      </c>
      <c r="E6" s="5">
        <v>6200</v>
      </c>
      <c r="F6" s="6">
        <v>0.68799999999999994</v>
      </c>
      <c r="G6" s="7">
        <v>0.69299999999999995</v>
      </c>
      <c r="H6" s="7">
        <v>0.98099999999999998</v>
      </c>
      <c r="I6" s="7">
        <v>0.92900000000000005</v>
      </c>
      <c r="J6" s="7">
        <v>0.15</v>
      </c>
      <c r="K6" s="5">
        <v>23</v>
      </c>
    </row>
    <row r="7" spans="1:11">
      <c r="A7" s="5">
        <v>2011</v>
      </c>
      <c r="B7" s="4">
        <f xml:space="preserve"> 61/135</f>
        <v>0.45185185185185184</v>
      </c>
      <c r="C7" s="4">
        <v>1338.3</v>
      </c>
      <c r="D7" s="4">
        <v>3243.07</v>
      </c>
      <c r="E7" s="5">
        <v>6810</v>
      </c>
      <c r="F7" s="6">
        <v>0.68700000000000006</v>
      </c>
      <c r="G7" s="7">
        <v>0.68300000000000005</v>
      </c>
      <c r="H7" s="7">
        <v>0.98099999999999998</v>
      </c>
      <c r="I7" s="7">
        <v>0.93300000000000005</v>
      </c>
      <c r="J7" s="7">
        <v>0.15</v>
      </c>
      <c r="K7" s="5">
        <v>23</v>
      </c>
    </row>
    <row r="8" spans="1:11">
      <c r="A8" s="5">
        <v>2012</v>
      </c>
      <c r="B8" s="4">
        <f xml:space="preserve"> 69/135</f>
        <v>0.51111111111111107</v>
      </c>
      <c r="C8" s="4">
        <v>1344.13</v>
      </c>
      <c r="D8" s="4">
        <v>3246.01</v>
      </c>
      <c r="E8" s="5">
        <v>6816</v>
      </c>
      <c r="F8" s="6">
        <v>0.68500000000000005</v>
      </c>
      <c r="G8" s="7">
        <v>0.67500000000000004</v>
      </c>
      <c r="H8" s="7">
        <v>0.98199999999999998</v>
      </c>
      <c r="I8" s="7">
        <v>0.93400000000000005</v>
      </c>
      <c r="J8" s="7">
        <v>0.15</v>
      </c>
      <c r="K8" s="5">
        <v>23</v>
      </c>
    </row>
    <row r="9" spans="1:11">
      <c r="A9" s="5">
        <v>2013</v>
      </c>
      <c r="B9" s="4">
        <f>69/136</f>
        <v>0.50735294117647056</v>
      </c>
      <c r="C9" s="4">
        <v>1344.13</v>
      </c>
      <c r="D9" s="4">
        <v>3547.89</v>
      </c>
      <c r="E9" s="5">
        <v>7418</v>
      </c>
      <c r="F9" s="6">
        <v>0.69099999999999995</v>
      </c>
      <c r="G9" s="7">
        <v>0.67500000000000004</v>
      </c>
      <c r="H9" s="7">
        <v>0.98799999999999999</v>
      </c>
      <c r="I9" s="7">
        <v>0.94</v>
      </c>
      <c r="J9" s="7">
        <v>0.16</v>
      </c>
      <c r="K9" s="5">
        <v>23</v>
      </c>
    </row>
    <row r="10" spans="1:11">
      <c r="A10" s="5">
        <v>2014</v>
      </c>
      <c r="B10" s="4">
        <f xml:space="preserve"> 87/142</f>
        <v>0.61267605633802813</v>
      </c>
      <c r="C10" s="4">
        <v>1357.38</v>
      </c>
      <c r="D10" s="4">
        <v>4864</v>
      </c>
      <c r="E10" s="5">
        <v>10756</v>
      </c>
      <c r="F10" s="6">
        <v>0.68300000000000005</v>
      </c>
      <c r="G10" s="7">
        <v>0.65600000000000003</v>
      </c>
      <c r="H10" s="7">
        <v>0.98599999999999999</v>
      </c>
      <c r="I10" s="7">
        <v>0.94</v>
      </c>
      <c r="J10" s="7">
        <v>0.151</v>
      </c>
      <c r="K10" s="5">
        <v>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gendergap_06_14.csv</vt:lpstr>
      <vt:lpstr>gapUS_06_14.csv</vt:lpstr>
      <vt:lpstr>gapCN_06_14.csv</vt:lpstr>
    </vt:vector>
  </TitlesOfParts>
  <Company>psu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 sdf</dc:creator>
  <cp:lastModifiedBy>xxx sdf</cp:lastModifiedBy>
  <dcterms:created xsi:type="dcterms:W3CDTF">2015-03-11T19:53:16Z</dcterms:created>
  <dcterms:modified xsi:type="dcterms:W3CDTF">2015-03-12T02:05:32Z</dcterms:modified>
</cp:coreProperties>
</file>