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980" yWindow="0" windowWidth="26540" windowHeight="14780" tabRatio="500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  <sheet name="工作表3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F43" i="10"/>
  <c r="F42" i="10"/>
  <c r="F17" i="10"/>
  <c r="F35" i="10"/>
  <c r="F36" i="10"/>
  <c r="F37" i="10"/>
  <c r="F38" i="10"/>
  <c r="F39" i="10"/>
  <c r="F40" i="10"/>
  <c r="F41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<sst xmlns="http://schemas.openxmlformats.org/spreadsheetml/2006/main" count="940" uniqueCount="189">
  <si>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</si>
  <si>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</si>
  <si>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</si>
  <si>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</si>
  <si>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</si>
  <si>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</si>
  <si>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</si>
  <si>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</si>
  <si>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</si>
  <si>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</si>
  <si>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</si>
  <si>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</si>
  <si>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</si>
  <si>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</si>
  <si>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</si>
  <si>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</si>
  <si>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</si>
  <si>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</si>
  <si>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</si>
  <si>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</si>
  <si>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</si>
  <si>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</si>
  <si>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</si>
  <si>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</si>
  <si>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</si>
  <si>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</si>
  <si>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</si>
  <si>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</si>
  <si>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</si>
  <si>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</si>
  <si>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</si>
  <si>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</si>
  <si>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</si>
  <si>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</si>
  <si>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</si>
  <si>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</si>
  <si>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</si>
  <si>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</si>
  <si>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</si>
  <si>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</si>
  <si>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</si>
  <si>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</si>
  <si>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</si>
  <si>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</si>
  <si>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</si>
  <si>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</si>
  <si>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</si>
  <si>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</si>
  <si>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</si>
  <si>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</si>
  <si>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</si>
  <si>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</si>
  <si>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</si>
  <si>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</si>
  <si>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</si>
  <si>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</si>
  <si>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</si>
  <si>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</si>
  <si>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</si>
  <si>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</si>
  <si>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</si>
  <si>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</si>
  <si>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</si>
  <si>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</si>
  <si>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</si>
  <si>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</si>
  <si>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</si>
  <si>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</si>
  <si>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</si>
  <si>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</si>
  <si>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</si>
  <si>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</si>
  <si>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</si>
  <si>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</si>
  <si>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</si>
  <si>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</si>
  <si>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</si>
  <si>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</si>
  <si>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</si>
  <si>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</si>
  <si>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</si>
  <si>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</si>
  <si>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</si>
  <si>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</si>
  <si>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</si>
  <si>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</si>
  <si>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</si>
  <si>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</si>
  <si>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</si>
  <si>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</si>
  <si>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</si>
  <si>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</si>
  <si>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</si>
  <si>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</si>
  <si>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</si>
  <si>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</si>
  <si>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</si>
  <si>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</si>
  <si>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</si>
  <si>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</si>
  <si>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</si>
  <si>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</si>
  <si>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</si>
  <si>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</si>
  <si>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</si>
  <si>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</si>
  <si>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</si>
  <si>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</si>
  <si>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</si>
  <si>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</si>
  <si>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</si>
  <si>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</si>
  <si>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</si>
  <si>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</si>
  <si>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</si>
  <si>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</si>
  <si>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</si>
  <si>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</si>
  <si>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</si>
  <si>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</si>
  <si>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</si>
  <si>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</si>
  <si>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</si>
  <si>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</si>
  <si>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</si>
  <si>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</si>
  <si>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</si>
  <si>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</si>
  <si>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</si>
  <si>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</si>
  <si>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</si>
  <si>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</si>
  <si>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</si>
  <si>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</si>
  <si>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</si>
  <si>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</si>
  <si>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</si>
  <si>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</si>
  <si>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</si>
  <si>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</si>
  <si>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</si>
  <si>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</si>
  <si>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</si>
  <si>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</si>
  <si>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</si>
  <si>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</si>
  <si>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</si>
  <si>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</si>
  <si>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</si>
  <si>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</si>
  <si>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</si>
  <si>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</si>
  <si>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</si>
  <si>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</si>
  <si>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</si>
  <si>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</si>
  <si>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</si>
  <si>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</si>
  <si>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</si>
  <si>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</si>
  <si>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</si>
  <si>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</si>
  <si>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</si>
  <si>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</si>
  <si>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</si>
  <si>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</si>
  <si>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</si>
  <si>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</si>
  <si>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</si>
  <si>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</si>
  <si>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</si>
  <si>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</si>
  <si>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</si>
  <si>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</si>
  <si>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</si>
  <si>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</si>
  <si>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</si>
  <si>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</si>
  <si>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</si>
  <si>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</si>
  <si>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</si>
  <si>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</si>
  <si>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</si>
  <si>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</si>
  <si>
    <t>per/capita</t>
    <phoneticPr fontId="1" type="noConversion"/>
  </si>
  <si>
    <t>Code PPP</t>
    <phoneticPr fontId="1" type="noConversion"/>
  </si>
  <si>
    <t>United States,2014</t>
    <phoneticPr fontId="1" type="noConversion"/>
  </si>
  <si>
    <t>Uganda,2010</t>
    <phoneticPr fontId="1" type="noConversion"/>
  </si>
  <si>
    <t>Mean age of marriage for women(years)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</si>
</sst>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;###0.00"/>
    <numFmt numFmtId="165" formatCode="0.0"/>
    <numFmt numFmtId="166" formatCode="0.00_ "/>
    <numFmt numFmtId="167" formatCode="0_ 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166" fontId="0" fillId="0" borderId="0" xfId="0" applyNumberFormat="1"/>
    <xf numFmtId="167" fontId="0" fillId="0" borderId="0" xfId="0" applyNumberFormat="1"/>
    <xf numFmtId="0" fontId="19" fillId="8" borderId="8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97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8113480"/>
        <c:axId val="2108116504"/>
      </c:barChart>
      <c:catAx>
        <c:axId val="2108113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116504"/>
        <c:crosses val="autoZero"/>
        <c:auto val="1"/>
        <c:lblAlgn val="ctr"/>
        <c:lblOffset val="100"/>
        <c:noMultiLvlLbl val="0"/>
      </c:catAx>
      <c:valAx>
        <c:axId val="2108116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81134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12042.0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59800"/>
        <c:axId val="2108162744"/>
      </c:lineChart>
      <c:catAx>
        <c:axId val="2108159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8162744"/>
        <c:crosses val="autoZero"/>
        <c:auto val="1"/>
        <c:lblAlgn val="ctr"/>
        <c:lblOffset val="100"/>
        <c:noMultiLvlLbl val="0"/>
      </c:catAx>
      <c:valAx>
        <c:axId val="2108162744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0815980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A52" workbookViewId="0">
      <selection activeCell="B63" sqref="B63:N63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3" t="s">
        <v>4</v>
      </c>
      <c r="D1" s="123" t="s">
        <v>2</v>
      </c>
      <c r="E1" s="123" t="s">
        <v>5</v>
      </c>
      <c r="F1" s="132" t="s">
        <v>180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9" t="s">
        <v>179</v>
      </c>
      <c r="B3" s="120">
        <v>1</v>
      </c>
      <c r="C3" s="123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30"/>
      <c r="B4" s="121"/>
      <c r="C4" s="123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30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30"/>
      <c r="B7" s="120">
        <v>2</v>
      </c>
      <c r="C7" s="123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30"/>
      <c r="B8" s="121"/>
      <c r="C8" s="123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30"/>
      <c r="B9" s="122"/>
      <c r="C9" s="123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30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30"/>
      <c r="B11" s="120">
        <v>3</v>
      </c>
      <c r="C11" s="123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30"/>
      <c r="B12" s="121"/>
      <c r="C12" s="123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30"/>
      <c r="B13" s="122"/>
      <c r="C13" s="123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30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30"/>
      <c r="B15" s="120">
        <v>4</v>
      </c>
      <c r="C15" s="123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30"/>
      <c r="B16" s="121"/>
      <c r="C16" s="123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30"/>
      <c r="B17" s="122"/>
      <c r="C17" s="123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30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30"/>
      <c r="B19" s="120">
        <v>5</v>
      </c>
      <c r="C19" s="123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30"/>
      <c r="B20" s="121"/>
      <c r="C20" s="123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30"/>
      <c r="B21" s="122"/>
      <c r="C21" s="123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12042</v>
      </c>
      <c r="W21" s="71">
        <v>31</v>
      </c>
      <c r="X21" s="101" t="s">
        <v>162</v>
      </c>
    </row>
    <row r="22" spans="1:24">
      <c r="A22" s="130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30"/>
      <c r="B23" s="120">
        <v>6</v>
      </c>
      <c r="C23" s="123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30"/>
      <c r="B24" s="121"/>
      <c r="C24" s="123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30"/>
      <c r="B25" s="122"/>
      <c r="C25" s="123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30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30"/>
      <c r="B27" s="120">
        <v>7</v>
      </c>
      <c r="C27" s="123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30"/>
      <c r="B28" s="121"/>
      <c r="C28" s="123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30"/>
      <c r="B29" s="122"/>
      <c r="C29" s="123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30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30"/>
      <c r="B31" s="120">
        <v>8</v>
      </c>
      <c r="C31" s="12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30"/>
      <c r="B32" s="121"/>
      <c r="C32" s="12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30"/>
      <c r="B33" s="122"/>
      <c r="C33" s="12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30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30"/>
      <c r="B35" s="120">
        <v>9</v>
      </c>
      <c r="C35" s="123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30"/>
      <c r="B36" s="121"/>
      <c r="C36" s="123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30"/>
      <c r="B37" s="122"/>
      <c r="C37" s="123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30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30"/>
      <c r="B39" s="120">
        <v>10</v>
      </c>
      <c r="C39" s="123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30"/>
      <c r="B40" s="121"/>
      <c r="C40" s="123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30"/>
      <c r="B41" s="122"/>
      <c r="C41" s="123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30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30"/>
      <c r="B43" s="120">
        <v>11</v>
      </c>
      <c r="C43" s="123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30"/>
      <c r="B44" s="121"/>
      <c r="C44" s="123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30"/>
      <c r="B45" s="122"/>
      <c r="C45" s="123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30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30"/>
      <c r="B47" s="120">
        <v>12</v>
      </c>
      <c r="C47" s="123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30"/>
      <c r="B48" s="121"/>
      <c r="C48" s="123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30"/>
      <c r="B49" s="122"/>
      <c r="C49" s="123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30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30"/>
      <c r="B51" s="120">
        <v>13</v>
      </c>
      <c r="C51" s="123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30"/>
      <c r="B52" s="121"/>
      <c r="C52" s="123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30"/>
      <c r="B53" s="122"/>
      <c r="C53" s="123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30"/>
    </row>
    <row r="55" spans="1:41" s="75" customFormat="1" ht="25.5" customHeight="1">
      <c r="A55" s="130"/>
      <c r="B55" s="86"/>
      <c r="C55" s="107" t="s">
        <v>50</v>
      </c>
      <c r="D55" s="107"/>
      <c r="E55" s="107"/>
      <c r="F55" s="107" t="s">
        <v>19</v>
      </c>
      <c r="G55" s="107"/>
      <c r="H55" s="107"/>
      <c r="I55" s="107" t="s">
        <v>17</v>
      </c>
      <c r="J55" s="107"/>
      <c r="K55" s="107"/>
      <c r="L55" s="107" t="s">
        <v>10</v>
      </c>
      <c r="M55" s="107"/>
      <c r="N55" s="107"/>
      <c r="O55" s="107" t="s">
        <v>23</v>
      </c>
      <c r="P55" s="107"/>
      <c r="Q55" s="107"/>
      <c r="R55" s="115" t="s">
        <v>87</v>
      </c>
      <c r="S55" s="116"/>
      <c r="T55" s="117"/>
      <c r="U55" s="107" t="s">
        <v>70</v>
      </c>
      <c r="V55" s="107"/>
      <c r="W55" s="107"/>
      <c r="X55" s="115" t="s">
        <v>54</v>
      </c>
      <c r="Y55" s="116"/>
      <c r="Z55" s="117"/>
      <c r="AA55" s="107" t="s">
        <v>105</v>
      </c>
      <c r="AB55" s="107"/>
      <c r="AC55" s="107"/>
      <c r="AD55" s="107" t="s">
        <v>109</v>
      </c>
      <c r="AE55" s="107"/>
      <c r="AF55" s="107"/>
      <c r="AG55" s="107" t="s">
        <v>21</v>
      </c>
      <c r="AH55" s="107"/>
      <c r="AI55" s="107"/>
      <c r="AJ55" s="107" t="s">
        <v>13</v>
      </c>
      <c r="AK55" s="107"/>
      <c r="AL55" s="107"/>
      <c r="AM55" s="107" t="s">
        <v>8</v>
      </c>
      <c r="AN55" s="107"/>
      <c r="AO55" s="107"/>
    </row>
    <row r="56" spans="1:41" s="75" customFormat="1" ht="70">
      <c r="A56" s="131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18" t="s">
        <v>129</v>
      </c>
      <c r="B58" s="119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12" t="s">
        <v>125</v>
      </c>
      <c r="B59" s="112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3" t="s">
        <v>124</v>
      </c>
      <c r="B60" s="113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4" t="s">
        <v>126</v>
      </c>
      <c r="B61" s="114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7" t="s">
        <v>70</v>
      </c>
      <c r="D67" s="107"/>
      <c r="E67" s="107"/>
      <c r="F67" s="115" t="s">
        <v>71</v>
      </c>
      <c r="G67" s="116"/>
      <c r="H67" s="117"/>
      <c r="I67" s="107" t="s">
        <v>105</v>
      </c>
      <c r="J67" s="107"/>
      <c r="K67" s="107"/>
      <c r="L67" s="107" t="s">
        <v>50</v>
      </c>
      <c r="M67" s="107"/>
      <c r="N67" s="107"/>
      <c r="O67" s="107" t="s">
        <v>10</v>
      </c>
      <c r="P67" s="107"/>
      <c r="Q67" s="107"/>
      <c r="R67" s="115" t="s">
        <v>87</v>
      </c>
      <c r="S67" s="116"/>
      <c r="T67" s="117"/>
      <c r="U67" s="107" t="s">
        <v>23</v>
      </c>
      <c r="V67" s="107"/>
      <c r="W67" s="107"/>
      <c r="X67" s="107" t="s">
        <v>21</v>
      </c>
      <c r="Y67" s="107"/>
      <c r="Z67" s="107"/>
      <c r="AA67" s="107" t="s">
        <v>8</v>
      </c>
      <c r="AB67" s="107"/>
      <c r="AC67" s="107"/>
      <c r="AD67" s="107" t="s">
        <v>109</v>
      </c>
      <c r="AE67" s="107"/>
      <c r="AF67" s="107"/>
      <c r="AG67" s="107" t="s">
        <v>19</v>
      </c>
      <c r="AH67" s="107"/>
      <c r="AI67" s="107"/>
      <c r="AJ67" s="107" t="s">
        <v>13</v>
      </c>
      <c r="AK67" s="107"/>
      <c r="AL67" s="107"/>
      <c r="AM67" s="107" t="s">
        <v>17</v>
      </c>
      <c r="AN67" s="107"/>
      <c r="AO67" s="107"/>
    </row>
    <row r="68" spans="1:41" ht="70">
      <c r="A68" s="108" t="s">
        <v>128</v>
      </c>
      <c r="B68" s="109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10"/>
      <c r="B69" s="111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12" t="s">
        <v>125</v>
      </c>
      <c r="B70" s="112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3" t="s">
        <v>124</v>
      </c>
      <c r="B71" s="113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4" t="s">
        <v>126</v>
      </c>
      <c r="B72" s="114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T1" sqref="T1:X4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  <c r="T1" s="71" t="s">
        <v>92</v>
      </c>
      <c r="U1" s="71" t="s">
        <v>94</v>
      </c>
      <c r="V1" s="71" t="s">
        <v>96</v>
      </c>
      <c r="W1" s="71" t="s">
        <v>133</v>
      </c>
      <c r="X1" s="123" t="s">
        <v>4</v>
      </c>
    </row>
    <row r="2" spans="1:24" ht="144">
      <c r="A2" s="57"/>
      <c r="B2" s="57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3"/>
    </row>
    <row r="3" spans="1:24" ht="15.75" customHeight="1">
      <c r="A3" s="129" t="s">
        <v>32</v>
      </c>
      <c r="B3" s="120">
        <v>1</v>
      </c>
      <c r="C3" s="123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30"/>
      <c r="B4" s="121"/>
      <c r="C4" s="123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30"/>
      <c r="B6" s="120">
        <v>2</v>
      </c>
      <c r="C6" s="123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30"/>
      <c r="B7" s="121"/>
      <c r="C7" s="123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30"/>
      <c r="B8" s="122"/>
      <c r="C8" s="12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30"/>
      <c r="B9" s="120">
        <v>3</v>
      </c>
      <c r="C9" s="123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30"/>
      <c r="B10" s="121"/>
      <c r="C10" s="123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30"/>
      <c r="B11" s="122"/>
      <c r="C11" s="12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30"/>
      <c r="B12" s="120">
        <v>4</v>
      </c>
      <c r="C12" s="123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30"/>
      <c r="B13" s="121"/>
      <c r="C13" s="123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30"/>
      <c r="B14" s="122"/>
      <c r="C14" s="12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30"/>
      <c r="B15" s="120">
        <v>5</v>
      </c>
      <c r="C15" s="123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30"/>
      <c r="B16" s="121"/>
      <c r="C16" s="123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30"/>
      <c r="B17" s="122"/>
      <c r="C17" s="12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30"/>
      <c r="B18" s="120">
        <v>6</v>
      </c>
      <c r="C18" s="123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30"/>
      <c r="B19" s="121"/>
      <c r="C19" s="123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30"/>
      <c r="B20" s="122"/>
      <c r="C20" s="12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30"/>
      <c r="B21" s="120">
        <v>7</v>
      </c>
      <c r="C21" s="123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30"/>
      <c r="B22" s="121"/>
      <c r="C22" s="123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30"/>
      <c r="B23" s="122"/>
      <c r="C23" s="123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30"/>
      <c r="B24" s="120">
        <v>8</v>
      </c>
      <c r="C24" s="12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30"/>
      <c r="B25" s="121"/>
      <c r="C25" s="12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30"/>
      <c r="B26" s="122"/>
      <c r="C26" s="12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30"/>
      <c r="B27" s="120">
        <v>9</v>
      </c>
      <c r="C27" s="123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30"/>
      <c r="B28" s="121"/>
      <c r="C28" s="123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30"/>
      <c r="B29" s="122"/>
      <c r="C29" s="123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30"/>
      <c r="B30" s="120">
        <v>10</v>
      </c>
      <c r="C30" s="123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30"/>
      <c r="B31" s="121"/>
      <c r="C31" s="123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30"/>
      <c r="B32" s="122"/>
      <c r="C32" s="123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30"/>
      <c r="B33" s="120">
        <v>11</v>
      </c>
      <c r="C33" s="123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30"/>
      <c r="B34" s="121"/>
      <c r="C34" s="123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30"/>
      <c r="B35" s="122"/>
      <c r="C35" s="123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30"/>
      <c r="B36" s="120">
        <v>12</v>
      </c>
      <c r="C36" s="123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30"/>
      <c r="B37" s="121"/>
      <c r="C37" s="123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30"/>
      <c r="B38" s="122"/>
      <c r="C38" s="123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30"/>
      <c r="B39" s="120">
        <v>13</v>
      </c>
      <c r="C39" s="123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30"/>
      <c r="B40" s="121"/>
      <c r="C40" s="123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30"/>
      <c r="B41" s="122"/>
      <c r="C41" s="123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30"/>
    </row>
    <row r="43" spans="1:41" s="75" customFormat="1" ht="25.5" customHeight="1">
      <c r="A43" s="130"/>
      <c r="B43" s="73"/>
      <c r="C43" s="107" t="s">
        <v>50</v>
      </c>
      <c r="D43" s="107"/>
      <c r="E43" s="107"/>
      <c r="F43" s="107" t="s">
        <v>19</v>
      </c>
      <c r="G43" s="107"/>
      <c r="H43" s="107"/>
      <c r="I43" s="107" t="s">
        <v>17</v>
      </c>
      <c r="J43" s="107"/>
      <c r="K43" s="107"/>
      <c r="L43" s="107" t="s">
        <v>10</v>
      </c>
      <c r="M43" s="107"/>
      <c r="N43" s="107"/>
      <c r="O43" s="107" t="s">
        <v>23</v>
      </c>
      <c r="P43" s="107"/>
      <c r="Q43" s="107"/>
      <c r="R43" s="115" t="s">
        <v>87</v>
      </c>
      <c r="S43" s="116"/>
      <c r="T43" s="117"/>
      <c r="U43" s="107" t="s">
        <v>70</v>
      </c>
      <c r="V43" s="107"/>
      <c r="W43" s="107"/>
      <c r="X43" s="115" t="s">
        <v>54</v>
      </c>
      <c r="Y43" s="116"/>
      <c r="Z43" s="117"/>
      <c r="AA43" s="107" t="s">
        <v>105</v>
      </c>
      <c r="AB43" s="107"/>
      <c r="AC43" s="107"/>
      <c r="AD43" s="107" t="s">
        <v>109</v>
      </c>
      <c r="AE43" s="107"/>
      <c r="AF43" s="107"/>
      <c r="AG43" s="107" t="s">
        <v>21</v>
      </c>
      <c r="AH43" s="107"/>
      <c r="AI43" s="107"/>
      <c r="AJ43" s="107" t="s">
        <v>13</v>
      </c>
      <c r="AK43" s="107"/>
      <c r="AL43" s="107"/>
      <c r="AM43" s="107" t="s">
        <v>8</v>
      </c>
      <c r="AN43" s="107"/>
      <c r="AO43" s="107"/>
    </row>
    <row r="44" spans="1:41" s="75" customFormat="1" ht="70">
      <c r="A44" s="131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18" t="s">
        <v>129</v>
      </c>
      <c r="B46" s="119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12" t="s">
        <v>125</v>
      </c>
      <c r="B47" s="112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3" t="s">
        <v>124</v>
      </c>
      <c r="B48" s="113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4" t="s">
        <v>126</v>
      </c>
      <c r="B49" s="114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7" t="s">
        <v>70</v>
      </c>
      <c r="D55" s="107"/>
      <c r="E55" s="107"/>
      <c r="F55" s="115" t="s">
        <v>54</v>
      </c>
      <c r="G55" s="116"/>
      <c r="H55" s="117"/>
      <c r="I55" s="107" t="s">
        <v>105</v>
      </c>
      <c r="J55" s="107"/>
      <c r="K55" s="107"/>
      <c r="L55" s="107" t="s">
        <v>50</v>
      </c>
      <c r="M55" s="107"/>
      <c r="N55" s="107"/>
      <c r="O55" s="107" t="s">
        <v>10</v>
      </c>
      <c r="P55" s="107"/>
      <c r="Q55" s="107"/>
      <c r="R55" s="115" t="s">
        <v>87</v>
      </c>
      <c r="S55" s="116"/>
      <c r="T55" s="117"/>
      <c r="U55" s="107" t="s">
        <v>23</v>
      </c>
      <c r="V55" s="107"/>
      <c r="W55" s="107"/>
      <c r="X55" s="107" t="s">
        <v>21</v>
      </c>
      <c r="Y55" s="107"/>
      <c r="Z55" s="107"/>
      <c r="AA55" s="107" t="s">
        <v>8</v>
      </c>
      <c r="AB55" s="107"/>
      <c r="AC55" s="107"/>
      <c r="AD55" s="107" t="s">
        <v>109</v>
      </c>
      <c r="AE55" s="107"/>
      <c r="AF55" s="107"/>
      <c r="AG55" s="107" t="s">
        <v>19</v>
      </c>
      <c r="AH55" s="107"/>
      <c r="AI55" s="107"/>
      <c r="AJ55" s="107" t="s">
        <v>13</v>
      </c>
      <c r="AK55" s="107"/>
      <c r="AL55" s="107"/>
      <c r="AM55" s="107" t="s">
        <v>17</v>
      </c>
      <c r="AN55" s="107"/>
      <c r="AO55" s="107"/>
    </row>
    <row r="56" spans="1:41" ht="70">
      <c r="A56" s="108" t="s">
        <v>128</v>
      </c>
      <c r="B56" s="109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0"/>
      <c r="B57" s="111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12" t="s">
        <v>125</v>
      </c>
      <c r="B58" s="112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3" t="s">
        <v>124</v>
      </c>
      <c r="B59" s="113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4" t="s">
        <v>126</v>
      </c>
      <c r="B60" s="114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AJ43:AL43"/>
    <mergeCell ref="AM43:AO43"/>
    <mergeCell ref="X43:Z43"/>
    <mergeCell ref="AA43:AC43"/>
    <mergeCell ref="X1:X2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D1" sqref="D1:D2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25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176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29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30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30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30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30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27" customHeight="1">
      <c r="A8" s="130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30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30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30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30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30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30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30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9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30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30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30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30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30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30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30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30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30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30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30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30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9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30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30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30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30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30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30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30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30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30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30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30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30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3" t="s">
        <v>32</v>
      </c>
      <c r="D1" s="133"/>
      <c r="E1" s="133"/>
      <c r="F1" s="133"/>
      <c r="G1" s="133"/>
      <c r="H1" s="133"/>
      <c r="I1" s="133"/>
      <c r="J1" s="133"/>
      <c r="K1" s="133"/>
    </row>
    <row r="2" spans="1:44" ht="20" customHeight="1">
      <c r="C2" s="120">
        <v>1</v>
      </c>
      <c r="D2" s="121"/>
      <c r="E2" s="122"/>
      <c r="F2" s="120">
        <v>2</v>
      </c>
      <c r="G2" s="121"/>
      <c r="H2" s="122"/>
      <c r="I2" s="120">
        <v>3</v>
      </c>
      <c r="J2" s="121"/>
      <c r="K2" s="122"/>
      <c r="L2" s="120">
        <v>4</v>
      </c>
      <c r="M2" s="121"/>
      <c r="N2" s="122"/>
      <c r="O2" s="120">
        <v>5</v>
      </c>
      <c r="P2" s="121"/>
      <c r="Q2" s="122"/>
      <c r="R2" s="120">
        <v>6</v>
      </c>
      <c r="S2" s="121"/>
      <c r="T2" s="122"/>
      <c r="U2" s="120">
        <v>7</v>
      </c>
      <c r="V2" s="121"/>
      <c r="W2" s="122"/>
      <c r="X2" s="120">
        <v>8</v>
      </c>
      <c r="Y2" s="121"/>
      <c r="Z2" s="122"/>
      <c r="AA2" s="120">
        <v>14</v>
      </c>
      <c r="AB2" s="121"/>
      <c r="AC2" s="122"/>
      <c r="AD2" s="120">
        <v>9</v>
      </c>
      <c r="AE2" s="121"/>
      <c r="AF2" s="122"/>
      <c r="AG2" s="120">
        <v>10</v>
      </c>
      <c r="AH2" s="121"/>
      <c r="AI2" s="122"/>
      <c r="AJ2" s="120">
        <v>11</v>
      </c>
      <c r="AK2" s="121"/>
      <c r="AL2" s="122"/>
      <c r="AM2" s="120">
        <v>12</v>
      </c>
      <c r="AN2" s="121"/>
      <c r="AO2" s="122"/>
      <c r="AP2" s="120">
        <v>13</v>
      </c>
      <c r="AQ2" s="121"/>
      <c r="AR2" s="122"/>
    </row>
    <row r="3" spans="1:44" s="14" customFormat="1" ht="20" customHeight="1">
      <c r="A3" s="123" t="s">
        <v>4</v>
      </c>
      <c r="B3" s="123"/>
      <c r="C3" s="123" t="s">
        <v>50</v>
      </c>
      <c r="D3" s="123"/>
      <c r="E3" s="123"/>
      <c r="F3" s="123" t="s">
        <v>19</v>
      </c>
      <c r="G3" s="123"/>
      <c r="H3" s="123"/>
      <c r="I3" s="123" t="s">
        <v>17</v>
      </c>
      <c r="J3" s="123"/>
      <c r="K3" s="123"/>
      <c r="L3" s="123" t="s">
        <v>10</v>
      </c>
      <c r="M3" s="123"/>
      <c r="N3" s="123"/>
      <c r="O3" s="123" t="s">
        <v>23</v>
      </c>
      <c r="P3" s="123"/>
      <c r="Q3" s="123"/>
      <c r="R3" s="123" t="s">
        <v>25</v>
      </c>
      <c r="S3" s="123"/>
      <c r="T3" s="123"/>
      <c r="U3" s="123" t="s">
        <v>15</v>
      </c>
      <c r="V3" s="123"/>
      <c r="W3" s="123"/>
      <c r="X3" s="123" t="s">
        <v>6</v>
      </c>
      <c r="Y3" s="123"/>
      <c r="Z3" s="123"/>
      <c r="AA3" s="124" t="s">
        <v>54</v>
      </c>
      <c r="AB3" s="125"/>
      <c r="AC3" s="126"/>
      <c r="AD3" s="123" t="s">
        <v>30</v>
      </c>
      <c r="AE3" s="123"/>
      <c r="AF3" s="123"/>
      <c r="AG3" s="123" t="s">
        <v>31</v>
      </c>
      <c r="AH3" s="123"/>
      <c r="AI3" s="123"/>
      <c r="AJ3" s="123" t="s">
        <v>21</v>
      </c>
      <c r="AK3" s="123"/>
      <c r="AL3" s="123"/>
      <c r="AM3" s="123" t="s">
        <v>13</v>
      </c>
      <c r="AN3" s="123"/>
      <c r="AO3" s="123"/>
      <c r="AP3" s="123" t="s">
        <v>8</v>
      </c>
      <c r="AQ3" s="123"/>
      <c r="AR3" s="123"/>
    </row>
    <row r="4" spans="1:44" s="14" customFormat="1" ht="20" customHeight="1">
      <c r="A4" s="123" t="s">
        <v>2</v>
      </c>
      <c r="B4" s="123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3" t="s">
        <v>5</v>
      </c>
      <c r="B5" s="123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32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32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32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32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32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7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7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7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7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28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28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7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7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7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23" t="s">
        <v>4</v>
      </c>
      <c r="D1" s="123" t="s">
        <v>2</v>
      </c>
      <c r="E1" s="123" t="s">
        <v>5</v>
      </c>
      <c r="F1" s="132" t="s">
        <v>33</v>
      </c>
      <c r="G1" s="132"/>
      <c r="H1" s="132"/>
      <c r="I1" s="132"/>
      <c r="J1" s="132"/>
      <c r="K1" s="127" t="s">
        <v>37</v>
      </c>
      <c r="L1" s="127"/>
      <c r="M1" s="127"/>
      <c r="N1" s="127"/>
      <c r="O1" s="128" t="s">
        <v>1</v>
      </c>
      <c r="P1" s="128"/>
      <c r="Q1" s="127" t="s">
        <v>44</v>
      </c>
      <c r="R1" s="127"/>
      <c r="S1" s="127"/>
    </row>
    <row r="2" spans="1:19" ht="84">
      <c r="A2" s="5"/>
      <c r="B2" s="5"/>
      <c r="C2" s="123"/>
      <c r="D2" s="123"/>
      <c r="E2" s="12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9" t="s">
        <v>32</v>
      </c>
      <c r="B3" s="120">
        <v>1</v>
      </c>
      <c r="C3" s="123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0"/>
      <c r="B4" s="121"/>
      <c r="C4" s="123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30"/>
      <c r="B5" s="122"/>
      <c r="C5" s="12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30"/>
      <c r="B6" s="120">
        <v>2</v>
      </c>
      <c r="C6" s="123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30"/>
      <c r="B7" s="121"/>
      <c r="C7" s="123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30"/>
      <c r="B8" s="122"/>
      <c r="C8" s="12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30"/>
      <c r="B9" s="120">
        <v>3</v>
      </c>
      <c r="C9" s="123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30"/>
      <c r="B10" s="121"/>
      <c r="C10" s="123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30"/>
      <c r="B11" s="122"/>
      <c r="C11" s="12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30"/>
      <c r="B12" s="120">
        <v>4</v>
      </c>
      <c r="C12" s="123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30"/>
      <c r="B13" s="121"/>
      <c r="C13" s="123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30"/>
      <c r="B14" s="122"/>
      <c r="C14" s="12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30"/>
      <c r="B15" s="120">
        <v>5</v>
      </c>
      <c r="C15" s="123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30"/>
      <c r="B16" s="121"/>
      <c r="C16" s="123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30"/>
      <c r="B17" s="122"/>
      <c r="C17" s="12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30"/>
      <c r="B18" s="120">
        <v>6</v>
      </c>
      <c r="C18" s="123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30"/>
      <c r="B19" s="121"/>
      <c r="C19" s="123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30"/>
      <c r="B20" s="122"/>
      <c r="C20" s="12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30"/>
      <c r="B21" s="120">
        <v>7</v>
      </c>
      <c r="C21" s="123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30"/>
      <c r="B22" s="121"/>
      <c r="C22" s="123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30"/>
      <c r="B23" s="122"/>
      <c r="C23" s="123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30"/>
      <c r="B24" s="120">
        <v>8</v>
      </c>
      <c r="C24" s="123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30"/>
      <c r="B25" s="121"/>
      <c r="C25" s="123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30"/>
      <c r="B26" s="122"/>
      <c r="C26" s="123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30"/>
      <c r="B27" s="120">
        <v>14</v>
      </c>
      <c r="C27" s="12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30"/>
      <c r="B28" s="121"/>
      <c r="C28" s="12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30"/>
      <c r="B29" s="122"/>
      <c r="C29" s="12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30"/>
      <c r="B30" s="120">
        <v>9</v>
      </c>
      <c r="C30" s="123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30"/>
      <c r="B31" s="121"/>
      <c r="C31" s="123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30"/>
      <c r="B32" s="122"/>
      <c r="C32" s="123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30"/>
      <c r="B33" s="120">
        <v>10</v>
      </c>
      <c r="C33" s="123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30"/>
      <c r="B34" s="121"/>
      <c r="C34" s="123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30"/>
      <c r="B35" s="122"/>
      <c r="C35" s="123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30"/>
      <c r="B36" s="120">
        <v>11</v>
      </c>
      <c r="C36" s="123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30"/>
      <c r="B37" s="121"/>
      <c r="C37" s="123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30"/>
      <c r="B38" s="122"/>
      <c r="C38" s="123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30"/>
      <c r="B39" s="120">
        <v>12</v>
      </c>
      <c r="C39" s="123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30"/>
      <c r="B40" s="121"/>
      <c r="C40" s="123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30"/>
      <c r="B41" s="122"/>
      <c r="C41" s="123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30"/>
      <c r="B42" s="120">
        <v>13</v>
      </c>
      <c r="C42" s="123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30"/>
      <c r="B43" s="121"/>
      <c r="C43" s="123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31"/>
      <c r="B44" s="122"/>
      <c r="C44" s="123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3" t="s">
        <v>4</v>
      </c>
      <c r="B46" s="123"/>
      <c r="C46" s="123" t="s">
        <v>50</v>
      </c>
      <c r="D46" s="123"/>
      <c r="E46" s="123"/>
      <c r="F46" s="123" t="s">
        <v>19</v>
      </c>
      <c r="G46" s="123"/>
      <c r="H46" s="123"/>
      <c r="I46" s="123" t="s">
        <v>17</v>
      </c>
      <c r="J46" s="123"/>
      <c r="K46" s="123"/>
      <c r="L46" s="123" t="s">
        <v>10</v>
      </c>
      <c r="M46" s="123"/>
      <c r="N46" s="123"/>
      <c r="O46" s="123" t="s">
        <v>23</v>
      </c>
      <c r="P46" s="123"/>
      <c r="Q46" s="123"/>
      <c r="R46" s="123" t="s">
        <v>87</v>
      </c>
      <c r="S46" s="123"/>
      <c r="T46" s="123"/>
      <c r="U46" s="124" t="s">
        <v>70</v>
      </c>
      <c r="V46" s="125"/>
      <c r="W46" s="126"/>
      <c r="X46" s="124" t="s">
        <v>54</v>
      </c>
      <c r="Y46" s="125"/>
      <c r="Z46" s="126"/>
      <c r="AA46" s="123" t="s">
        <v>12</v>
      </c>
      <c r="AB46" s="123"/>
      <c r="AC46" s="123"/>
      <c r="AD46" s="123" t="s">
        <v>28</v>
      </c>
      <c r="AE46" s="123"/>
      <c r="AF46" s="123"/>
      <c r="AG46" s="123" t="s">
        <v>21</v>
      </c>
      <c r="AH46" s="123"/>
      <c r="AI46" s="123"/>
      <c r="AJ46" s="123" t="s">
        <v>13</v>
      </c>
      <c r="AK46" s="123"/>
      <c r="AL46" s="123"/>
      <c r="AM46" s="123" t="s">
        <v>8</v>
      </c>
      <c r="AN46" s="123"/>
      <c r="AO46" s="123"/>
    </row>
    <row r="47" spans="1:41" ht="42.75" customHeight="1">
      <c r="A47" s="123" t="s">
        <v>2</v>
      </c>
      <c r="B47" s="123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3" t="s">
        <v>5</v>
      </c>
      <c r="B48" s="123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4" t="s">
        <v>91</v>
      </c>
      <c r="C49" s="63">
        <v>2006</v>
      </c>
      <c r="D49">
        <v>115</v>
      </c>
    </row>
    <row r="50" spans="2:4">
      <c r="B50" s="113"/>
      <c r="C50" s="63">
        <v>2010</v>
      </c>
      <c r="D50">
        <v>134</v>
      </c>
    </row>
    <row r="51" spans="2:4">
      <c r="B51" s="113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5" workbookViewId="0">
      <selection activeCell="G29" sqref="G29"/>
    </sheetView>
  </sheetViews>
  <sheetFormatPr baseColWidth="10" defaultRowHeight="15" x14ac:dyDescent="0"/>
  <cols>
    <col min="4" max="4" width="11.33203125" customWidth="1"/>
    <col min="5" max="5" width="20.5" customWidth="1"/>
  </cols>
  <sheetData>
    <row r="1" spans="1:7">
      <c r="A1" s="71" t="s">
        <v>92</v>
      </c>
      <c r="B1" s="71" t="s">
        <v>94</v>
      </c>
      <c r="C1" s="71" t="s">
        <v>96</v>
      </c>
      <c r="D1" s="71" t="s">
        <v>133</v>
      </c>
      <c r="E1" s="123" t="s">
        <v>4</v>
      </c>
    </row>
    <row r="2" spans="1:7" ht="56">
      <c r="A2" s="72" t="s">
        <v>93</v>
      </c>
      <c r="B2" s="72" t="s">
        <v>95</v>
      </c>
      <c r="C2" s="72" t="s">
        <v>184</v>
      </c>
      <c r="D2" s="72" t="s">
        <v>188</v>
      </c>
      <c r="E2" s="123"/>
      <c r="G2" s="106" t="s">
        <v>185</v>
      </c>
    </row>
    <row r="3" spans="1:7">
      <c r="A3" s="72">
        <v>0.3</v>
      </c>
      <c r="B3" s="72">
        <v>15.82</v>
      </c>
      <c r="C3" s="71">
        <v>35586</v>
      </c>
      <c r="D3" s="72">
        <v>31</v>
      </c>
      <c r="E3" s="101" t="s">
        <v>131</v>
      </c>
      <c r="F3" s="104">
        <f xml:space="preserve"> SQRT(C3)*2</f>
        <v>377.28503813429973</v>
      </c>
      <c r="G3" s="105">
        <f>F3*1.4</f>
        <v>528.19905338801959</v>
      </c>
    </row>
    <row r="4" spans="1:7">
      <c r="A4" s="71">
        <v>0.32</v>
      </c>
      <c r="B4" s="71">
        <v>11.86</v>
      </c>
      <c r="C4" s="71">
        <v>33980</v>
      </c>
      <c r="D4" s="71">
        <v>28</v>
      </c>
      <c r="E4" s="101" t="s">
        <v>132</v>
      </c>
      <c r="F4" s="104">
        <f t="shared" ref="F4:F41" si="0" xml:space="preserve"> SQRT(C4)*2</f>
        <v>368.67329710734407</v>
      </c>
      <c r="G4" s="105">
        <f t="shared" ref="G4:G43" si="1">F4*1.4</f>
        <v>516.14261595028165</v>
      </c>
    </row>
    <row r="5" spans="1:7">
      <c r="A5" s="71">
        <v>0.32</v>
      </c>
      <c r="B5" s="71">
        <v>17.63</v>
      </c>
      <c r="C5" s="71">
        <v>28569</v>
      </c>
      <c r="D5" s="71">
        <v>28</v>
      </c>
      <c r="E5" s="101" t="s">
        <v>134</v>
      </c>
      <c r="F5" s="104">
        <f t="shared" si="0"/>
        <v>338.04733396375127</v>
      </c>
      <c r="G5" s="105">
        <f t="shared" si="1"/>
        <v>473.26626754925172</v>
      </c>
    </row>
    <row r="6" spans="1:7">
      <c r="A6" s="72">
        <v>83.1</v>
      </c>
      <c r="B6" s="72">
        <v>97.65</v>
      </c>
      <c r="C6" s="72">
        <v>4923</v>
      </c>
      <c r="D6" s="72">
        <v>24</v>
      </c>
      <c r="E6" s="101" t="s">
        <v>135</v>
      </c>
      <c r="F6" s="104">
        <f t="shared" si="0"/>
        <v>140.32818676231798</v>
      </c>
      <c r="G6" s="105">
        <f t="shared" si="1"/>
        <v>196.45946146724518</v>
      </c>
    </row>
    <row r="7" spans="1:7">
      <c r="A7" s="71">
        <v>90.35</v>
      </c>
      <c r="B7" s="71">
        <v>110.71</v>
      </c>
      <c r="C7" s="71">
        <v>3216</v>
      </c>
      <c r="D7" s="71">
        <v>23</v>
      </c>
      <c r="E7" s="101" t="s">
        <v>147</v>
      </c>
      <c r="F7" s="104">
        <f t="shared" si="0"/>
        <v>113.4195750300626</v>
      </c>
      <c r="G7" s="105">
        <f t="shared" si="1"/>
        <v>158.78740504208764</v>
      </c>
    </row>
    <row r="8" spans="1:7">
      <c r="A8" s="71">
        <v>98.39</v>
      </c>
      <c r="B8" s="71">
        <v>155.56</v>
      </c>
      <c r="C8" s="71">
        <v>6005</v>
      </c>
      <c r="D8" s="71">
        <v>24</v>
      </c>
      <c r="E8" s="101" t="s">
        <v>159</v>
      </c>
      <c r="F8" s="104">
        <f t="shared" si="0"/>
        <v>154.98387012847499</v>
      </c>
      <c r="G8" s="105">
        <f t="shared" si="1"/>
        <v>216.97741817986497</v>
      </c>
    </row>
    <row r="9" spans="1:7">
      <c r="A9" s="72">
        <v>4</v>
      </c>
      <c r="B9" s="72">
        <v>108.55</v>
      </c>
      <c r="C9" s="72">
        <v>24769</v>
      </c>
      <c r="D9" s="72">
        <v>25</v>
      </c>
      <c r="E9" s="101" t="s">
        <v>136</v>
      </c>
      <c r="F9" s="104">
        <f t="shared" si="0"/>
        <v>314.76340320945826</v>
      </c>
      <c r="G9" s="105">
        <f t="shared" si="1"/>
        <v>440.66876449324155</v>
      </c>
    </row>
    <row r="10" spans="1:7">
      <c r="A10" s="71">
        <v>4.2699999999999996</v>
      </c>
      <c r="B10" s="71">
        <v>64.010000000000005</v>
      </c>
      <c r="C10" s="71">
        <v>24872</v>
      </c>
      <c r="D10" s="71">
        <v>26</v>
      </c>
      <c r="E10" s="101" t="s">
        <v>148</v>
      </c>
      <c r="F10" s="104">
        <f t="shared" si="0"/>
        <v>315.41718405946114</v>
      </c>
      <c r="G10" s="105">
        <f t="shared" si="1"/>
        <v>441.58405768324559</v>
      </c>
    </row>
    <row r="11" spans="1:7">
      <c r="A11" s="71">
        <v>4.47</v>
      </c>
      <c r="B11" s="71">
        <v>128.94</v>
      </c>
      <c r="C11" s="71">
        <v>32240</v>
      </c>
      <c r="D11" s="71">
        <v>26</v>
      </c>
      <c r="E11" s="101" t="s">
        <v>160</v>
      </c>
      <c r="F11" s="104">
        <f t="shared" si="0"/>
        <v>359.11001099941507</v>
      </c>
      <c r="G11" s="105">
        <f t="shared" si="1"/>
        <v>502.75401539918107</v>
      </c>
    </row>
    <row r="12" spans="1:7">
      <c r="A12" s="72">
        <v>60.5</v>
      </c>
      <c r="B12" s="72">
        <v>2105.86</v>
      </c>
      <c r="C12" s="72">
        <v>29316</v>
      </c>
      <c r="D12" s="72">
        <v>30</v>
      </c>
      <c r="E12" s="101" t="s">
        <v>137</v>
      </c>
      <c r="F12" s="104">
        <f t="shared" si="0"/>
        <v>342.43831561319183</v>
      </c>
      <c r="G12" s="105">
        <f t="shared" si="1"/>
        <v>479.41364185846851</v>
      </c>
    </row>
    <row r="13" spans="1:7">
      <c r="A13" s="71">
        <v>62.28</v>
      </c>
      <c r="B13" s="71">
        <v>1515</v>
      </c>
      <c r="C13" s="71">
        <v>29578</v>
      </c>
      <c r="D13" s="71">
        <v>32</v>
      </c>
      <c r="E13" s="101" t="s">
        <v>149</v>
      </c>
      <c r="F13" s="104">
        <f t="shared" si="0"/>
        <v>343.96511451017818</v>
      </c>
      <c r="G13" s="105">
        <f t="shared" si="1"/>
        <v>481.55116031424944</v>
      </c>
    </row>
    <row r="14" spans="1:7">
      <c r="A14" s="71">
        <v>66.03</v>
      </c>
      <c r="B14" s="71">
        <v>2254.25</v>
      </c>
      <c r="C14" s="71">
        <v>36085</v>
      </c>
      <c r="D14" s="71">
        <v>32</v>
      </c>
      <c r="E14" s="101" t="s">
        <v>161</v>
      </c>
      <c r="F14" s="104">
        <f t="shared" si="0"/>
        <v>379.92104442897079</v>
      </c>
      <c r="G14" s="105">
        <f t="shared" si="1"/>
        <v>531.88946220055902</v>
      </c>
    </row>
    <row r="15" spans="1:7">
      <c r="A15" s="72">
        <v>47.4</v>
      </c>
      <c r="B15" s="72">
        <v>239.14</v>
      </c>
      <c r="C15" s="72">
        <v>12160</v>
      </c>
      <c r="D15" s="72">
        <v>28</v>
      </c>
      <c r="E15" s="101" t="s">
        <v>138</v>
      </c>
      <c r="F15" s="104">
        <f t="shared" si="0"/>
        <v>220.54478003344354</v>
      </c>
      <c r="G15" s="105">
        <f t="shared" si="1"/>
        <v>308.76269204682092</v>
      </c>
    </row>
    <row r="16" spans="1:7">
      <c r="A16" s="71">
        <v>48.69</v>
      </c>
      <c r="B16" s="71">
        <v>183.25</v>
      </c>
      <c r="C16" s="71">
        <v>9332</v>
      </c>
      <c r="D16" s="71">
        <v>28</v>
      </c>
      <c r="E16" s="101" t="s">
        <v>150</v>
      </c>
      <c r="F16" s="104">
        <f t="shared" si="0"/>
        <v>193.20455481173315</v>
      </c>
      <c r="G16" s="105">
        <f t="shared" si="1"/>
        <v>270.48637673642639</v>
      </c>
    </row>
    <row r="17" spans="1:7">
      <c r="A17" s="71">
        <v>52.98</v>
      </c>
      <c r="B17" s="71">
        <v>313.47000000000003</v>
      </c>
      <c r="C17" s="71">
        <v>12042</v>
      </c>
      <c r="D17" s="71">
        <v>31</v>
      </c>
      <c r="E17" s="101" t="s">
        <v>162</v>
      </c>
      <c r="F17" s="104">
        <f t="shared" si="0"/>
        <v>219.47209389806258</v>
      </c>
      <c r="G17" s="105">
        <f t="shared" si="1"/>
        <v>307.2609314572876</v>
      </c>
    </row>
    <row r="18" spans="1:7">
      <c r="A18" s="72">
        <v>59.7</v>
      </c>
      <c r="B18" s="72">
        <v>2201.4699999999998</v>
      </c>
      <c r="C18" s="72">
        <v>30470</v>
      </c>
      <c r="D18" s="72">
        <v>26</v>
      </c>
      <c r="E18" s="101" t="s">
        <v>139</v>
      </c>
      <c r="F18" s="104">
        <f t="shared" si="0"/>
        <v>349.11316216951775</v>
      </c>
      <c r="G18" s="105">
        <f t="shared" si="1"/>
        <v>488.75842703732479</v>
      </c>
    </row>
    <row r="19" spans="1:7">
      <c r="A19" s="71">
        <v>61.41</v>
      </c>
      <c r="B19" s="71">
        <v>1778.27</v>
      </c>
      <c r="C19" s="71">
        <v>32147</v>
      </c>
      <c r="D19" s="71">
        <v>26</v>
      </c>
      <c r="E19" s="101" t="s">
        <v>151</v>
      </c>
      <c r="F19" s="104">
        <f t="shared" si="0"/>
        <v>358.59168980889672</v>
      </c>
      <c r="G19" s="105">
        <f t="shared" si="1"/>
        <v>502.02836573245537</v>
      </c>
    </row>
    <row r="20" spans="1:7">
      <c r="A20" s="71">
        <v>64.099999999999994</v>
      </c>
      <c r="B20" s="71">
        <v>2432.81</v>
      </c>
      <c r="C20" s="71">
        <v>34658</v>
      </c>
      <c r="D20" s="71">
        <v>32</v>
      </c>
      <c r="E20" s="101" t="s">
        <v>163</v>
      </c>
      <c r="F20" s="104">
        <f t="shared" si="0"/>
        <v>372.33318412411217</v>
      </c>
      <c r="G20" s="105">
        <f t="shared" si="1"/>
        <v>521.266457773757</v>
      </c>
    </row>
    <row r="21" spans="1:7">
      <c r="A21" s="71">
        <v>298.2</v>
      </c>
      <c r="B21" s="71">
        <v>12485.73</v>
      </c>
      <c r="C21" s="71">
        <v>41399</v>
      </c>
      <c r="D21" s="71">
        <v>26</v>
      </c>
      <c r="E21" s="101" t="s">
        <v>140</v>
      </c>
      <c r="F21" s="104">
        <f t="shared" si="0"/>
        <v>406.93488422596556</v>
      </c>
      <c r="G21" s="105">
        <f t="shared" si="1"/>
        <v>569.70883791635174</v>
      </c>
    </row>
    <row r="22" spans="1:7">
      <c r="A22" s="71">
        <v>304.06</v>
      </c>
      <c r="B22" s="71">
        <v>11513.87</v>
      </c>
      <c r="C22" s="71">
        <v>42107</v>
      </c>
      <c r="D22" s="71">
        <v>26</v>
      </c>
      <c r="E22" s="101" t="s">
        <v>152</v>
      </c>
      <c r="F22" s="104">
        <f t="shared" si="0"/>
        <v>410.39980506817983</v>
      </c>
      <c r="G22" s="105">
        <f t="shared" si="1"/>
        <v>574.55972709545176</v>
      </c>
    </row>
    <row r="23" spans="1:7">
      <c r="A23" s="71">
        <v>316.13</v>
      </c>
      <c r="B23" s="71">
        <v>14498.62</v>
      </c>
      <c r="C23" s="71">
        <v>50866</v>
      </c>
      <c r="D23" s="71">
        <v>27</v>
      </c>
      <c r="E23" s="101" t="s">
        <v>186</v>
      </c>
      <c r="F23" s="104">
        <f t="shared" si="0"/>
        <v>451.06983938188552</v>
      </c>
      <c r="G23" s="105">
        <f t="shared" si="1"/>
        <v>631.49777513463971</v>
      </c>
    </row>
    <row r="24" spans="1:7">
      <c r="A24" s="72">
        <v>45.6</v>
      </c>
      <c r="B24" s="72">
        <v>122.27</v>
      </c>
      <c r="C24" s="72">
        <v>7565</v>
      </c>
      <c r="D24" s="72">
        <v>23</v>
      </c>
      <c r="E24" s="101" t="s">
        <v>141</v>
      </c>
      <c r="F24" s="104">
        <f t="shared" si="0"/>
        <v>173.95401691251627</v>
      </c>
      <c r="G24" s="105">
        <f t="shared" si="1"/>
        <v>243.53562367752275</v>
      </c>
    </row>
    <row r="25" spans="1:7">
      <c r="A25" s="71">
        <v>45.01</v>
      </c>
      <c r="B25" s="71">
        <v>134.41999999999999</v>
      </c>
      <c r="C25" s="71">
        <v>8043</v>
      </c>
      <c r="D25" s="71">
        <v>23</v>
      </c>
      <c r="E25" s="101" t="s">
        <v>153</v>
      </c>
      <c r="F25" s="104">
        <f t="shared" si="0"/>
        <v>179.3655485314836</v>
      </c>
      <c r="G25" s="105">
        <f t="shared" si="1"/>
        <v>251.11176794407703</v>
      </c>
    </row>
    <row r="26" spans="1:7">
      <c r="A26" s="71">
        <v>48.32</v>
      </c>
      <c r="B26" s="71">
        <v>211.47</v>
      </c>
      <c r="C26" s="71">
        <v>11637</v>
      </c>
      <c r="D26" s="71">
        <v>22</v>
      </c>
      <c r="E26" s="101" t="s">
        <v>165</v>
      </c>
      <c r="F26" s="104">
        <f t="shared" si="0"/>
        <v>215.74985515638244</v>
      </c>
      <c r="G26" s="105">
        <f t="shared" si="1"/>
        <v>302.0497972189354</v>
      </c>
    </row>
    <row r="27" spans="1:7">
      <c r="A27" s="71">
        <v>16.3</v>
      </c>
      <c r="B27" s="71">
        <v>113.96</v>
      </c>
      <c r="C27" s="71">
        <v>11937</v>
      </c>
      <c r="D27" s="71">
        <v>23</v>
      </c>
      <c r="E27" s="101" t="s">
        <v>142</v>
      </c>
      <c r="F27" s="104">
        <f t="shared" si="0"/>
        <v>218.51315749858176</v>
      </c>
      <c r="G27" s="105">
        <f t="shared" si="1"/>
        <v>305.91842049801443</v>
      </c>
    </row>
    <row r="28" spans="1:7">
      <c r="A28" s="71">
        <v>16.8</v>
      </c>
      <c r="B28" s="71">
        <v>104.38</v>
      </c>
      <c r="C28" s="71">
        <v>13057</v>
      </c>
      <c r="D28" s="71">
        <v>25</v>
      </c>
      <c r="E28" s="101" t="s">
        <v>154</v>
      </c>
      <c r="F28" s="104">
        <f t="shared" si="0"/>
        <v>228.53446129632178</v>
      </c>
      <c r="G28" s="105">
        <f t="shared" si="1"/>
        <v>319.94824581485045</v>
      </c>
    </row>
    <row r="29" spans="1:7">
      <c r="A29" s="71">
        <v>17.62</v>
      </c>
      <c r="B29" s="71">
        <v>171.41</v>
      </c>
      <c r="C29" s="71">
        <v>21049</v>
      </c>
      <c r="D29" s="71">
        <v>27</v>
      </c>
      <c r="E29" s="101" t="s">
        <v>166</v>
      </c>
      <c r="F29" s="104">
        <f t="shared" si="0"/>
        <v>290.16547003391014</v>
      </c>
      <c r="G29" s="105">
        <f t="shared" si="1"/>
        <v>406.23165804747418</v>
      </c>
    </row>
    <row r="30" spans="1:7">
      <c r="A30" s="71">
        <v>1315.8</v>
      </c>
      <c r="B30" s="71">
        <v>2224.81</v>
      </c>
      <c r="C30" s="71">
        <v>7204</v>
      </c>
      <c r="D30" s="71">
        <v>23</v>
      </c>
      <c r="E30" s="101" t="s">
        <v>143</v>
      </c>
      <c r="F30" s="104">
        <f t="shared" si="0"/>
        <v>169.75276139138356</v>
      </c>
      <c r="G30" s="105">
        <f t="shared" si="1"/>
        <v>237.65386594793696</v>
      </c>
    </row>
    <row r="31" spans="1:7">
      <c r="A31" s="71">
        <v>1324.66</v>
      </c>
      <c r="B31" s="71">
        <v>2602.5700000000002</v>
      </c>
      <c r="C31" s="71">
        <v>6200</v>
      </c>
      <c r="D31" s="71">
        <v>23</v>
      </c>
      <c r="E31" s="101" t="s">
        <v>155</v>
      </c>
      <c r="F31" s="104">
        <f t="shared" si="0"/>
        <v>157.48015748023622</v>
      </c>
      <c r="G31" s="105">
        <f t="shared" si="1"/>
        <v>220.47222047233069</v>
      </c>
    </row>
    <row r="32" spans="1:7">
      <c r="A32" s="71">
        <v>1357.38</v>
      </c>
      <c r="B32" s="71">
        <v>4864</v>
      </c>
      <c r="C32" s="71">
        <v>10756</v>
      </c>
      <c r="D32" s="71">
        <v>25</v>
      </c>
      <c r="E32" s="101" t="s">
        <v>167</v>
      </c>
      <c r="F32" s="104">
        <f t="shared" si="0"/>
        <v>207.42227459942677</v>
      </c>
      <c r="G32" s="105">
        <f t="shared" si="1"/>
        <v>290.39118443919745</v>
      </c>
    </row>
    <row r="33" spans="1:7">
      <c r="A33" s="72">
        <v>28.8</v>
      </c>
      <c r="B33" s="72">
        <v>8.7100000000000009</v>
      </c>
      <c r="C33" s="72">
        <v>1617</v>
      </c>
      <c r="D33" s="72">
        <v>20</v>
      </c>
      <c r="E33" s="101" t="s">
        <v>144</v>
      </c>
      <c r="F33" s="104">
        <f t="shared" si="0"/>
        <v>80.423877051532401</v>
      </c>
      <c r="G33" s="105">
        <f t="shared" si="1"/>
        <v>112.59342787214536</v>
      </c>
    </row>
    <row r="34" spans="1:7">
      <c r="A34" s="71">
        <v>31.66</v>
      </c>
      <c r="B34" s="71">
        <v>11.02</v>
      </c>
      <c r="C34" s="71">
        <v>1105</v>
      </c>
      <c r="D34" s="71">
        <v>20</v>
      </c>
      <c r="E34" s="101" t="s">
        <v>187</v>
      </c>
      <c r="F34" s="104">
        <f t="shared" si="0"/>
        <v>66.483080554378645</v>
      </c>
      <c r="G34" s="105">
        <f t="shared" si="1"/>
        <v>93.076312776130095</v>
      </c>
    </row>
    <row r="35" spans="1:7">
      <c r="A35" s="71">
        <v>37.58</v>
      </c>
      <c r="B35" s="71">
        <v>15.59</v>
      </c>
      <c r="C35" s="71">
        <v>1334</v>
      </c>
      <c r="D35" s="71">
        <v>20</v>
      </c>
      <c r="E35" s="101" t="s">
        <v>168</v>
      </c>
      <c r="F35" s="104">
        <f xml:space="preserve"> SQRT(C35)*2</f>
        <v>73.047929470998696</v>
      </c>
      <c r="G35" s="105">
        <f t="shared" si="1"/>
        <v>102.26710125939817</v>
      </c>
    </row>
    <row r="36" spans="1:7">
      <c r="A36" s="72">
        <v>128.1</v>
      </c>
      <c r="B36" s="72">
        <v>4571.3100000000004</v>
      </c>
      <c r="C36" s="72">
        <v>30615</v>
      </c>
      <c r="D36" s="72">
        <v>29</v>
      </c>
      <c r="E36" s="101" t="s">
        <v>145</v>
      </c>
      <c r="F36" s="104">
        <f t="shared" si="0"/>
        <v>349.94285247737236</v>
      </c>
      <c r="G36" s="105">
        <f t="shared" si="1"/>
        <v>489.91999346832125</v>
      </c>
    </row>
    <row r="37" spans="1:7">
      <c r="A37" s="71">
        <v>127.7</v>
      </c>
      <c r="B37" s="71">
        <v>5166.28</v>
      </c>
      <c r="C37" s="71">
        <v>29688</v>
      </c>
      <c r="D37" s="71">
        <v>29</v>
      </c>
      <c r="E37" s="101" t="s">
        <v>157</v>
      </c>
      <c r="F37" s="104">
        <f t="shared" si="0"/>
        <v>344.60412069503752</v>
      </c>
      <c r="G37" s="105">
        <f t="shared" si="1"/>
        <v>482.44576897305251</v>
      </c>
    </row>
    <row r="38" spans="1:7">
      <c r="A38" s="71">
        <v>127.34</v>
      </c>
      <c r="B38" s="71">
        <v>4766.66</v>
      </c>
      <c r="C38" s="71">
        <v>34882</v>
      </c>
      <c r="D38" s="71">
        <v>30</v>
      </c>
      <c r="E38" s="101" t="s">
        <v>169</v>
      </c>
      <c r="F38" s="104">
        <f t="shared" si="0"/>
        <v>373.53446962763689</v>
      </c>
      <c r="G38" s="105">
        <f t="shared" si="1"/>
        <v>522.94825747869163</v>
      </c>
    </row>
    <row r="39" spans="1:7">
      <c r="A39" s="72">
        <v>1103.4000000000001</v>
      </c>
      <c r="B39" s="72">
        <v>445.41</v>
      </c>
      <c r="C39" s="72">
        <v>3344</v>
      </c>
      <c r="D39" s="72">
        <v>20</v>
      </c>
      <c r="E39" s="101" t="s">
        <v>146</v>
      </c>
      <c r="F39" s="104">
        <f t="shared" si="0"/>
        <v>115.65465835840769</v>
      </c>
      <c r="G39" s="105">
        <f t="shared" si="1"/>
        <v>161.91652170177076</v>
      </c>
    </row>
    <row r="40" spans="1:7">
      <c r="A40" s="71">
        <v>1139.96</v>
      </c>
      <c r="B40" s="71">
        <v>817.94</v>
      </c>
      <c r="C40" s="71">
        <v>2970</v>
      </c>
      <c r="D40" s="71">
        <v>20</v>
      </c>
      <c r="E40" s="101" t="s">
        <v>158</v>
      </c>
      <c r="F40" s="104">
        <f t="shared" si="0"/>
        <v>108.9954127475097</v>
      </c>
      <c r="G40" s="105">
        <f t="shared" si="1"/>
        <v>152.59357784651357</v>
      </c>
    </row>
    <row r="41" spans="1:7">
      <c r="A41" s="71">
        <v>1252.1400000000001</v>
      </c>
      <c r="B41" s="71">
        <v>1458.74</v>
      </c>
      <c r="C41" s="71">
        <v>5050</v>
      </c>
      <c r="D41" s="71">
        <v>20</v>
      </c>
      <c r="E41" s="101" t="s">
        <v>170</v>
      </c>
      <c r="F41" s="104">
        <f t="shared" si="0"/>
        <v>142.12670403551894</v>
      </c>
      <c r="G41" s="105">
        <f t="shared" si="1"/>
        <v>198.9773856497265</v>
      </c>
    </row>
    <row r="42" spans="1:7">
      <c r="F42" s="104">
        <f>MAX(F3:F41)</f>
        <v>451.06983938188552</v>
      </c>
      <c r="G42" s="105">
        <f t="shared" si="1"/>
        <v>631.49777513463971</v>
      </c>
    </row>
    <row r="43" spans="1:7">
      <c r="F43" s="104">
        <f>MIN(F3:F41)</f>
        <v>66.483080554378645</v>
      </c>
      <c r="G43" s="105">
        <f t="shared" si="1"/>
        <v>93.076312776130095</v>
      </c>
    </row>
    <row r="44" spans="1:7">
      <c r="G44" s="105">
        <f>AVERAGE(G3:G41)</f>
        <v>359.89933450108464</v>
      </c>
    </row>
  </sheetData>
  <mergeCells count="1">
    <mergeCell ref="E1:E2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2015-05-02T01:20:53Z</dcterms:modified>
</cp:coreProperties>
</file>