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gbloo\Documents\GitHub\AMD-FVC\Geometry\"/>
    </mc:Choice>
  </mc:AlternateContent>
  <xr:revisionPtr revIDLastSave="0" documentId="13_ncr:1_{D6687710-C837-4A74-AB0A-01CD18FF0F99}" xr6:coauthVersionLast="47" xr6:coauthVersionMax="47" xr10:uidLastSave="{00000000-0000-0000-0000-000000000000}"/>
  <bookViews>
    <workbookView xWindow="-108" yWindow="-108" windowWidth="23256" windowHeight="13176" activeTab="2" xr2:uid="{549BC192-245A-4AFB-8A3E-D2B0D767F437}"/>
  </bookViews>
  <sheets>
    <sheet name="RD Solver" sheetId="1" r:id="rId1"/>
    <sheet name="NEMOH AM" sheetId="2" r:id="rId2"/>
    <sheet name="NEMOH F3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1" i="3"/>
  <c r="E1" i="3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1" i="2"/>
  <c r="G65" i="1"/>
  <c r="P14" i="1" s="1"/>
  <c r="P21" i="1"/>
  <c r="R20" i="1"/>
  <c r="R21" i="1"/>
  <c r="R22" i="1"/>
  <c r="R23" i="1"/>
  <c r="R24" i="1"/>
  <c r="R25" i="1"/>
  <c r="R26" i="1"/>
  <c r="R19" i="1"/>
  <c r="P19" i="1" s="1"/>
  <c r="P15" i="1"/>
  <c r="P10" i="1"/>
  <c r="N32" i="1"/>
  <c r="N29" i="1"/>
  <c r="Q11" i="1"/>
  <c r="Q12" i="1"/>
  <c r="Q13" i="1"/>
  <c r="Q14" i="1"/>
  <c r="Q15" i="1"/>
  <c r="Q16" i="1"/>
  <c r="Q17" i="1"/>
  <c r="Q10" i="1"/>
  <c r="R11" i="1"/>
  <c r="R12" i="1"/>
  <c r="R13" i="1"/>
  <c r="R14" i="1"/>
  <c r="R15" i="1"/>
  <c r="R16" i="1"/>
  <c r="R17" i="1"/>
  <c r="R10" i="1"/>
  <c r="N36" i="1"/>
  <c r="N35" i="1"/>
  <c r="N34" i="1"/>
  <c r="N33" i="1"/>
  <c r="N31" i="1"/>
  <c r="N30" i="1"/>
  <c r="O2" i="1"/>
  <c r="O3" i="1"/>
  <c r="O4" i="1"/>
  <c r="O5" i="1"/>
  <c r="O6" i="1"/>
  <c r="O7" i="1"/>
  <c r="O8" i="1"/>
  <c r="O1" i="1"/>
  <c r="N2" i="1"/>
  <c r="N3" i="1"/>
  <c r="N4" i="1"/>
  <c r="N5" i="1"/>
  <c r="N6" i="1"/>
  <c r="N7" i="1"/>
  <c r="N8" i="1"/>
  <c r="N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1" i="1"/>
  <c r="A1" i="1"/>
  <c r="A2" i="1" s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J21" i="2" a="1"/>
  <c r="J28" i="2" a="1"/>
  <c r="N23" i="2" a="1"/>
  <c r="N32" i="2" a="1"/>
  <c r="N28" i="2" a="1"/>
  <c r="J29" i="2" a="1"/>
  <c r="J12" i="2" a="1"/>
  <c r="J17" i="2" a="1"/>
  <c r="N27" i="2" a="1"/>
  <c r="J31" i="2" a="1"/>
  <c r="J15" i="2" a="1"/>
  <c r="N21" i="2" a="1"/>
  <c r="N17" i="2" a="1"/>
  <c r="N34" i="2" a="1"/>
  <c r="J42" i="2" a="1"/>
  <c r="J14" i="2" a="1"/>
  <c r="J41" i="2" a="1"/>
  <c r="J36" i="2" a="1"/>
  <c r="J8" i="2" a="1"/>
  <c r="N10" i="2" a="1"/>
  <c r="N5" i="2" a="1"/>
  <c r="J9" i="2" a="1"/>
  <c r="J45" i="2" a="1"/>
  <c r="N44" i="2" a="1"/>
  <c r="N33" i="2" a="1"/>
  <c r="N36" i="2" a="1"/>
  <c r="N39" i="2" a="1"/>
  <c r="N35" i="2" a="1"/>
  <c r="N47" i="2" a="1"/>
  <c r="N49" i="2" a="1"/>
  <c r="N29" i="2" a="1"/>
  <c r="N9" i="2" a="1"/>
  <c r="J7" i="2" a="1"/>
  <c r="N41" i="2" a="1"/>
  <c r="J30" i="2" a="1"/>
  <c r="J3" i="2" a="1"/>
  <c r="N26" i="2" a="1"/>
  <c r="N42" i="2" a="1"/>
  <c r="J40" i="2" a="1"/>
  <c r="N1" i="2" a="1"/>
  <c r="N30" i="2" a="1"/>
  <c r="J25" i="2" a="1"/>
  <c r="J32" i="2" a="1"/>
  <c r="J39" i="2" a="1"/>
  <c r="J33" i="2" a="1"/>
  <c r="J46" i="2" a="1"/>
  <c r="J6" i="2" a="1"/>
  <c r="N13" i="2" a="1"/>
  <c r="N2" i="2" a="1"/>
  <c r="N43" i="2" a="1"/>
  <c r="N12" i="2" a="1"/>
  <c r="J11" i="2" a="1"/>
  <c r="J13" i="2" a="1"/>
  <c r="J27" i="2" a="1"/>
  <c r="N31" i="2" a="1"/>
  <c r="N46" i="2" a="1"/>
  <c r="J19" i="2" a="1"/>
  <c r="N38" i="2" a="1"/>
  <c r="J18" i="2" a="1"/>
  <c r="N11" i="2" a="1"/>
  <c r="J47" i="2" a="1"/>
  <c r="J44" i="2" a="1"/>
  <c r="N22" i="2" a="1"/>
  <c r="J2" i="2" a="1"/>
  <c r="N20" i="2" a="1"/>
  <c r="J35" i="2" a="1"/>
  <c r="N45" i="2" a="1"/>
  <c r="J20" i="2" a="1"/>
  <c r="N8" i="2" a="1"/>
  <c r="J34" i="2" a="1"/>
  <c r="J26" i="2" a="1"/>
  <c r="N14" i="2" a="1"/>
  <c r="N40" i="2" a="1"/>
  <c r="J48" i="2" a="1"/>
  <c r="N24" i="2" a="1"/>
  <c r="N15" i="2" a="1"/>
  <c r="N37" i="2" a="1"/>
  <c r="J38" i="2" a="1"/>
  <c r="J4" i="2" a="1"/>
  <c r="J24" i="2" a="1"/>
  <c r="J16" i="2" a="1"/>
  <c r="N6" i="2" a="1"/>
  <c r="J50" i="2" a="1"/>
  <c r="J1" i="2" a="1"/>
  <c r="N50" i="2" a="1"/>
  <c r="N48" i="2" a="1"/>
  <c r="J49" i="2" a="1"/>
  <c r="N7" i="2" a="1"/>
  <c r="N25" i="2" a="1"/>
  <c r="J43" i="2" a="1"/>
  <c r="N3" i="2" a="1"/>
  <c r="J5" i="2" a="1"/>
  <c r="J37" i="2" a="1"/>
  <c r="N16" i="2" a="1"/>
  <c r="N19" i="2" a="1"/>
  <c r="N18" i="2" a="1"/>
  <c r="N4" i="2" a="1"/>
  <c r="J22" i="2" a="1"/>
  <c r="J23" i="2" a="1"/>
  <c r="J10" i="2" a="1"/>
  <c r="N1" i="2" l="1"/>
  <c r="N46" i="2"/>
  <c r="N42" i="2"/>
  <c r="N38" i="2"/>
  <c r="N34" i="2"/>
  <c r="N30" i="2"/>
  <c r="N26" i="2"/>
  <c r="N22" i="2"/>
  <c r="N18" i="2"/>
  <c r="N10" i="2"/>
  <c r="N6" i="2"/>
  <c r="N14" i="2"/>
  <c r="N49" i="2"/>
  <c r="N45" i="2"/>
  <c r="N37" i="2"/>
  <c r="N29" i="2"/>
  <c r="N25" i="2"/>
  <c r="N21" i="2"/>
  <c r="N17" i="2"/>
  <c r="N9" i="2"/>
  <c r="N5" i="2"/>
  <c r="N50" i="2"/>
  <c r="N41" i="2"/>
  <c r="N33" i="2"/>
  <c r="N13" i="2"/>
  <c r="N44" i="2"/>
  <c r="N36" i="2"/>
  <c r="N28" i="2"/>
  <c r="N24" i="2"/>
  <c r="N20" i="2"/>
  <c r="N16" i="2"/>
  <c r="N8" i="2"/>
  <c r="N4" i="2"/>
  <c r="N48" i="2"/>
  <c r="N40" i="2"/>
  <c r="N32" i="2"/>
  <c r="N12" i="2"/>
  <c r="N47" i="2"/>
  <c r="N43" i="2"/>
  <c r="N39" i="2"/>
  <c r="N35" i="2"/>
  <c r="N31" i="2"/>
  <c r="N27" i="2"/>
  <c r="N23" i="2"/>
  <c r="N19" i="2"/>
  <c r="N15" i="2"/>
  <c r="N11" i="2"/>
  <c r="N7" i="2"/>
  <c r="N3" i="2"/>
  <c r="N2" i="2"/>
  <c r="J50" i="2"/>
  <c r="V50" i="2" s="1"/>
  <c r="J38" i="2"/>
  <c r="V38" i="2" s="1"/>
  <c r="J30" i="2"/>
  <c r="V30" i="2" s="1"/>
  <c r="J22" i="2"/>
  <c r="V22" i="2" s="1"/>
  <c r="J49" i="2"/>
  <c r="V49" i="2" s="1"/>
  <c r="J45" i="2"/>
  <c r="V45" i="2" s="1"/>
  <c r="J41" i="2"/>
  <c r="V41" i="2" s="1"/>
  <c r="J37" i="2"/>
  <c r="V37" i="2" s="1"/>
  <c r="J33" i="2"/>
  <c r="V33" i="2" s="1"/>
  <c r="J29" i="2"/>
  <c r="V29" i="2" s="1"/>
  <c r="J25" i="2"/>
  <c r="V25" i="2" s="1"/>
  <c r="J21" i="2"/>
  <c r="V21" i="2" s="1"/>
  <c r="J17" i="2"/>
  <c r="V17" i="2" s="1"/>
  <c r="J13" i="2"/>
  <c r="V13" i="2" s="1"/>
  <c r="J43" i="2"/>
  <c r="V43" i="2" s="1"/>
  <c r="J46" i="2"/>
  <c r="V46" i="2" s="1"/>
  <c r="J34" i="2"/>
  <c r="V34" i="2" s="1"/>
  <c r="J18" i="2"/>
  <c r="V18" i="2" s="1"/>
  <c r="J12" i="2"/>
  <c r="V12" i="2" s="1"/>
  <c r="J47" i="2"/>
  <c r="V47" i="2" s="1"/>
  <c r="J42" i="2"/>
  <c r="V42" i="2" s="1"/>
  <c r="J26" i="2"/>
  <c r="V26" i="2" s="1"/>
  <c r="J14" i="2"/>
  <c r="V14" i="2" s="1"/>
  <c r="J48" i="2"/>
  <c r="V48" i="2" s="1"/>
  <c r="J44" i="2"/>
  <c r="V44" i="2" s="1"/>
  <c r="J40" i="2"/>
  <c r="V40" i="2" s="1"/>
  <c r="J36" i="2"/>
  <c r="V36" i="2" s="1"/>
  <c r="J32" i="2"/>
  <c r="V32" i="2" s="1"/>
  <c r="J28" i="2"/>
  <c r="V28" i="2" s="1"/>
  <c r="J24" i="2"/>
  <c r="V24" i="2" s="1"/>
  <c r="J20" i="2"/>
  <c r="V20" i="2" s="1"/>
  <c r="J16" i="2"/>
  <c r="V16" i="2" s="1"/>
  <c r="J39" i="2"/>
  <c r="V39" i="2" s="1"/>
  <c r="J35" i="2"/>
  <c r="V35" i="2" s="1"/>
  <c r="J31" i="2"/>
  <c r="V31" i="2" s="1"/>
  <c r="J27" i="2"/>
  <c r="V27" i="2" s="1"/>
  <c r="J23" i="2"/>
  <c r="V23" i="2" s="1"/>
  <c r="J19" i="2"/>
  <c r="V19" i="2" s="1"/>
  <c r="J15" i="2"/>
  <c r="V15" i="2" s="1"/>
  <c r="J11" i="2"/>
  <c r="V11" i="2" s="1"/>
  <c r="J10" i="2"/>
  <c r="V10" i="2" s="1"/>
  <c r="J8" i="2"/>
  <c r="V8" i="2" s="1"/>
  <c r="J7" i="2"/>
  <c r="V7" i="2" s="1"/>
  <c r="J4" i="2"/>
  <c r="V4" i="2" s="1"/>
  <c r="J6" i="2"/>
  <c r="V6" i="2" s="1"/>
  <c r="J9" i="2"/>
  <c r="V9" i="2" s="1"/>
  <c r="J5" i="2"/>
  <c r="V5" i="2" s="1"/>
  <c r="J3" i="2"/>
  <c r="V3" i="2" s="1"/>
  <c r="J2" i="2"/>
  <c r="V2" i="2" s="1"/>
  <c r="J1" i="2"/>
  <c r="V1" i="2" s="1"/>
  <c r="P13" i="1"/>
  <c r="P12" i="1"/>
  <c r="P11" i="1"/>
  <c r="P24" i="1"/>
  <c r="P16" i="1"/>
  <c r="P23" i="1"/>
  <c r="P20" i="1"/>
  <c r="P17" i="1"/>
  <c r="P26" i="1"/>
  <c r="P25" i="1"/>
  <c r="P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<sst xmlns="http://schemas.openxmlformats.org/spreadsheetml/2006/main" count="56" uniqueCount="55">
  <si>
    <t>0.0011003.2</t>
  </si>
  <si>
    <t>Nb</t>
  </si>
  <si>
    <t>de</t>
  </si>
  <si>
    <t>frequency</t>
  </si>
  <si>
    <t>:</t>
  </si>
  <si>
    <t>5106.97493536241 - 567.316952770761i</t>
  </si>
  <si>
    <t>4851.15085847111 - 610.959726282340i</t>
  </si>
  <si>
    <t>4589.11476798219 - 652.036071327936i</t>
  </si>
  <si>
    <t>4323.14840131285 - 690.049751903526i</t>
  </si>
  <si>
    <t>4055.22736772456 - 724.522868805191i</t>
  </si>
  <si>
    <t>3785.83188588290 - 754.791075803965i</t>
  </si>
  <si>
    <t>3517.31707664307 - 780.519356095081i</t>
  </si>
  <si>
    <t>3250.03637340643 - 800.966272657725i</t>
  </si>
  <si>
    <t>2983.41041345410 - 815.047859020352i</t>
  </si>
  <si>
    <t>2724.79364814328 - 824.046380560011i</t>
  </si>
  <si>
    <t>2472.60424576826 - 826.987184607330i</t>
  </si>
  <si>
    <t>2226.35429536492 - 822.806295956811i</t>
  </si>
  <si>
    <t>1985.01106765217 - 810.229195536285i</t>
  </si>
  <si>
    <t>1766.41880930661 - 796.163436699279i</t>
  </si>
  <si>
    <t>1556.83858720102 - 775.334315146001i</t>
  </si>
  <si>
    <t>1352.14685943140 - 744.511889776660i</t>
  </si>
  <si>
    <t>1170.38683534122 - 712.765454626529i</t>
  </si>
  <si>
    <t>999.759026323944 - 674.585076180017i</t>
  </si>
  <si>
    <t>844.074198803013 - 632.660989512592i</t>
  </si>
  <si>
    <t>710.029150003547 - 593.344863932848i</t>
  </si>
  <si>
    <t>586.871307631306 - 547.905072471610i</t>
  </si>
  <si>
    <t>475.432277626857 - 497.946190572937i</t>
  </si>
  <si>
    <t>387.729328360426 - 459.346754068441i</t>
  </si>
  <si>
    <t>302.032117648028 - 408.824857129319i</t>
  </si>
  <si>
    <t>234.049672818199 - 365.945868145692i</t>
  </si>
  <si>
    <t>177.638487882993 - 324.619120835178i</t>
  </si>
  <si>
    <t>132.711092690733 - 289.586607169810i</t>
  </si>
  <si>
    <t>91.2792667976827 - 247.126316216803i</t>
  </si>
  <si>
    <t>60.3864789880973 - 216.028192798487i</t>
  </si>
  <si>
    <t>32.2247785935238 - 169.323955441067i</t>
  </si>
  <si>
    <t>14.9830957897793 - 146.002313527438i</t>
  </si>
  <si>
    <t>1.34036154680755 - 125.953368320080i</t>
  </si>
  <si>
    <t>-8.50516238493537 - 84.4875216598137i</t>
  </si>
  <si>
    <t>-23.3451526709270 - 89.1362954536883i</t>
  </si>
  <si>
    <t>-40.7317069072670 - 47.2839971286153i</t>
  </si>
  <si>
    <t>3.83018094950831 - 31.6685384941652i</t>
  </si>
  <si>
    <t>-7.72499133189115 - 40.4832607491826i</t>
  </si>
  <si>
    <t>-14.2821519459544 - 42.4868370894419i</t>
  </si>
  <si>
    <t>-21.3215719798721 - 45.0244906856617i</t>
  </si>
  <si>
    <t>-16.6363707803952 - 27.5586540983647i</t>
  </si>
  <si>
    <t>-14.1154763818174 - 18.5449464410997i</t>
  </si>
  <si>
    <t>-9.14973551981520 - 9.90660287169785i</t>
  </si>
  <si>
    <t>-10.9657790996104 - 9.27453553026497i</t>
  </si>
  <si>
    <t>-10.1177465716239 - 6.80958510992352i</t>
  </si>
  <si>
    <t>-5.75718562679723 - 3.20247706212056i</t>
  </si>
  <si>
    <t>-6.58040454751790 - 2.63264483762428i</t>
  </si>
  <si>
    <t>-5.02469215642754 - 1.30943836557343i</t>
  </si>
  <si>
    <t>-3.57013490030938 - 0.437207268042251i</t>
  </si>
  <si>
    <t>-2.27422336076338 + 0.0209658712702821i</t>
  </si>
  <si>
    <t>-1.22641878373813 + 0.145282989129077i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</si>
</sst>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Heaving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678258967629042E-2"/>
          <c:y val="0.15091426071741035"/>
          <c:w val="0.88055774278215238"/>
          <c:h val="0.8190277777777778"/>
        </c:manualLayout>
      </c:layout>
      <c:scatterChart>
        <c:scatterStyle val="smoothMarker"/>
        <c:varyColors val="0"/>
        <c:ser>
          <c:idx val="0"/>
          <c:order val="0"/>
          <c:tx>
            <c:v>added mass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'RD Solver'!$E$1:$E$8</c:f>
              <c:numCache>
                <c:formatCode>General</c:formatCode>
                <c:ptCount val="8"/>
                <c:pt idx="0">
                  <c:v>2E-3</c:v>
                </c:pt>
                <c:pt idx="1">
                  <c:v>0.2</c:v>
                </c:pt>
                <c:pt idx="2">
                  <c:v>0.60000000000000009</c:v>
                </c:pt>
                <c:pt idx="3">
                  <c:v>1</c:v>
                </c:pt>
                <c:pt idx="4">
                  <c:v>1.4000000000000001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</c:numCache>
            </c:numRef>
          </c:xVal>
          <c:yVal>
            <c:numRef>
              <c:f>'RD Solver'!$N$1:$N$8</c:f>
              <c:numCache>
                <c:formatCode>General</c:formatCode>
                <c:ptCount val="8"/>
                <c:pt idx="0">
                  <c:v>2.7339999999999995</c:v>
                </c:pt>
                <c:pt idx="1">
                  <c:v>4.3309999999999995</c:v>
                </c:pt>
                <c:pt idx="2">
                  <c:v>4.8099999999999996</c:v>
                </c:pt>
                <c:pt idx="3">
                  <c:v>2.903</c:v>
                </c:pt>
                <c:pt idx="4">
                  <c:v>1.8634999999999997</c:v>
                </c:pt>
                <c:pt idx="5">
                  <c:v>1.5779999999999998</c:v>
                </c:pt>
                <c:pt idx="6">
                  <c:v>1.7274999999999998</c:v>
                </c:pt>
                <c:pt idx="7">
                  <c:v>2.0369999999999999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CF-42AD-A97F-95057D9A2BBA}"/>
            </c:ext>
          </c:extLst>
        </c:ser>
        <c:ser>
          <c:idx val="1"/>
          <c:order val="1"/>
          <c:tx>
            <c:v>damping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'RD Solver'!$E$1:$E$8</c:f>
              <c:numCache>
                <c:formatCode>General</c:formatCode>
                <c:ptCount val="8"/>
                <c:pt idx="0">
                  <c:v>2E-3</c:v>
                </c:pt>
                <c:pt idx="1">
                  <c:v>0.2</c:v>
                </c:pt>
                <c:pt idx="2">
                  <c:v>0.60000000000000009</c:v>
                </c:pt>
                <c:pt idx="3">
                  <c:v>1</c:v>
                </c:pt>
                <c:pt idx="4">
                  <c:v>1.4000000000000001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</c:numCache>
            </c:numRef>
          </c:xVal>
          <c:yVal>
            <c:numRef>
              <c:f>'RD Solver'!$O$1:$O$8</c:f>
              <c:numCache>
                <c:formatCode>General</c:formatCode>
                <c:ptCount val="8"/>
                <c:pt idx="0">
                  <c:v>1.4999999999999998E-3</c:v>
                </c:pt>
                <c:pt idx="1">
                  <c:v>0.12449999999999999</c:v>
                </c:pt>
                <c:pt idx="2">
                  <c:v>6.9999999999999993E-2</c:v>
                </c:pt>
                <c:pt idx="3">
                  <c:v>1.6499999999999997E-2</c:v>
                </c:pt>
                <c:pt idx="4">
                  <c:v>3.4999999999999996E-3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CF-42AD-A97F-95057D9A2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932160"/>
        <c:axId val="638911520"/>
      </c:scatterChart>
      <c:valAx>
        <c:axId val="6389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11520"/>
        <c:crosses val="autoZero"/>
        <c:crossBetween val="midCat"/>
      </c:valAx>
      <c:valAx>
        <c:axId val="6389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3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568044619422569"/>
          <c:y val="7.8630796150481043E-4"/>
          <c:w val="0.20462438685452014"/>
          <c:h val="0.15610575455776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Heaving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6"/>
          <c:w val="0.88590507436570431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damping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'RD Solver'!$O$10:$O$17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'RD Solver'!$P$10:$P$17</c:f>
              <c:numCache>
                <c:formatCode>General</c:formatCode>
                <c:ptCount val="8"/>
                <c:pt idx="0">
                  <c:v>3.0229889890874602</c:v>
                </c:pt>
                <c:pt idx="1">
                  <c:v>2.7205945972128589</c:v>
                </c:pt>
                <c:pt idx="2">
                  <c:v>2.5827664164952777</c:v>
                </c:pt>
                <c:pt idx="3">
                  <c:v>2.4726311958756861</c:v>
                </c:pt>
                <c:pt idx="4">
                  <c:v>2.4051495000047227</c:v>
                </c:pt>
                <c:pt idx="5">
                  <c:v>2.3669523136626678</c:v>
                </c:pt>
                <c:pt idx="6">
                  <c:v>2.3497635798087426</c:v>
                </c:pt>
                <c:pt idx="7">
                  <c:v>2.3465804809469049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3C-477A-BDC2-81FADF0E5125}"/>
            </c:ext>
          </c:extLst>
        </c:ser>
        <c:ser>
          <c:idx val="1"/>
          <c:order val="1"/>
          <c:tx>
            <c:v>added mass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'RD Solver'!$O$19:$O$26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'RD Solver'!$P$19:$P$26</c:f>
              <c:numCache>
                <c:formatCode>General</c:formatCode>
                <c:ptCount val="8"/>
                <c:pt idx="0">
                  <c:v>3.1558999999999997E-2</c:v>
                </c:pt>
                <c:pt idx="1">
                  <c:v>3.5205E-2</c:v>
                </c:pt>
                <c:pt idx="2">
                  <c:v>3.6587000000000001E-2</c:v>
                </c:pt>
                <c:pt idx="3">
                  <c:v>3.4107999999999999E-2</c:v>
                </c:pt>
                <c:pt idx="4">
                  <c:v>2.9770999999999999E-2</c:v>
                </c:pt>
                <c:pt idx="5">
                  <c:v>2.4687000000000001E-2</c:v>
                </c:pt>
                <c:pt idx="6">
                  <c:v>1.9667E-2</c:v>
                </c:pt>
                <c:pt idx="7">
                  <c:v>1.5127E-2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3C-477A-BDC2-81FADF0E5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481968"/>
        <c:axId val="842482928"/>
      </c:scatterChart>
      <c:valAx>
        <c:axId val="84248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82928"/>
        <c:crosses val="autoZero"/>
        <c:crossBetween val="midCat"/>
      </c:valAx>
      <c:valAx>
        <c:axId val="8424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8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56933508311475"/>
          <c:y val="1.0045567220764072E-2"/>
          <c:w val="0.20278879117214935"/>
          <c:h val="0.15457266838971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'RD Solver'!$O$19:$O$26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'RD Solver'!$P$19:$P$26</c:f>
              <c:numCache>
                <c:formatCode>General</c:formatCode>
                <c:ptCount val="8"/>
                <c:pt idx="0">
                  <c:v>3.1558999999999997E-2</c:v>
                </c:pt>
                <c:pt idx="1">
                  <c:v>3.5205E-2</c:v>
                </c:pt>
                <c:pt idx="2">
                  <c:v>3.6587000000000001E-2</c:v>
                </c:pt>
                <c:pt idx="3">
                  <c:v>3.4107999999999999E-2</c:v>
                </c:pt>
                <c:pt idx="4">
                  <c:v>2.9770999999999999E-2</c:v>
                </c:pt>
                <c:pt idx="5">
                  <c:v>2.4687000000000001E-2</c:v>
                </c:pt>
                <c:pt idx="6">
                  <c:v>1.9667E-2</c:v>
                </c:pt>
                <c:pt idx="7">
                  <c:v>1.5127E-2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E9-4F8A-B3B9-062B7D990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716192"/>
        <c:axId val="1456734912"/>
      </c:scatterChart>
      <c:valAx>
        <c:axId val="145671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734912"/>
        <c:crosses val="autoZero"/>
        <c:crossBetween val="midCat"/>
      </c:valAx>
      <c:valAx>
        <c:axId val="14567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71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'NEMOH AM'!$K$1:$K$50</c:f>
              <c:numCache>
                <c:formatCode>General</c:formatCode>
                <c:ptCount val="50"/>
                <c:pt idx="0">
                  <c:v>0.80006681689596704</c:v>
                </c:pt>
                <c:pt idx="1">
                  <c:v>0.85720789037180101</c:v>
                </c:pt>
                <c:pt idx="2">
                  <c:v>0.91633486326725799</c:v>
                </c:pt>
                <c:pt idx="3">
                  <c:v>0.97762895635457603</c:v>
                </c:pt>
                <c:pt idx="4">
                  <c:v>1.0412817953904401</c:v>
                </c:pt>
                <c:pt idx="5">
                  <c:v>1.1074949115863499</c:v>
                </c:pt>
                <c:pt idx="6">
                  <c:v>1.17647874731616</c:v>
                </c:pt>
                <c:pt idx="7">
                  <c:v>1.2484510549788601</c:v>
                </c:pt>
                <c:pt idx="8">
                  <c:v>1.3236345839417201</c:v>
                </c:pt>
                <c:pt idx="9">
                  <c:v>1.40225397550487</c:v>
                </c:pt>
                <c:pt idx="10">
                  <c:v>1.4845318349696599</c:v>
                </c:pt>
                <c:pt idx="11">
                  <c:v>1.5706840273776601</c:v>
                </c:pt>
                <c:pt idx="12">
                  <c:v>1.66091434884059</c:v>
                </c:pt>
                <c:pt idx="13">
                  <c:v>1.7554808954986401</c:v>
                </c:pt>
                <c:pt idx="14">
                  <c:v>1.8544056141635901</c:v>
                </c:pt>
                <c:pt idx="15">
                  <c:v>1.95789154017983</c:v>
                </c:pt>
                <c:pt idx="16">
                  <c:v>2.0660405060532101</c:v>
                </c:pt>
                <c:pt idx="17">
                  <c:v>2.1789195708869702</c:v>
                </c:pt>
                <c:pt idx="18">
                  <c:v>2.2965605832443301</c:v>
                </c:pt>
                <c:pt idx="19">
                  <c:v>2.4189617999548298</c:v>
                </c:pt>
                <c:pt idx="20">
                  <c:v>2.5460914129149699</c:v>
                </c:pt>
                <c:pt idx="21">
                  <c:v>2.6778925889615399</c:v>
                </c:pt>
                <c:pt idx="22">
                  <c:v>2.81428945570554</c:v>
                </c:pt>
                <c:pt idx="23">
                  <c:v>2.9551934020286401</c:v>
                </c:pt>
                <c:pt idx="24">
                  <c:v>3.1005091076519502</c:v>
                </c:pt>
                <c:pt idx="25">
                  <c:v>3.2501398456083601</c:v>
                </c:pt>
                <c:pt idx="26">
                  <c:v>3.4039917731603202</c:v>
                </c:pt>
                <c:pt idx="27">
                  <c:v>3.5619770992606901</c:v>
                </c:pt>
                <c:pt idx="28">
                  <c:v>3.7240161597446102</c:v>
                </c:pt>
                <c:pt idx="29">
                  <c:v>3.8900385301364802</c:v>
                </c:pt>
                <c:pt idx="30">
                  <c:v>4.0599833590020697</c:v>
                </c:pt>
                <c:pt idx="31">
                  <c:v>4.2337991197949902</c:v>
                </c:pt>
                <c:pt idx="32">
                  <c:v>4.4114429675038602</c:v>
                </c:pt>
                <c:pt idx="33">
                  <c:v>4.5928798593834497</c:v>
                </c:pt>
                <c:pt idx="34">
                  <c:v>4.7780815657523297</c:v>
                </c:pt>
                <c:pt idx="35">
                  <c:v>4.9670256635299097</c:v>
                </c:pt>
                <c:pt idx="36">
                  <c:v>5.1596945755269896</c:v>
                </c:pt>
                <c:pt idx="37">
                  <c:v>5.3562224090597201</c:v>
                </c:pt>
                <c:pt idx="38">
                  <c:v>5.55630607889226</c:v>
                </c:pt>
                <c:pt idx="39">
                  <c:v>5.7600826671403498</c:v>
                </c:pt>
                <c:pt idx="40">
                  <c:v>5.9675462855717996</c:v>
                </c:pt>
                <c:pt idx="41">
                  <c:v>6.1786925763687499</c:v>
                </c:pt>
                <c:pt idx="42">
                  <c:v>6.3935183477283397</c:v>
                </c:pt>
                <c:pt idx="43">
                  <c:v>6.6120212855179004</c:v>
                </c:pt>
                <c:pt idx="44">
                  <c:v>6.8341997285711997</c:v>
                </c:pt>
                <c:pt idx="45">
                  <c:v>7.0600524960620303</c:v>
                </c:pt>
                <c:pt idx="46">
                  <c:v>7.2895787566617702</c:v>
                </c:pt>
                <c:pt idx="47">
                  <c:v>7.5227779306332501</c:v>
                </c:pt>
                <c:pt idx="48">
                  <c:v>7.75964961746703</c:v>
                </c:pt>
                <c:pt idx="49">
                  <c:v>8.0001935430285709</c:v>
                </c:pt>
              </c:numCache>
            </c:numRef>
          </c:xVal>
          <c:yVal>
            <c:numRef>
              <c:f>'NEMOH AM'!$J$1:$J$50</c:f>
              <c:numCache>
                <c:formatCode>General</c:formatCode>
                <c:ptCount val="50"/>
                <c:pt idx="0">
                  <c:v>208.06700000000001</c:v>
                </c:pt>
                <c:pt idx="1">
                  <c:v>208.53100000000001</c:v>
                </c:pt>
                <c:pt idx="2">
                  <c:v>207.21899999999999</c:v>
                </c:pt>
                <c:pt idx="3">
                  <c:v>204.40199999999999</c:v>
                </c:pt>
                <c:pt idx="4">
                  <c:v>200.23</c:v>
                </c:pt>
                <c:pt idx="5">
                  <c:v>194.489</c:v>
                </c:pt>
                <c:pt idx="6">
                  <c:v>187.13499999999999</c:v>
                </c:pt>
                <c:pt idx="7">
                  <c:v>178.596</c:v>
                </c:pt>
                <c:pt idx="8">
                  <c:v>169.21799999999999</c:v>
                </c:pt>
                <c:pt idx="9">
                  <c:v>158.53</c:v>
                </c:pt>
                <c:pt idx="10">
                  <c:v>146.61500000000001</c:v>
                </c:pt>
                <c:pt idx="11">
                  <c:v>134.273</c:v>
                </c:pt>
                <c:pt idx="12">
                  <c:v>122.45399999999999</c:v>
                </c:pt>
                <c:pt idx="13">
                  <c:v>110.27500000000001</c:v>
                </c:pt>
                <c:pt idx="14">
                  <c:v>96.641199999999998</c:v>
                </c:pt>
                <c:pt idx="15">
                  <c:v>83.933599999999998</c:v>
                </c:pt>
                <c:pt idx="16">
                  <c:v>74.278099999999995</c:v>
                </c:pt>
                <c:pt idx="17">
                  <c:v>64.525099999999995</c:v>
                </c:pt>
                <c:pt idx="18">
                  <c:v>51.486400000000003</c:v>
                </c:pt>
                <c:pt idx="19">
                  <c:v>42.639600000000002</c:v>
                </c:pt>
                <c:pt idx="20">
                  <c:v>35.75</c:v>
                </c:pt>
                <c:pt idx="21">
                  <c:v>32.194000000000003</c:v>
                </c:pt>
                <c:pt idx="22">
                  <c:v>25.771599999999999</c:v>
                </c:pt>
                <c:pt idx="23">
                  <c:v>17.119399999999999</c:v>
                </c:pt>
                <c:pt idx="24">
                  <c:v>12.1676</c:v>
                </c:pt>
                <c:pt idx="25">
                  <c:v>11.476599999999999</c:v>
                </c:pt>
                <c:pt idx="26">
                  <c:v>12.0379</c:v>
                </c:pt>
                <c:pt idx="27">
                  <c:v>8.0411099999999998</c:v>
                </c:pt>
                <c:pt idx="28">
                  <c:v>3.1124100000000001</c:v>
                </c:pt>
                <c:pt idx="29">
                  <c:v>0.26362200000000002</c:v>
                </c:pt>
                <c:pt idx="30">
                  <c:v>0.122144</c:v>
                </c:pt>
                <c:pt idx="31">
                  <c:v>1.5433300000000001</c:v>
                </c:pt>
                <c:pt idx="32">
                  <c:v>2.2450000000000001</c:v>
                </c:pt>
                <c:pt idx="33">
                  <c:v>-1.40764</c:v>
                </c:pt>
                <c:pt idx="34">
                  <c:v>-3.2413400000000001</c:v>
                </c:pt>
                <c:pt idx="35">
                  <c:v>-2.23272</c:v>
                </c:pt>
                <c:pt idx="36">
                  <c:v>-2.2451599999999998</c:v>
                </c:pt>
                <c:pt idx="37">
                  <c:v>-1.7271000000000001</c:v>
                </c:pt>
                <c:pt idx="38">
                  <c:v>-0.85228700000000002</c:v>
                </c:pt>
                <c:pt idx="39">
                  <c:v>-1.5279400000000001</c:v>
                </c:pt>
                <c:pt idx="40">
                  <c:v>-1.39144</c:v>
                </c:pt>
                <c:pt idx="41">
                  <c:v>-1.3427500000000001</c:v>
                </c:pt>
                <c:pt idx="42">
                  <c:v>-1.40188</c:v>
                </c:pt>
                <c:pt idx="43">
                  <c:v>-1.32237</c:v>
                </c:pt>
                <c:pt idx="44">
                  <c:v>-1.0662199999999999</c:v>
                </c:pt>
                <c:pt idx="45">
                  <c:v>-0.70771300000000004</c:v>
                </c:pt>
                <c:pt idx="46">
                  <c:v>-0.423016</c:v>
                </c:pt>
                <c:pt idx="47">
                  <c:v>-0.19441700000000001</c:v>
                </c:pt>
                <c:pt idx="48">
                  <c:v>-3.3203099999999999E-2</c:v>
                </c:pt>
                <c:pt idx="49">
                  <c:v>5.4517500000000003E-2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EF-4384-B249-5FBE71762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64192"/>
        <c:axId val="447968032"/>
      </c:scatterChart>
      <c:valAx>
        <c:axId val="44796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68032"/>
        <c:crosses val="autoZero"/>
        <c:crossBetween val="midCat"/>
      </c:valAx>
      <c:valAx>
        <c:axId val="4479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6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'NEMOH AM'!$U$1:$U$50</c:f>
              <c:numCache>
                <c:formatCode>General</c:formatCode>
                <c:ptCount val="50"/>
                <c:pt idx="0">
                  <c:v>0.40003340844798352</c:v>
                </c:pt>
                <c:pt idx="1">
                  <c:v>0.4286039451859005</c:v>
                </c:pt>
                <c:pt idx="2">
                  <c:v>0.458167431633629</c:v>
                </c:pt>
                <c:pt idx="3">
                  <c:v>0.48881447817728801</c:v>
                </c:pt>
                <c:pt idx="4">
                  <c:v>0.52064089769522004</c:v>
                </c:pt>
                <c:pt idx="5">
                  <c:v>0.55374745579317497</c:v>
                </c:pt>
                <c:pt idx="6">
                  <c:v>0.58823937365807999</c:v>
                </c:pt>
                <c:pt idx="7">
                  <c:v>0.62422552748943005</c:v>
                </c:pt>
                <c:pt idx="8">
                  <c:v>0.66181729197086003</c:v>
                </c:pt>
                <c:pt idx="9">
                  <c:v>0.70112698775243498</c:v>
                </c:pt>
                <c:pt idx="10">
                  <c:v>0.74226591748482995</c:v>
                </c:pt>
                <c:pt idx="11">
                  <c:v>0.78534201368883005</c:v>
                </c:pt>
                <c:pt idx="12">
                  <c:v>0.83045717442029499</c:v>
                </c:pt>
                <c:pt idx="13">
                  <c:v>0.87774044774932003</c:v>
                </c:pt>
                <c:pt idx="14">
                  <c:v>0.92720280708179503</c:v>
                </c:pt>
                <c:pt idx="15">
                  <c:v>0.97894577008991501</c:v>
                </c:pt>
                <c:pt idx="16">
                  <c:v>1.0330202530266051</c:v>
                </c:pt>
                <c:pt idx="17">
                  <c:v>1.0894597854434851</c:v>
                </c:pt>
                <c:pt idx="18">
                  <c:v>1.1482802916221651</c:v>
                </c:pt>
                <c:pt idx="19">
                  <c:v>1.2094808999774149</c:v>
                </c:pt>
                <c:pt idx="20">
                  <c:v>1.2730457064574849</c:v>
                </c:pt>
                <c:pt idx="21">
                  <c:v>1.33894629448077</c:v>
                </c:pt>
                <c:pt idx="22">
                  <c:v>1.40714472785277</c:v>
                </c:pt>
                <c:pt idx="23">
                  <c:v>1.4775967010143201</c:v>
                </c:pt>
                <c:pt idx="24">
                  <c:v>1.5502545538259751</c:v>
                </c:pt>
                <c:pt idx="25">
                  <c:v>1.6250699228041801</c:v>
                </c:pt>
                <c:pt idx="26">
                  <c:v>1.7019958865801601</c:v>
                </c:pt>
                <c:pt idx="27">
                  <c:v>1.780988549630345</c:v>
                </c:pt>
                <c:pt idx="28">
                  <c:v>1.8620080798723051</c:v>
                </c:pt>
                <c:pt idx="29">
                  <c:v>1.9450192650682401</c:v>
                </c:pt>
                <c:pt idx="30">
                  <c:v>2.0299916795010349</c:v>
                </c:pt>
                <c:pt idx="31">
                  <c:v>2.1168995598974951</c:v>
                </c:pt>
                <c:pt idx="32">
                  <c:v>2.2057214837519301</c:v>
                </c:pt>
                <c:pt idx="33">
                  <c:v>2.2964399296917248</c:v>
                </c:pt>
                <c:pt idx="34">
                  <c:v>2.3890407828761648</c:v>
                </c:pt>
                <c:pt idx="35">
                  <c:v>2.4835128317649549</c:v>
                </c:pt>
                <c:pt idx="36">
                  <c:v>2.5798472877634948</c:v>
                </c:pt>
                <c:pt idx="37">
                  <c:v>2.6781112045298601</c:v>
                </c:pt>
                <c:pt idx="38">
                  <c:v>2.77815303944613</c:v>
                </c:pt>
                <c:pt idx="39">
                  <c:v>2.8800413335701749</c:v>
                </c:pt>
                <c:pt idx="40">
                  <c:v>2.9837731427858998</c:v>
                </c:pt>
                <c:pt idx="41">
                  <c:v>3.089346288184375</c:v>
                </c:pt>
                <c:pt idx="42">
                  <c:v>3.1967591738641699</c:v>
                </c:pt>
                <c:pt idx="43">
                  <c:v>3.3060106427589502</c:v>
                </c:pt>
                <c:pt idx="44">
                  <c:v>3.4170998642855999</c:v>
                </c:pt>
                <c:pt idx="45">
                  <c:v>3.5300262480310152</c:v>
                </c:pt>
                <c:pt idx="46">
                  <c:v>3.6447893783308851</c:v>
                </c:pt>
                <c:pt idx="47">
                  <c:v>3.761388965316625</c:v>
                </c:pt>
                <c:pt idx="48">
                  <c:v>3.879824808733515</c:v>
                </c:pt>
                <c:pt idx="49">
                  <c:v>4.0000967715142854</c:v>
                </c:pt>
              </c:numCache>
            </c:numRef>
          </c:xVal>
          <c:yVal>
            <c:numRef>
              <c:f>'NEMOH AM'!$V$1:$V$50</c:f>
              <c:numCache>
                <c:formatCode>General</c:formatCode>
                <c:ptCount val="50"/>
                <c:pt idx="0">
                  <c:v>1.0338307604074581</c:v>
                </c:pt>
                <c:pt idx="1">
                  <c:v>1.0361362556221199</c:v>
                </c:pt>
                <c:pt idx="2">
                  <c:v>1.0296172691530758</c:v>
                </c:pt>
                <c:pt idx="3">
                  <c:v>1.0156203294554409</c:v>
                </c:pt>
                <c:pt idx="4">
                  <c:v>0.99489074748223072</c:v>
                </c:pt>
                <c:pt idx="5">
                  <c:v>0.96636521294047639</c:v>
                </c:pt>
                <c:pt idx="6">
                  <c:v>0.92982510128395968</c:v>
                </c:pt>
                <c:pt idx="7">
                  <c:v>0.88739703309861906</c:v>
                </c:pt>
                <c:pt idx="8">
                  <c:v>0.84080019231607717</c:v>
                </c:pt>
                <c:pt idx="9">
                  <c:v>0.78769430254386485</c:v>
                </c:pt>
                <c:pt idx="10">
                  <c:v>0.72849176917598402</c:v>
                </c:pt>
                <c:pt idx="11">
                  <c:v>0.66716758396185172</c:v>
                </c:pt>
                <c:pt idx="12">
                  <c:v>0.60844204960390091</c:v>
                </c:pt>
                <c:pt idx="13">
                  <c:v>0.54792776895871254</c:v>
                </c:pt>
                <c:pt idx="14">
                  <c:v>0.48018496581720904</c:v>
                </c:pt>
                <c:pt idx="15">
                  <c:v>0.41704420937359321</c:v>
                </c:pt>
                <c:pt idx="16">
                  <c:v>0.36906854332797223</c:v>
                </c:pt>
                <c:pt idx="17">
                  <c:v>0.32060842516289112</c:v>
                </c:pt>
                <c:pt idx="18">
                  <c:v>0.25582251900898534</c:v>
                </c:pt>
                <c:pt idx="19">
                  <c:v>0.21186507274805638</c:v>
                </c:pt>
                <c:pt idx="20">
                  <c:v>0.17763244380207638</c:v>
                </c:pt>
                <c:pt idx="21">
                  <c:v>0.1599636054759174</c:v>
                </c:pt>
                <c:pt idx="22">
                  <c:v>0.12805237171159695</c:v>
                </c:pt>
                <c:pt idx="23">
                  <c:v>8.5061842193713738E-2</c:v>
                </c:pt>
                <c:pt idx="24">
                  <c:v>6.0457637012759288E-2</c:v>
                </c:pt>
                <c:pt idx="25">
                  <c:v>5.7024237889200267E-2</c:v>
                </c:pt>
                <c:pt idx="26">
                  <c:v>5.9813191475385039E-2</c:v>
                </c:pt>
                <c:pt idx="27">
                  <c:v>3.9954182382694103E-2</c:v>
                </c:pt>
                <c:pt idx="28">
                  <c:v>1.5464755088504071E-2</c:v>
                </c:pt>
                <c:pt idx="29">
                  <c:v>1.3098690937060414E-3</c:v>
                </c:pt>
                <c:pt idx="30">
                  <c:v>6.0690174030100189E-4</c:v>
                </c:pt>
                <c:pt idx="31">
                  <c:v>7.6684050207848544E-3</c:v>
                </c:pt>
                <c:pt idx="32">
                  <c:v>1.115482059680172E-2</c:v>
                </c:pt>
                <c:pt idx="33">
                  <c:v>-6.9941967326868472E-3</c:v>
                </c:pt>
                <c:pt idx="34">
                  <c:v>-1.6105374696319504E-2</c:v>
                </c:pt>
                <c:pt idx="35">
                  <c:v>-1.1093804473448167E-2</c:v>
                </c:pt>
                <c:pt idx="36">
                  <c:v>-1.1155615595151601E-2</c:v>
                </c:pt>
                <c:pt idx="37">
                  <c:v>-8.5815103130228287E-3</c:v>
                </c:pt>
                <c:pt idx="38">
                  <c:v>-4.2347922414193084E-3</c:v>
                </c:pt>
                <c:pt idx="39">
                  <c:v>-7.5919361170054432E-3</c:v>
                </c:pt>
                <c:pt idx="40">
                  <c:v>-6.9137031497611507E-3</c:v>
                </c:pt>
                <c:pt idx="41">
                  <c:v>-6.6717752144122532E-3</c:v>
                </c:pt>
                <c:pt idx="42">
                  <c:v>-6.965576792091044E-3</c:v>
                </c:pt>
                <c:pt idx="43">
                  <c:v>-6.570512299595853E-3</c:v>
                </c:pt>
                <c:pt idx="44">
                  <c:v>-5.297769628829367E-3</c:v>
                </c:pt>
                <c:pt idx="45">
                  <c:v>-3.5164416699440247E-3</c:v>
                </c:pt>
                <c:pt idx="46">
                  <c:v>-2.1018563873392766E-3</c:v>
                </c:pt>
                <c:pt idx="47">
                  <c:v>-9.6600746368302889E-4</c:v>
                </c:pt>
                <c:pt idx="48">
                  <c:v>-1.6497756069383838E-4</c:v>
                </c:pt>
                <c:pt idx="49">
                  <c:v>2.7088326587355801E-4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E7-4F2E-BE31-B9C47BD1C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012192"/>
        <c:axId val="448005472"/>
      </c:scatterChart>
      <c:valAx>
        <c:axId val="44801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005472"/>
        <c:crosses val="autoZero"/>
        <c:crossBetween val="midCat"/>
      </c:valAx>
      <c:valAx>
        <c:axId val="4480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01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'NEMOH F33'!$J:$J</c:f>
              <c:numCache>
                <c:formatCode>General</c:formatCode>
                <c:ptCount val="1048576"/>
                <c:pt idx="0">
                  <c:v>0.40003340844798352</c:v>
                </c:pt>
                <c:pt idx="1">
                  <c:v>0.4286039451859005</c:v>
                </c:pt>
                <c:pt idx="2">
                  <c:v>0.458167431633629</c:v>
                </c:pt>
                <c:pt idx="3">
                  <c:v>0.48881447817728801</c:v>
                </c:pt>
                <c:pt idx="4">
                  <c:v>0.52064089769522004</c:v>
                </c:pt>
                <c:pt idx="5">
                  <c:v>0.55374745579317497</c:v>
                </c:pt>
                <c:pt idx="6">
                  <c:v>0.58823937365807999</c:v>
                </c:pt>
                <c:pt idx="7">
                  <c:v>0.62422552748943005</c:v>
                </c:pt>
                <c:pt idx="8">
                  <c:v>0.66181729197086003</c:v>
                </c:pt>
                <c:pt idx="9">
                  <c:v>0.70112698775243498</c:v>
                </c:pt>
                <c:pt idx="10">
                  <c:v>0.74226591748482995</c:v>
                </c:pt>
                <c:pt idx="11">
                  <c:v>0.78534201368883005</c:v>
                </c:pt>
                <c:pt idx="12">
                  <c:v>0.83045717442029499</c:v>
                </c:pt>
                <c:pt idx="13">
                  <c:v>0.87774044774932003</c:v>
                </c:pt>
                <c:pt idx="14">
                  <c:v>0.92720280708179503</c:v>
                </c:pt>
                <c:pt idx="15">
                  <c:v>0.97894577008991501</c:v>
                </c:pt>
                <c:pt idx="16">
                  <c:v>1.0330202530266051</c:v>
                </c:pt>
                <c:pt idx="17">
                  <c:v>1.0894597854434851</c:v>
                </c:pt>
                <c:pt idx="18">
                  <c:v>1.1482802916221651</c:v>
                </c:pt>
                <c:pt idx="19">
                  <c:v>1.2094808999774149</c:v>
                </c:pt>
                <c:pt idx="20">
                  <c:v>1.2730457064574849</c:v>
                </c:pt>
                <c:pt idx="21">
                  <c:v>1.33894629448077</c:v>
                </c:pt>
                <c:pt idx="22">
                  <c:v>1.40714472785277</c:v>
                </c:pt>
                <c:pt idx="23">
                  <c:v>1.4775967010143201</c:v>
                </c:pt>
                <c:pt idx="24">
                  <c:v>1.5502545538259751</c:v>
                </c:pt>
                <c:pt idx="25">
                  <c:v>1.6250699228041801</c:v>
                </c:pt>
                <c:pt idx="26">
                  <c:v>1.7019958865801601</c:v>
                </c:pt>
                <c:pt idx="27">
                  <c:v>1.780988549630345</c:v>
                </c:pt>
                <c:pt idx="28">
                  <c:v>1.8620080798723051</c:v>
                </c:pt>
                <c:pt idx="29">
                  <c:v>1.9450192650682401</c:v>
                </c:pt>
                <c:pt idx="30">
                  <c:v>2.0299916795010349</c:v>
                </c:pt>
                <c:pt idx="31">
                  <c:v>2.1168995598974951</c:v>
                </c:pt>
                <c:pt idx="32">
                  <c:v>2.2057214837519301</c:v>
                </c:pt>
                <c:pt idx="33">
                  <c:v>2.2964399296917248</c:v>
                </c:pt>
                <c:pt idx="34">
                  <c:v>2.3890407828761648</c:v>
                </c:pt>
                <c:pt idx="35">
                  <c:v>2.4835128317649549</c:v>
                </c:pt>
                <c:pt idx="36">
                  <c:v>2.5798472877634948</c:v>
                </c:pt>
                <c:pt idx="37">
                  <c:v>2.6781112045298601</c:v>
                </c:pt>
                <c:pt idx="38">
                  <c:v>2.77815303944613</c:v>
                </c:pt>
                <c:pt idx="39">
                  <c:v>2.8800413335701749</c:v>
                </c:pt>
                <c:pt idx="40">
                  <c:v>2.9837731427858998</c:v>
                </c:pt>
                <c:pt idx="41">
                  <c:v>3.089346288184375</c:v>
                </c:pt>
                <c:pt idx="42">
                  <c:v>3.1967591738641699</c:v>
                </c:pt>
                <c:pt idx="43">
                  <c:v>3.3060106427589502</c:v>
                </c:pt>
                <c:pt idx="44">
                  <c:v>3.4170998642855999</c:v>
                </c:pt>
                <c:pt idx="45">
                  <c:v>3.5300262480310152</c:v>
                </c:pt>
                <c:pt idx="46">
                  <c:v>3.6447893783308851</c:v>
                </c:pt>
                <c:pt idx="47">
                  <c:v>3.761388965316625</c:v>
                </c:pt>
                <c:pt idx="48">
                  <c:v>3.879824808733515</c:v>
                </c:pt>
                <c:pt idx="49">
                  <c:v>4.0000967715142854</c:v>
                </c:pt>
              </c:numCache>
            </c:numRef>
          </c:xVal>
          <c:yVal>
            <c:numRef>
              <c:f>'NEMOH F33'!$F$1:$F$50</c:f>
              <c:numCache>
                <c:formatCode>General</c:formatCode>
                <c:ptCount val="50"/>
                <c:pt idx="0">
                  <c:v>1.4458782053669406</c:v>
                </c:pt>
                <c:pt idx="1">
                  <c:v>1.3758360841407495</c:v>
                </c:pt>
                <c:pt idx="2">
                  <c:v>1.3042885400283764</c:v>
                </c:pt>
                <c:pt idx="3">
                  <c:v>1.2318788247527745</c:v>
                </c:pt>
                <c:pt idx="4">
                  <c:v>1.1591593018888207</c:v>
                </c:pt>
                <c:pt idx="5">
                  <c:v>1.0862515308172305</c:v>
                </c:pt>
                <c:pt idx="6">
                  <c:v>1.0138046723975234</c:v>
                </c:pt>
                <c:pt idx="7">
                  <c:v>0.94188260158206372</c:v>
                </c:pt>
                <c:pt idx="8">
                  <c:v>0.87025823869437613</c:v>
                </c:pt>
                <c:pt idx="9">
                  <c:v>0.80101835310342107</c:v>
                </c:pt>
                <c:pt idx="10">
                  <c:v>0.73364350356659958</c:v>
                </c:pt>
                <c:pt idx="11">
                  <c:v>0.66788269247373344</c:v>
                </c:pt>
                <c:pt idx="12">
                  <c:v>0.60329498568226736</c:v>
                </c:pt>
                <c:pt idx="13">
                  <c:v>0.54520310829782015</c:v>
                </c:pt>
                <c:pt idx="14">
                  <c:v>0.48939497150108524</c:v>
                </c:pt>
                <c:pt idx="15">
                  <c:v>0.43434039030981064</c:v>
                </c:pt>
                <c:pt idx="16">
                  <c:v>0.38559732974228855</c:v>
                </c:pt>
                <c:pt idx="17">
                  <c:v>0.33937043580060938</c:v>
                </c:pt>
                <c:pt idx="18">
                  <c:v>0.29682324561269091</c:v>
                </c:pt>
                <c:pt idx="19">
                  <c:v>0.26037076701417233</c:v>
                </c:pt>
                <c:pt idx="20">
                  <c:v>0.2259206415480054</c:v>
                </c:pt>
                <c:pt idx="21">
                  <c:v>0.19372586467530581</c:v>
                </c:pt>
                <c:pt idx="22">
                  <c:v>0.1691448695697742</c:v>
                </c:pt>
                <c:pt idx="23">
                  <c:v>0.1430271050155322</c:v>
                </c:pt>
                <c:pt idx="24">
                  <c:v>0.12223220626063373</c:v>
                </c:pt>
                <c:pt idx="25">
                  <c:v>0.10412590836422227</c:v>
                </c:pt>
                <c:pt idx="26">
                  <c:v>8.9635326714222488E-2</c:v>
                </c:pt>
                <c:pt idx="27">
                  <c:v>7.4130146316425963E-2</c:v>
                </c:pt>
                <c:pt idx="28">
                  <c:v>6.311785127963955E-2</c:v>
                </c:pt>
                <c:pt idx="29">
                  <c:v>4.8500814107200287E-2</c:v>
                </c:pt>
                <c:pt idx="30">
                  <c:v>4.1298983574680904E-2</c:v>
                </c:pt>
                <c:pt idx="31">
                  <c:v>3.5443704571047834E-2</c:v>
                </c:pt>
                <c:pt idx="32">
                  <c:v>2.3893886333782699E-2</c:v>
                </c:pt>
                <c:pt idx="33">
                  <c:v>2.5927797069253102E-2</c:v>
                </c:pt>
                <c:pt idx="34">
                  <c:v>1.7561030913161288E-2</c:v>
                </c:pt>
                <c:pt idx="35">
                  <c:v>8.9760684825585888E-3</c:v>
                </c:pt>
                <c:pt idx="36">
                  <c:v>1.1597020982902143E-2</c:v>
                </c:pt>
                <c:pt idx="37">
                  <c:v>1.2612660864283542E-2</c:v>
                </c:pt>
                <c:pt idx="38">
                  <c:v>1.4018106787577056E-2</c:v>
                </c:pt>
                <c:pt idx="39">
                  <c:v>9.0580901119218828E-3</c:v>
                </c:pt>
                <c:pt idx="40">
                  <c:v>6.5579681987850752E-3</c:v>
                </c:pt>
                <c:pt idx="41">
                  <c:v>3.7946477154014269E-3</c:v>
                </c:pt>
                <c:pt idx="42">
                  <c:v>4.0412697506529097E-3</c:v>
                </c:pt>
                <c:pt idx="43">
                  <c:v>3.4317648252182669E-3</c:v>
                </c:pt>
                <c:pt idx="44">
                  <c:v>1.8537656423856801E-3</c:v>
                </c:pt>
                <c:pt idx="45">
                  <c:v>1.994331338774186E-3</c:v>
                </c:pt>
                <c:pt idx="46">
                  <c:v>1.4611071758385556E-3</c:v>
                </c:pt>
                <c:pt idx="47">
                  <c:v>1.0120960877685692E-3</c:v>
                </c:pt>
                <c:pt idx="48">
                  <c:v>6.3996511747750932E-4</c:v>
                </c:pt>
                <c:pt idx="49">
                  <c:v>3.4751181904657964E-4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45-4FB3-8716-D7A785F66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423312"/>
        <c:axId val="1402425232"/>
      </c:scatterChart>
      <c:valAx>
        <c:axId val="140242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25232"/>
        <c:crosses val="autoZero"/>
        <c:crossBetween val="midCat"/>
      </c:valAx>
      <c:valAx>
        <c:axId val="14024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42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153507</xdr:rowOff>
    </xdr:from>
    <xdr:to>
      <xdr:col>7</xdr:col>
      <xdr:colOff>307649</xdr:colOff>
      <xdr:row>35</xdr:row>
      <xdr:rowOff>153508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AA8B74-AA00-0E9E-6F32-9F4948B5A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199672</xdr:colOff>
      <xdr:row>7</xdr:row>
      <xdr:rowOff>120406</xdr:rowOff>
    </xdr:from>
    <xdr:to>
      <xdr:col>12</xdr:col>
      <xdr:colOff>522761</xdr:colOff>
      <xdr:row>22</xdr:row>
      <xdr:rowOff>116011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8C3775-BDC7-A035-DDE2-CBCC83613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419003</xdr:colOff>
      <xdr:row>26</xdr:row>
      <xdr:rowOff>89431</xdr:rowOff>
    </xdr:from>
    <xdr:to>
      <xdr:col>15</xdr:col>
      <xdr:colOff>78641</xdr:colOff>
      <xdr:row>41</xdr:row>
      <xdr:rowOff>103079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26543C-5130-9404-EA80-574C2F83C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499032</xdr:colOff>
      <xdr:row>11</xdr:row>
      <xdr:rowOff>65087</xdr:rowOff>
    </xdr:from>
    <xdr:to>
      <xdr:col>11</xdr:col>
      <xdr:colOff>196816</xdr:colOff>
      <xdr:row>26</xdr:row>
      <xdr:rowOff>140915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C39E6-ED5F-C860-1D3A-2D4E216B2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388076</xdr:colOff>
      <xdr:row>26</xdr:row>
      <xdr:rowOff>32999</xdr:rowOff>
    </xdr:from>
    <xdr:to>
      <xdr:col>18</xdr:col>
      <xdr:colOff>106218</xdr:colOff>
      <xdr:row>41</xdr:row>
      <xdr:rowOff>72327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C501B8-AC73-DE4E-4C48-5FAC33360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7</xdr:row>
      <xdr:rowOff>83820</xdr:rowOff>
    </xdr:from>
    <xdr:to>
      <xdr:col>15</xdr:col>
      <xdr:colOff>15240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ED156-D6D0-3BA1-0530-86878453A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74C8-A4D7-4000-A911-52BB348BA230}">
  <dimension ref="A1:AC73"/>
  <sheetViews>
    <sheetView topLeftCell="A4" zoomScale="82" workbookViewId="0">
      <selection activeCell="R10" sqref="R10"/>
    </sheetView>
  </sheetViews>
  <sheetFormatPr defaultRowHeight="14.4" x14ac:dyDescent="0.3"/>
  <sheetData>
    <row r="1" spans="1:29" x14ac:dyDescent="0.3">
      <c r="A1">
        <f>0</f>
        <v>0</v>
      </c>
      <c r="B1">
        <v>0.01</v>
      </c>
      <c r="C1">
        <f>2*PI()*5/B1</f>
        <v>3141.5926535897929</v>
      </c>
      <c r="D1" s="1">
        <f>B1*0.2</f>
        <v>2E-3</v>
      </c>
      <c r="E1" s="1">
        <v>2E-3</v>
      </c>
      <c r="F1">
        <v>448.7</v>
      </c>
      <c r="G1">
        <v>0.79320000000000002</v>
      </c>
      <c r="H1">
        <v>0.79320000000000002</v>
      </c>
      <c r="I1">
        <v>0.54679999999999995</v>
      </c>
      <c r="J1">
        <v>0.15079999999999999</v>
      </c>
      <c r="K1">
        <v>0.15079999999999999</v>
      </c>
      <c r="L1">
        <v>0</v>
      </c>
      <c r="N1">
        <f>I1/0.2</f>
        <v>2.7339999999999995</v>
      </c>
      <c r="O1">
        <f>T1/0.2</f>
        <v>1.4999999999999998E-3</v>
      </c>
      <c r="P1">
        <v>1E-3</v>
      </c>
      <c r="Q1">
        <v>448.7</v>
      </c>
      <c r="R1">
        <v>0</v>
      </c>
      <c r="S1">
        <v>0</v>
      </c>
      <c r="T1">
        <v>2.9999999999999997E-4</v>
      </c>
      <c r="U1">
        <v>0</v>
      </c>
      <c r="V1">
        <v>0</v>
      </c>
      <c r="W1">
        <v>0</v>
      </c>
    </row>
    <row r="2" spans="1:29" x14ac:dyDescent="0.3">
      <c r="A2">
        <f>1+A1</f>
        <v>1</v>
      </c>
      <c r="B2">
        <v>1</v>
      </c>
      <c r="C2">
        <f t="shared" ref="C2:C21" si="0">2*PI()*5/B2</f>
        <v>31.415926535897931</v>
      </c>
      <c r="D2" s="1">
        <f t="shared" ref="D2:D21" si="1">B2*0.2</f>
        <v>0.2</v>
      </c>
      <c r="E2" s="1">
        <v>0.2</v>
      </c>
      <c r="F2">
        <v>0.1</v>
      </c>
      <c r="G2">
        <v>5.0999999999999996</v>
      </c>
      <c r="H2">
        <v>0.86619999999999997</v>
      </c>
      <c r="I2">
        <v>0.86619999999999997</v>
      </c>
      <c r="J2">
        <v>0.31630000000000003</v>
      </c>
      <c r="K2">
        <v>0.1575</v>
      </c>
      <c r="L2">
        <v>0.1575</v>
      </c>
      <c r="M2">
        <v>0</v>
      </c>
      <c r="N2">
        <f t="shared" ref="N2:N8" si="2">I2/0.2</f>
        <v>4.3309999999999995</v>
      </c>
      <c r="O2">
        <f t="shared" ref="O2:O8" si="3">T2/0.2</f>
        <v>0.12449999999999999</v>
      </c>
      <c r="P2">
        <v>0.1</v>
      </c>
      <c r="Q2">
        <v>5.0999999999999996</v>
      </c>
      <c r="R2">
        <v>1.0999999999999999E-2</v>
      </c>
      <c r="S2">
        <v>1.0999999999999999E-2</v>
      </c>
      <c r="T2">
        <v>2.4899999999999999E-2</v>
      </c>
      <c r="U2">
        <v>2.0000000000000001E-4</v>
      </c>
      <c r="V2">
        <v>2.0000000000000001E-4</v>
      </c>
      <c r="W2">
        <v>0</v>
      </c>
    </row>
    <row r="3" spans="1:29" x14ac:dyDescent="0.3">
      <c r="A3">
        <f t="shared" ref="A3:A21" si="4">1+A2</f>
        <v>2</v>
      </c>
      <c r="B3">
        <v>2</v>
      </c>
      <c r="C3">
        <f t="shared" si="0"/>
        <v>15.707963267948966</v>
      </c>
      <c r="D3">
        <f t="shared" si="1"/>
        <v>0.4</v>
      </c>
      <c r="E3" s="1">
        <v>0.60000000000000009</v>
      </c>
      <c r="F3">
        <v>0.3</v>
      </c>
      <c r="G3">
        <v>2.6</v>
      </c>
      <c r="H3">
        <v>0.96199999999999997</v>
      </c>
      <c r="I3">
        <v>0.96199999999999997</v>
      </c>
      <c r="J3">
        <v>0.28699999999999998</v>
      </c>
      <c r="K3">
        <v>0.1855</v>
      </c>
      <c r="L3">
        <v>0.1855</v>
      </c>
      <c r="M3">
        <v>0</v>
      </c>
      <c r="N3">
        <f t="shared" si="2"/>
        <v>4.8099999999999996</v>
      </c>
      <c r="O3">
        <f t="shared" si="3"/>
        <v>6.9999999999999993E-2</v>
      </c>
      <c r="P3">
        <v>0.3</v>
      </c>
      <c r="Q3">
        <v>2.6</v>
      </c>
      <c r="R3">
        <v>0.32140000000000002</v>
      </c>
      <c r="S3">
        <v>0.32140000000000002</v>
      </c>
      <c r="T3">
        <v>1.4E-2</v>
      </c>
      <c r="U3">
        <v>2.06E-2</v>
      </c>
      <c r="V3">
        <v>2.06E-2</v>
      </c>
      <c r="W3">
        <v>0</v>
      </c>
    </row>
    <row r="4" spans="1:29" x14ac:dyDescent="0.3">
      <c r="A4">
        <f t="shared" si="4"/>
        <v>3</v>
      </c>
      <c r="B4">
        <v>3</v>
      </c>
      <c r="C4">
        <f t="shared" si="0"/>
        <v>10.471975511965978</v>
      </c>
      <c r="D4" s="1">
        <f t="shared" si="1"/>
        <v>0.60000000000000009</v>
      </c>
      <c r="E4" s="1">
        <v>1</v>
      </c>
      <c r="F4">
        <v>0.5</v>
      </c>
      <c r="G4">
        <v>2</v>
      </c>
      <c r="H4">
        <v>0.5806</v>
      </c>
      <c r="I4">
        <v>0.5806</v>
      </c>
      <c r="J4">
        <v>0.29699999999999999</v>
      </c>
      <c r="K4">
        <v>0.16930000000000001</v>
      </c>
      <c r="L4">
        <v>0.16930000000000001</v>
      </c>
      <c r="M4">
        <v>0</v>
      </c>
      <c r="N4">
        <f t="shared" si="2"/>
        <v>2.903</v>
      </c>
      <c r="O4">
        <f t="shared" si="3"/>
        <v>1.6499999999999997E-2</v>
      </c>
      <c r="P4">
        <v>0.5</v>
      </c>
      <c r="Q4">
        <v>2</v>
      </c>
      <c r="R4">
        <v>0.57550000000000001</v>
      </c>
      <c r="S4">
        <v>0.57550000000000001</v>
      </c>
      <c r="T4">
        <v>3.3E-3</v>
      </c>
      <c r="U4">
        <v>6.9099999999999995E-2</v>
      </c>
      <c r="V4">
        <v>6.9099999999999995E-2</v>
      </c>
      <c r="W4">
        <v>0</v>
      </c>
    </row>
    <row r="5" spans="1:29" x14ac:dyDescent="0.3">
      <c r="A5">
        <f t="shared" si="4"/>
        <v>4</v>
      </c>
      <c r="B5">
        <v>4</v>
      </c>
      <c r="C5">
        <f t="shared" si="0"/>
        <v>7.8539816339744828</v>
      </c>
      <c r="D5">
        <f t="shared" si="1"/>
        <v>0.8</v>
      </c>
      <c r="E5" s="1">
        <v>1.4000000000000001</v>
      </c>
      <c r="F5">
        <v>0.7</v>
      </c>
      <c r="G5">
        <v>1.7</v>
      </c>
      <c r="H5">
        <v>0.37269999999999998</v>
      </c>
      <c r="I5">
        <v>0.37269999999999998</v>
      </c>
      <c r="J5">
        <v>0.30330000000000001</v>
      </c>
      <c r="K5">
        <v>0.13769999999999999</v>
      </c>
      <c r="L5">
        <v>0.13769999999999999</v>
      </c>
      <c r="M5">
        <v>0</v>
      </c>
      <c r="N5">
        <f t="shared" si="2"/>
        <v>1.8634999999999997</v>
      </c>
      <c r="O5">
        <f t="shared" si="3"/>
        <v>3.4999999999999996E-3</v>
      </c>
      <c r="P5">
        <v>0.7</v>
      </c>
      <c r="Q5">
        <v>1.7</v>
      </c>
      <c r="R5">
        <v>0.5091</v>
      </c>
      <c r="S5">
        <v>0.5091</v>
      </c>
      <c r="T5">
        <v>6.9999999999999999E-4</v>
      </c>
      <c r="U5">
        <v>9.5000000000000001E-2</v>
      </c>
      <c r="V5">
        <v>9.5000000000000001E-2</v>
      </c>
      <c r="W5">
        <v>0</v>
      </c>
    </row>
    <row r="6" spans="1:29" x14ac:dyDescent="0.3">
      <c r="A6">
        <f t="shared" si="4"/>
        <v>5</v>
      </c>
      <c r="B6">
        <v>5</v>
      </c>
      <c r="C6">
        <f t="shared" si="0"/>
        <v>6.2831853071795862</v>
      </c>
      <c r="D6" s="1">
        <f t="shared" si="1"/>
        <v>1</v>
      </c>
      <c r="E6" s="1">
        <v>2</v>
      </c>
      <c r="F6">
        <v>1</v>
      </c>
      <c r="G6">
        <v>1.4</v>
      </c>
      <c r="H6">
        <v>0.31559999999999999</v>
      </c>
      <c r="I6">
        <v>0.31559999999999999</v>
      </c>
      <c r="J6">
        <v>0.30730000000000002</v>
      </c>
      <c r="K6">
        <v>0.10730000000000001</v>
      </c>
      <c r="L6">
        <v>0.10730000000000001</v>
      </c>
      <c r="M6">
        <v>0</v>
      </c>
      <c r="N6">
        <f t="shared" si="2"/>
        <v>1.5779999999999998</v>
      </c>
      <c r="O6">
        <f t="shared" si="3"/>
        <v>0</v>
      </c>
      <c r="P6">
        <v>1</v>
      </c>
      <c r="Q6">
        <v>1.4</v>
      </c>
      <c r="R6">
        <v>0.3503</v>
      </c>
      <c r="S6">
        <v>0.3503</v>
      </c>
      <c r="T6">
        <v>0</v>
      </c>
      <c r="U6">
        <v>0.1023</v>
      </c>
      <c r="V6">
        <v>0.1023</v>
      </c>
      <c r="W6">
        <v>0</v>
      </c>
    </row>
    <row r="7" spans="1:29" x14ac:dyDescent="0.3">
      <c r="A7">
        <f t="shared" si="4"/>
        <v>6</v>
      </c>
      <c r="B7">
        <v>6</v>
      </c>
      <c r="C7">
        <f t="shared" si="0"/>
        <v>5.2359877559829888</v>
      </c>
      <c r="D7">
        <f t="shared" si="1"/>
        <v>1.2000000000000002</v>
      </c>
      <c r="E7" s="1">
        <v>3</v>
      </c>
      <c r="F7">
        <v>1.5</v>
      </c>
      <c r="G7">
        <v>1.2</v>
      </c>
      <c r="H7">
        <v>0.34549999999999997</v>
      </c>
      <c r="I7">
        <v>0.34549999999999997</v>
      </c>
      <c r="J7">
        <v>0.30980000000000002</v>
      </c>
      <c r="K7">
        <v>8.7300000000000003E-2</v>
      </c>
      <c r="L7">
        <v>8.7300000000000003E-2</v>
      </c>
      <c r="M7">
        <v>0</v>
      </c>
      <c r="N7">
        <f t="shared" si="2"/>
        <v>1.7274999999999998</v>
      </c>
      <c r="O7">
        <f t="shared" si="3"/>
        <v>0</v>
      </c>
      <c r="P7">
        <v>1.5</v>
      </c>
      <c r="Q7">
        <v>1.2</v>
      </c>
      <c r="R7">
        <v>0.19900000000000001</v>
      </c>
      <c r="S7">
        <v>0.19900000000000001</v>
      </c>
      <c r="T7">
        <v>0</v>
      </c>
      <c r="U7">
        <v>8.8999999999999996E-2</v>
      </c>
      <c r="V7">
        <v>8.8999999999999996E-2</v>
      </c>
      <c r="W7">
        <v>0</v>
      </c>
    </row>
    <row r="8" spans="1:29" x14ac:dyDescent="0.3">
      <c r="A8">
        <f t="shared" si="4"/>
        <v>7</v>
      </c>
      <c r="B8">
        <v>7</v>
      </c>
      <c r="C8">
        <f t="shared" si="0"/>
        <v>4.4879895051282759</v>
      </c>
      <c r="D8" s="1">
        <f t="shared" si="1"/>
        <v>1.4000000000000001</v>
      </c>
      <c r="E8" s="1">
        <v>4</v>
      </c>
      <c r="F8">
        <v>2</v>
      </c>
      <c r="G8">
        <v>1</v>
      </c>
      <c r="H8">
        <v>0.40739999999999998</v>
      </c>
      <c r="I8">
        <v>0.40739999999999998</v>
      </c>
      <c r="J8">
        <v>0.31090000000000001</v>
      </c>
      <c r="K8">
        <v>9.7199999999999995E-2</v>
      </c>
      <c r="L8">
        <v>9.7199999999999995E-2</v>
      </c>
      <c r="M8">
        <v>0</v>
      </c>
      <c r="N8">
        <f t="shared" si="2"/>
        <v>2.0369999999999999</v>
      </c>
      <c r="O8">
        <f t="shared" si="3"/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9" x14ac:dyDescent="0.3">
      <c r="A9">
        <f t="shared" si="4"/>
        <v>8</v>
      </c>
      <c r="B9">
        <v>8</v>
      </c>
      <c r="C9">
        <f t="shared" si="0"/>
        <v>3.9269908169872414</v>
      </c>
      <c r="D9">
        <f t="shared" si="1"/>
        <v>1.6</v>
      </c>
    </row>
    <row r="10" spans="1:29" x14ac:dyDescent="0.3">
      <c r="A10">
        <f t="shared" si="4"/>
        <v>9</v>
      </c>
      <c r="B10">
        <v>9</v>
      </c>
      <c r="C10">
        <f t="shared" si="0"/>
        <v>3.4906585039886591</v>
      </c>
      <c r="D10">
        <f t="shared" si="1"/>
        <v>1.8</v>
      </c>
      <c r="F10" t="s">
        <v>0</v>
      </c>
      <c r="G10">
        <v>0.95699999999999996</v>
      </c>
      <c r="H10">
        <v>0.93369999999999997</v>
      </c>
      <c r="I10">
        <v>1.5294000000000001</v>
      </c>
      <c r="J10">
        <v>0.1419</v>
      </c>
      <c r="K10">
        <v>0.1424</v>
      </c>
      <c r="L10">
        <v>0</v>
      </c>
      <c r="O10" s="2">
        <v>0.5</v>
      </c>
      <c r="P10" s="2">
        <f>O38/($G$65)</f>
        <v>3.0229889890874602</v>
      </c>
      <c r="Q10">
        <f>Z10/0.5</f>
        <v>1.8826000000000001</v>
      </c>
      <c r="R10">
        <f t="shared" ref="R10:R17" si="5">M29*0.5</f>
        <v>0.5</v>
      </c>
      <c r="S10">
        <v>1</v>
      </c>
      <c r="V10">
        <v>0.05</v>
      </c>
      <c r="W10">
        <v>10.1</v>
      </c>
      <c r="X10">
        <v>0.97919999999999996</v>
      </c>
      <c r="Y10">
        <v>0.95509999999999995</v>
      </c>
      <c r="Z10">
        <v>0.94130000000000003</v>
      </c>
      <c r="AA10">
        <v>0.14280000000000001</v>
      </c>
      <c r="AB10">
        <v>0.14319999999999999</v>
      </c>
      <c r="AC10">
        <v>0</v>
      </c>
    </row>
    <row r="11" spans="1:29" x14ac:dyDescent="0.3">
      <c r="A11">
        <f t="shared" si="4"/>
        <v>10</v>
      </c>
      <c r="B11">
        <v>10</v>
      </c>
      <c r="C11">
        <f t="shared" si="0"/>
        <v>3.1415926535897931</v>
      </c>
      <c r="D11" s="1">
        <f t="shared" si="1"/>
        <v>2</v>
      </c>
      <c r="G11">
        <v>0.05</v>
      </c>
      <c r="H11">
        <v>10.1</v>
      </c>
      <c r="I11">
        <v>0.97919999999999996</v>
      </c>
      <c r="J11">
        <v>0.95509999999999995</v>
      </c>
      <c r="K11">
        <v>0.94130000000000003</v>
      </c>
      <c r="L11">
        <v>0.14280000000000001</v>
      </c>
      <c r="M11">
        <v>0.14319999999999999</v>
      </c>
      <c r="N11">
        <v>0</v>
      </c>
      <c r="O11" s="2">
        <v>1</v>
      </c>
      <c r="P11" s="2">
        <f t="shared" ref="P11:P17" si="6">O39/($G$65)</f>
        <v>2.7205945972128589</v>
      </c>
      <c r="Q11">
        <f t="shared" ref="Q11:Q17" si="7">Z11/0.5</f>
        <v>1.6866000000000001</v>
      </c>
      <c r="R11">
        <f t="shared" si="5"/>
        <v>1</v>
      </c>
      <c r="S11">
        <v>2</v>
      </c>
      <c r="V11">
        <v>0.1</v>
      </c>
      <c r="W11">
        <v>5.0999999999999996</v>
      </c>
      <c r="X11">
        <v>1.0216000000000001</v>
      </c>
      <c r="Y11">
        <v>0.99650000000000005</v>
      </c>
      <c r="Z11">
        <v>0.84330000000000005</v>
      </c>
      <c r="AA11">
        <v>0.1447</v>
      </c>
      <c r="AB11">
        <v>0.14530000000000001</v>
      </c>
      <c r="AC11">
        <v>0</v>
      </c>
    </row>
    <row r="12" spans="1:29" x14ac:dyDescent="0.3">
      <c r="A12">
        <f t="shared" si="4"/>
        <v>11</v>
      </c>
      <c r="B12">
        <v>11</v>
      </c>
      <c r="C12">
        <f t="shared" si="0"/>
        <v>2.8559933214452666</v>
      </c>
      <c r="D12">
        <f t="shared" si="1"/>
        <v>2.2000000000000002</v>
      </c>
      <c r="G12">
        <v>0.15</v>
      </c>
      <c r="H12">
        <v>3.5</v>
      </c>
      <c r="I12">
        <v>1.0623</v>
      </c>
      <c r="J12">
        <v>1.0364</v>
      </c>
      <c r="K12">
        <v>0.79159999999999997</v>
      </c>
      <c r="L12">
        <v>0.14799999999999999</v>
      </c>
      <c r="M12">
        <v>0.14879999999999999</v>
      </c>
      <c r="N12">
        <v>0</v>
      </c>
      <c r="O12" s="2">
        <v>1.5</v>
      </c>
      <c r="P12" s="2">
        <f t="shared" si="6"/>
        <v>2.5827664164952777</v>
      </c>
      <c r="Q12">
        <f t="shared" si="7"/>
        <v>1.5831999999999999</v>
      </c>
      <c r="R12">
        <f t="shared" si="5"/>
        <v>1.5</v>
      </c>
      <c r="S12">
        <v>3</v>
      </c>
      <c r="V12">
        <v>0.15</v>
      </c>
      <c r="W12">
        <v>3.5</v>
      </c>
      <c r="X12">
        <v>1.0623</v>
      </c>
      <c r="Y12">
        <v>1.0364</v>
      </c>
      <c r="Z12">
        <v>0.79159999999999997</v>
      </c>
      <c r="AA12">
        <v>0.14799999999999999</v>
      </c>
      <c r="AB12">
        <v>0.14879999999999999</v>
      </c>
      <c r="AC12">
        <v>0</v>
      </c>
    </row>
    <row r="13" spans="1:29" x14ac:dyDescent="0.3">
      <c r="A13">
        <f t="shared" si="4"/>
        <v>12</v>
      </c>
      <c r="B13">
        <v>12</v>
      </c>
      <c r="C13">
        <f t="shared" si="0"/>
        <v>2.6179938779914944</v>
      </c>
      <c r="D13">
        <f t="shared" si="1"/>
        <v>2.4000000000000004</v>
      </c>
      <c r="G13">
        <v>0.25</v>
      </c>
      <c r="H13">
        <v>2.2999999999999998</v>
      </c>
      <c r="I13">
        <v>1.0743</v>
      </c>
      <c r="J13">
        <v>1.048</v>
      </c>
      <c r="K13">
        <v>0.73839999999999995</v>
      </c>
      <c r="L13">
        <v>0.15609999999999999</v>
      </c>
      <c r="M13">
        <v>0.15720000000000001</v>
      </c>
      <c r="N13">
        <v>0</v>
      </c>
      <c r="O13" s="2">
        <v>2</v>
      </c>
      <c r="P13" s="2">
        <f t="shared" si="6"/>
        <v>2.4726311958756861</v>
      </c>
      <c r="Q13">
        <f t="shared" si="7"/>
        <v>1.5172000000000001</v>
      </c>
      <c r="R13">
        <f t="shared" si="5"/>
        <v>2</v>
      </c>
      <c r="S13">
        <v>4</v>
      </c>
      <c r="V13">
        <v>0.2</v>
      </c>
      <c r="W13">
        <v>2.8</v>
      </c>
      <c r="X13">
        <v>1.0852999999999999</v>
      </c>
      <c r="Y13">
        <v>1.0586</v>
      </c>
      <c r="Z13">
        <v>0.75860000000000005</v>
      </c>
      <c r="AA13">
        <v>0.152</v>
      </c>
      <c r="AB13">
        <v>0.15290000000000001</v>
      </c>
      <c r="AC13">
        <v>0</v>
      </c>
    </row>
    <row r="14" spans="1:29" x14ac:dyDescent="0.3">
      <c r="A14">
        <f t="shared" si="4"/>
        <v>13</v>
      </c>
      <c r="B14">
        <v>13</v>
      </c>
      <c r="C14">
        <f t="shared" si="0"/>
        <v>2.4166097335306103</v>
      </c>
      <c r="D14">
        <f t="shared" si="1"/>
        <v>2.6</v>
      </c>
      <c r="G14">
        <v>0.35</v>
      </c>
      <c r="H14">
        <v>1.8</v>
      </c>
      <c r="I14">
        <v>0.93210000000000004</v>
      </c>
      <c r="J14">
        <v>0.91059999999999997</v>
      </c>
      <c r="K14">
        <v>0.7218</v>
      </c>
      <c r="L14">
        <v>0.16109999999999999</v>
      </c>
      <c r="M14">
        <v>0.1623</v>
      </c>
      <c r="N14">
        <v>0</v>
      </c>
      <c r="O14" s="2">
        <v>2.5</v>
      </c>
      <c r="P14" s="2">
        <f t="shared" si="6"/>
        <v>2.4051495000047227</v>
      </c>
      <c r="Q14">
        <f t="shared" si="7"/>
        <v>1.4767999999999999</v>
      </c>
      <c r="R14">
        <f t="shared" si="5"/>
        <v>2.5</v>
      </c>
      <c r="S14">
        <v>5</v>
      </c>
      <c r="V14">
        <v>0.25</v>
      </c>
      <c r="W14">
        <v>2.2999999999999998</v>
      </c>
      <c r="X14">
        <v>1.0743</v>
      </c>
      <c r="Y14">
        <v>1.048</v>
      </c>
      <c r="Z14">
        <v>0.73839999999999995</v>
      </c>
      <c r="AA14">
        <v>0.15609999999999999</v>
      </c>
      <c r="AB14">
        <v>0.15720000000000001</v>
      </c>
      <c r="AC14">
        <v>0</v>
      </c>
    </row>
    <row r="15" spans="1:29" x14ac:dyDescent="0.3">
      <c r="A15">
        <f t="shared" si="4"/>
        <v>14</v>
      </c>
      <c r="B15">
        <v>14</v>
      </c>
      <c r="C15">
        <f t="shared" si="0"/>
        <v>2.2439947525641379</v>
      </c>
      <c r="D15">
        <f t="shared" si="1"/>
        <v>2.8000000000000003</v>
      </c>
      <c r="G15">
        <v>0.5</v>
      </c>
      <c r="H15">
        <v>1.4</v>
      </c>
      <c r="I15">
        <v>0.60650000000000004</v>
      </c>
      <c r="J15">
        <v>0.59499999999999997</v>
      </c>
      <c r="K15">
        <v>0.7258</v>
      </c>
      <c r="L15">
        <v>0.15390000000000001</v>
      </c>
      <c r="M15">
        <v>0.15509999999999999</v>
      </c>
      <c r="N15">
        <v>0</v>
      </c>
      <c r="O15" s="2">
        <v>3</v>
      </c>
      <c r="P15" s="2">
        <f t="shared" si="6"/>
        <v>2.3669523136626678</v>
      </c>
      <c r="Q15">
        <f t="shared" si="7"/>
        <v>1.454</v>
      </c>
      <c r="R15">
        <f t="shared" si="5"/>
        <v>3</v>
      </c>
      <c r="S15">
        <v>6</v>
      </c>
      <c r="V15">
        <v>0.3</v>
      </c>
      <c r="W15">
        <v>2</v>
      </c>
      <c r="X15">
        <v>1.0215000000000001</v>
      </c>
      <c r="Y15">
        <v>0.997</v>
      </c>
      <c r="Z15">
        <v>0.72699999999999998</v>
      </c>
      <c r="AA15">
        <v>0.15939999999999999</v>
      </c>
      <c r="AB15">
        <v>0.16059999999999999</v>
      </c>
      <c r="AC15">
        <v>0</v>
      </c>
    </row>
    <row r="16" spans="1:29" x14ac:dyDescent="0.3">
      <c r="A16">
        <f t="shared" si="4"/>
        <v>15</v>
      </c>
      <c r="B16">
        <v>15</v>
      </c>
      <c r="C16">
        <f t="shared" si="0"/>
        <v>2.0943951023931953</v>
      </c>
      <c r="D16" s="1">
        <f t="shared" si="1"/>
        <v>3</v>
      </c>
      <c r="G16">
        <v>0.75</v>
      </c>
      <c r="H16">
        <v>1.2</v>
      </c>
      <c r="I16">
        <v>0.34610000000000002</v>
      </c>
      <c r="J16">
        <v>0.33979999999999999</v>
      </c>
      <c r="K16">
        <v>0.74509999999999998</v>
      </c>
      <c r="L16">
        <v>0.12740000000000001</v>
      </c>
      <c r="M16">
        <v>0.12820000000000001</v>
      </c>
      <c r="N16">
        <v>0</v>
      </c>
      <c r="O16" s="2">
        <v>3.5</v>
      </c>
      <c r="P16" s="2">
        <f t="shared" si="6"/>
        <v>2.3497635798087426</v>
      </c>
      <c r="Q16">
        <f t="shared" si="7"/>
        <v>1.4436</v>
      </c>
      <c r="R16">
        <f t="shared" si="5"/>
        <v>3.5</v>
      </c>
      <c r="S16">
        <v>7</v>
      </c>
      <c r="V16">
        <v>0.35</v>
      </c>
      <c r="W16">
        <v>1.8</v>
      </c>
      <c r="X16">
        <v>0.93210000000000004</v>
      </c>
      <c r="Y16">
        <v>0.91059999999999997</v>
      </c>
      <c r="Z16">
        <v>0.7218</v>
      </c>
      <c r="AA16">
        <v>0.16109999999999999</v>
      </c>
      <c r="AB16">
        <v>0.1623</v>
      </c>
      <c r="AC16">
        <v>0</v>
      </c>
    </row>
    <row r="17" spans="1:29" x14ac:dyDescent="0.3">
      <c r="A17">
        <f t="shared" si="4"/>
        <v>16</v>
      </c>
      <c r="B17">
        <v>16</v>
      </c>
      <c r="C17">
        <f t="shared" si="0"/>
        <v>1.9634954084936207</v>
      </c>
      <c r="D17">
        <f t="shared" si="1"/>
        <v>3.2</v>
      </c>
      <c r="G17">
        <v>1</v>
      </c>
      <c r="H17">
        <v>1</v>
      </c>
      <c r="I17">
        <v>0.3115</v>
      </c>
      <c r="J17">
        <v>0.3049</v>
      </c>
      <c r="K17">
        <v>0.75619999999999998</v>
      </c>
      <c r="L17">
        <v>0.1085</v>
      </c>
      <c r="M17">
        <v>0.109</v>
      </c>
      <c r="N17">
        <v>0</v>
      </c>
      <c r="O17" s="2">
        <v>4</v>
      </c>
      <c r="P17" s="2">
        <f t="shared" si="6"/>
        <v>2.3465804809469049</v>
      </c>
      <c r="Q17">
        <f t="shared" si="7"/>
        <v>1.4416</v>
      </c>
      <c r="R17">
        <f t="shared" si="5"/>
        <v>4</v>
      </c>
      <c r="S17">
        <v>8</v>
      </c>
      <c r="V17">
        <v>0.4</v>
      </c>
      <c r="W17">
        <v>1.7</v>
      </c>
      <c r="X17">
        <v>0.82179999999999997</v>
      </c>
      <c r="Y17">
        <v>0.80400000000000005</v>
      </c>
      <c r="Z17">
        <v>0.7208</v>
      </c>
      <c r="AA17">
        <v>0.16059999999999999</v>
      </c>
      <c r="AB17">
        <v>0.1618</v>
      </c>
      <c r="AC17">
        <v>0</v>
      </c>
    </row>
    <row r="18" spans="1:29" x14ac:dyDescent="0.3">
      <c r="A18">
        <f t="shared" si="4"/>
        <v>17</v>
      </c>
      <c r="B18">
        <v>17</v>
      </c>
      <c r="C18">
        <f t="shared" si="0"/>
        <v>1.8479956785822313</v>
      </c>
      <c r="D18">
        <f t="shared" si="1"/>
        <v>3.4000000000000004</v>
      </c>
      <c r="F18" t="s">
        <v>0</v>
      </c>
      <c r="G18">
        <v>0</v>
      </c>
      <c r="H18">
        <v>0</v>
      </c>
      <c r="I18">
        <v>2.9999999999999997E-4</v>
      </c>
      <c r="J18">
        <v>0</v>
      </c>
      <c r="K18">
        <v>0</v>
      </c>
      <c r="L18">
        <v>0</v>
      </c>
    </row>
    <row r="19" spans="1:29" x14ac:dyDescent="0.3">
      <c r="A19">
        <f t="shared" si="4"/>
        <v>18</v>
      </c>
      <c r="B19">
        <v>18</v>
      </c>
      <c r="C19">
        <f t="shared" si="0"/>
        <v>1.7453292519943295</v>
      </c>
      <c r="D19">
        <f t="shared" si="1"/>
        <v>3.6</v>
      </c>
      <c r="G19">
        <v>0.05</v>
      </c>
      <c r="H19">
        <v>10.1</v>
      </c>
      <c r="I19">
        <v>2E-3</v>
      </c>
      <c r="J19">
        <v>1.9E-3</v>
      </c>
      <c r="K19">
        <v>2.6599999999999999E-2</v>
      </c>
      <c r="L19">
        <v>0</v>
      </c>
      <c r="M19">
        <v>0</v>
      </c>
      <c r="N19">
        <v>0</v>
      </c>
      <c r="O19" s="3">
        <v>0.5</v>
      </c>
      <c r="P19" s="3">
        <f>ROUND(O47/($G$65*R19),6)</f>
        <v>3.1558999999999997E-2</v>
      </c>
      <c r="R19" s="3">
        <f>SQRT(9.81*B2*TANH(B2))</f>
        <v>2.7333566671632985</v>
      </c>
      <c r="V19">
        <v>0.05</v>
      </c>
      <c r="W19">
        <v>10.1</v>
      </c>
      <c r="X19">
        <v>2E-3</v>
      </c>
      <c r="Y19">
        <v>1.9E-3</v>
      </c>
      <c r="Z19">
        <v>2.6599999999999999E-2</v>
      </c>
      <c r="AA19">
        <v>0</v>
      </c>
      <c r="AB19">
        <v>0</v>
      </c>
      <c r="AC19">
        <v>0</v>
      </c>
    </row>
    <row r="20" spans="1:29" x14ac:dyDescent="0.3">
      <c r="A20">
        <f t="shared" si="4"/>
        <v>19</v>
      </c>
      <c r="B20">
        <v>19</v>
      </c>
      <c r="C20">
        <f t="shared" si="0"/>
        <v>1.6534698176788385</v>
      </c>
      <c r="D20">
        <f t="shared" si="1"/>
        <v>3.8000000000000003</v>
      </c>
      <c r="G20">
        <v>0.15</v>
      </c>
      <c r="H20">
        <v>3.5</v>
      </c>
      <c r="I20">
        <v>5.3600000000000002E-2</v>
      </c>
      <c r="J20">
        <v>5.2200000000000003E-2</v>
      </c>
      <c r="K20">
        <v>5.9400000000000001E-2</v>
      </c>
      <c r="L20">
        <v>1.1000000000000001E-3</v>
      </c>
      <c r="M20">
        <v>1.1000000000000001E-3</v>
      </c>
      <c r="N20">
        <v>0</v>
      </c>
      <c r="O20" s="3">
        <v>1</v>
      </c>
      <c r="P20" s="3">
        <f t="shared" ref="P20:P26" si="8">ROUND(O48/($G$65*R20),6)</f>
        <v>3.5205E-2</v>
      </c>
      <c r="R20" s="3">
        <f t="shared" ref="R20:R26" si="9">SQRT(9.81*B3*TANH(B3))</f>
        <v>4.3490483006156104</v>
      </c>
      <c r="V20">
        <v>0.1</v>
      </c>
      <c r="W20">
        <v>5.0999999999999996</v>
      </c>
      <c r="X20">
        <v>1.6E-2</v>
      </c>
      <c r="Y20">
        <v>1.55E-2</v>
      </c>
      <c r="Z20">
        <v>4.6800000000000001E-2</v>
      </c>
      <c r="AA20">
        <v>2.9999999999999997E-4</v>
      </c>
      <c r="AB20">
        <v>2.9999999999999997E-4</v>
      </c>
      <c r="AC20">
        <v>0</v>
      </c>
    </row>
    <row r="21" spans="1:29" x14ac:dyDescent="0.3">
      <c r="A21">
        <f t="shared" si="4"/>
        <v>20</v>
      </c>
      <c r="B21">
        <v>20</v>
      </c>
      <c r="C21">
        <f t="shared" si="0"/>
        <v>1.5707963267948966</v>
      </c>
      <c r="D21" s="1">
        <f t="shared" si="1"/>
        <v>4</v>
      </c>
      <c r="G21">
        <v>0.25</v>
      </c>
      <c r="H21">
        <v>2.2999999999999998</v>
      </c>
      <c r="I21">
        <v>0.22209999999999999</v>
      </c>
      <c r="J21">
        <v>0.21579999999999999</v>
      </c>
      <c r="K21">
        <v>6.25E-2</v>
      </c>
      <c r="L21">
        <v>6.4000000000000003E-3</v>
      </c>
      <c r="M21">
        <v>6.4999999999999997E-3</v>
      </c>
      <c r="N21">
        <v>0</v>
      </c>
      <c r="O21" s="3">
        <v>1.5</v>
      </c>
      <c r="P21" s="3">
        <f t="shared" si="8"/>
        <v>3.6587000000000001E-2</v>
      </c>
      <c r="R21" s="3">
        <f t="shared" si="9"/>
        <v>5.4115119329999155</v>
      </c>
      <c r="V21">
        <v>0.15</v>
      </c>
      <c r="W21">
        <v>3.5</v>
      </c>
      <c r="X21">
        <v>5.3600000000000002E-2</v>
      </c>
      <c r="Y21">
        <v>5.2200000000000003E-2</v>
      </c>
      <c r="Z21">
        <v>5.9400000000000001E-2</v>
      </c>
      <c r="AA21">
        <v>1.1000000000000001E-3</v>
      </c>
      <c r="AB21">
        <v>1.1000000000000001E-3</v>
      </c>
      <c r="AC21">
        <v>0</v>
      </c>
    </row>
    <row r="22" spans="1:29" x14ac:dyDescent="0.3">
      <c r="G22">
        <v>0.35</v>
      </c>
      <c r="H22">
        <v>1.8</v>
      </c>
      <c r="I22">
        <v>0.45350000000000001</v>
      </c>
      <c r="J22">
        <v>0.4405</v>
      </c>
      <c r="K22">
        <v>4.8800000000000003E-2</v>
      </c>
      <c r="L22">
        <v>1.95E-2</v>
      </c>
      <c r="M22">
        <v>1.9699999999999999E-2</v>
      </c>
      <c r="N22">
        <v>0</v>
      </c>
      <c r="O22" s="3">
        <v>2</v>
      </c>
      <c r="P22" s="3">
        <f t="shared" si="8"/>
        <v>3.4107999999999999E-2</v>
      </c>
      <c r="R22" s="3">
        <f t="shared" si="9"/>
        <v>6.2620828581040815</v>
      </c>
      <c r="V22">
        <v>0.2</v>
      </c>
      <c r="W22">
        <v>2.8</v>
      </c>
      <c r="X22">
        <v>0.1227</v>
      </c>
      <c r="Y22">
        <v>0.1193</v>
      </c>
      <c r="Z22">
        <v>6.4100000000000004E-2</v>
      </c>
      <c r="AA22">
        <v>2.8999999999999998E-3</v>
      </c>
      <c r="AB22">
        <v>2.8999999999999998E-3</v>
      </c>
      <c r="AC22">
        <v>0</v>
      </c>
    </row>
    <row r="23" spans="1:29" x14ac:dyDescent="0.3">
      <c r="G23">
        <v>0.5</v>
      </c>
      <c r="H23">
        <v>1.4</v>
      </c>
      <c r="I23">
        <v>0.63790000000000002</v>
      </c>
      <c r="J23">
        <v>0.62129999999999996</v>
      </c>
      <c r="K23">
        <v>2.4500000000000001E-2</v>
      </c>
      <c r="L23">
        <v>4.6199999999999998E-2</v>
      </c>
      <c r="M23">
        <v>4.7E-2</v>
      </c>
      <c r="N23">
        <v>0</v>
      </c>
      <c r="O23" s="3">
        <v>2.5</v>
      </c>
      <c r="P23" s="3">
        <f t="shared" si="8"/>
        <v>2.9770999999999999E-2</v>
      </c>
      <c r="R23" s="3">
        <f t="shared" si="9"/>
        <v>7.0032525635650389</v>
      </c>
      <c r="V23">
        <v>0.25</v>
      </c>
      <c r="W23">
        <v>2.2999999999999998</v>
      </c>
      <c r="X23">
        <v>0.22209999999999999</v>
      </c>
      <c r="Y23">
        <v>0.21579999999999999</v>
      </c>
      <c r="Z23">
        <v>6.25E-2</v>
      </c>
      <c r="AA23">
        <v>6.4000000000000003E-3</v>
      </c>
      <c r="AB23">
        <v>6.4999999999999997E-3</v>
      </c>
      <c r="AC23">
        <v>0</v>
      </c>
    </row>
    <row r="24" spans="1:29" x14ac:dyDescent="0.3">
      <c r="G24">
        <v>0.75</v>
      </c>
      <c r="H24">
        <v>1.2</v>
      </c>
      <c r="I24">
        <v>0.54330000000000001</v>
      </c>
      <c r="J24">
        <v>0.53139999999999998</v>
      </c>
      <c r="K24">
        <v>4.8999999999999998E-3</v>
      </c>
      <c r="L24">
        <v>7.3599999999999999E-2</v>
      </c>
      <c r="M24">
        <v>7.4899999999999994E-2</v>
      </c>
      <c r="N24">
        <v>0</v>
      </c>
      <c r="O24" s="3">
        <v>3</v>
      </c>
      <c r="P24" s="3">
        <f t="shared" si="8"/>
        <v>2.4687000000000001E-2</v>
      </c>
      <c r="R24" s="3">
        <f t="shared" si="9"/>
        <v>7.671979973107713</v>
      </c>
      <c r="V24">
        <v>0.3</v>
      </c>
      <c r="W24">
        <v>2</v>
      </c>
      <c r="X24">
        <v>0.3392</v>
      </c>
      <c r="Y24">
        <v>0.32940000000000003</v>
      </c>
      <c r="Z24">
        <v>5.6800000000000003E-2</v>
      </c>
      <c r="AA24">
        <v>1.2E-2</v>
      </c>
      <c r="AB24">
        <v>1.21E-2</v>
      </c>
      <c r="AC24">
        <v>0</v>
      </c>
    </row>
    <row r="25" spans="1:29" x14ac:dyDescent="0.3">
      <c r="G25">
        <v>1</v>
      </c>
      <c r="H25">
        <v>1</v>
      </c>
      <c r="I25">
        <v>0.39450000000000002</v>
      </c>
      <c r="J25">
        <v>0.38640000000000002</v>
      </c>
      <c r="K25">
        <v>6.9999999999999999E-4</v>
      </c>
      <c r="L25">
        <v>7.9799999999999996E-2</v>
      </c>
      <c r="M25">
        <v>8.1299999999999997E-2</v>
      </c>
      <c r="N25">
        <v>0</v>
      </c>
      <c r="O25" s="3">
        <v>3.5</v>
      </c>
      <c r="P25" s="3">
        <f t="shared" si="8"/>
        <v>1.9667E-2</v>
      </c>
      <c r="R25" s="3">
        <f t="shared" si="9"/>
        <v>8.2867294995034495</v>
      </c>
      <c r="V25">
        <v>0.35</v>
      </c>
      <c r="W25">
        <v>1.8</v>
      </c>
      <c r="X25">
        <v>0.45350000000000001</v>
      </c>
      <c r="Y25">
        <v>0.4405</v>
      </c>
      <c r="Z25">
        <v>4.8800000000000003E-2</v>
      </c>
      <c r="AA25">
        <v>1.95E-2</v>
      </c>
      <c r="AB25">
        <v>1.9699999999999999E-2</v>
      </c>
      <c r="AC25">
        <v>0</v>
      </c>
    </row>
    <row r="26" spans="1:29" x14ac:dyDescent="0.3">
      <c r="O26" s="3">
        <v>4</v>
      </c>
      <c r="P26" s="3">
        <f t="shared" si="8"/>
        <v>1.5127E-2</v>
      </c>
      <c r="R26" s="3">
        <f t="shared" si="9"/>
        <v>8.858892839202932</v>
      </c>
      <c r="V26">
        <v>0.4</v>
      </c>
      <c r="W26">
        <v>1.7</v>
      </c>
      <c r="X26">
        <v>0.54620000000000002</v>
      </c>
      <c r="Y26">
        <v>0.53090000000000004</v>
      </c>
      <c r="Z26">
        <v>4.02E-2</v>
      </c>
      <c r="AA26">
        <v>2.8299999999999999E-2</v>
      </c>
      <c r="AB26">
        <v>2.87E-2</v>
      </c>
      <c r="AC26">
        <v>0</v>
      </c>
    </row>
    <row r="29" spans="1:29" x14ac:dyDescent="0.3">
      <c r="M29">
        <v>1</v>
      </c>
      <c r="N29">
        <f>2*PI()*5/M29</f>
        <v>31.415926535897931</v>
      </c>
    </row>
    <row r="30" spans="1:29" x14ac:dyDescent="0.3">
      <c r="M30">
        <v>2</v>
      </c>
      <c r="N30">
        <f t="shared" ref="N30:N36" si="10">2*PI()*5/M30</f>
        <v>15.707963267948966</v>
      </c>
    </row>
    <row r="31" spans="1:29" x14ac:dyDescent="0.3">
      <c r="M31">
        <v>3</v>
      </c>
      <c r="N31">
        <f t="shared" si="10"/>
        <v>10.471975511965978</v>
      </c>
    </row>
    <row r="32" spans="1:29" x14ac:dyDescent="0.3">
      <c r="M32">
        <v>4</v>
      </c>
      <c r="N32">
        <f t="shared" si="10"/>
        <v>7.8539816339744828</v>
      </c>
    </row>
    <row r="33" spans="11:18" x14ac:dyDescent="0.3">
      <c r="M33">
        <v>5</v>
      </c>
      <c r="N33">
        <f t="shared" si="10"/>
        <v>6.2831853071795862</v>
      </c>
    </row>
    <row r="34" spans="11:18" x14ac:dyDescent="0.3">
      <c r="M34">
        <v>6</v>
      </c>
      <c r="N34">
        <f t="shared" si="10"/>
        <v>5.2359877559829888</v>
      </c>
    </row>
    <row r="35" spans="11:18" x14ac:dyDescent="0.3">
      <c r="M35">
        <v>7</v>
      </c>
      <c r="N35">
        <f t="shared" si="10"/>
        <v>4.4879895051282759</v>
      </c>
    </row>
    <row r="36" spans="11:18" x14ac:dyDescent="0.3">
      <c r="M36">
        <v>8</v>
      </c>
      <c r="N36">
        <f t="shared" si="10"/>
        <v>3.9269908169872414</v>
      </c>
    </row>
    <row r="38" spans="11:18" x14ac:dyDescent="0.3">
      <c r="K38">
        <v>0.05</v>
      </c>
      <c r="L38">
        <v>10.1</v>
      </c>
      <c r="M38">
        <v>0.96230000000000004</v>
      </c>
      <c r="N38">
        <v>0.96230000000000004</v>
      </c>
      <c r="O38">
        <v>0.94969999999999999</v>
      </c>
      <c r="P38">
        <v>0.14319999999999999</v>
      </c>
      <c r="Q38">
        <v>0.14319999999999999</v>
      </c>
      <c r="R38">
        <v>0</v>
      </c>
    </row>
    <row r="39" spans="11:18" x14ac:dyDescent="0.3">
      <c r="K39">
        <v>0.1</v>
      </c>
      <c r="L39">
        <v>5.0999999999999996</v>
      </c>
      <c r="M39">
        <v>1.0031000000000001</v>
      </c>
      <c r="N39">
        <v>1.0031000000000001</v>
      </c>
      <c r="O39">
        <v>0.85470000000000002</v>
      </c>
      <c r="P39">
        <v>0.14549999999999999</v>
      </c>
      <c r="Q39">
        <v>0.14549999999999999</v>
      </c>
      <c r="R39">
        <v>0</v>
      </c>
    </row>
    <row r="40" spans="11:18" x14ac:dyDescent="0.3">
      <c r="K40">
        <v>0.15</v>
      </c>
      <c r="L40">
        <v>3.5</v>
      </c>
      <c r="M40">
        <v>1.0407</v>
      </c>
      <c r="N40">
        <v>1.0407</v>
      </c>
      <c r="O40">
        <v>0.81140000000000001</v>
      </c>
      <c r="P40">
        <v>0.14979999999999999</v>
      </c>
      <c r="Q40">
        <v>0.14979999999999999</v>
      </c>
      <c r="R40">
        <v>0</v>
      </c>
    </row>
    <row r="41" spans="11:18" x14ac:dyDescent="0.3">
      <c r="K41">
        <v>0.2</v>
      </c>
      <c r="L41">
        <v>2.8</v>
      </c>
      <c r="M41">
        <v>1.0632999999999999</v>
      </c>
      <c r="N41">
        <v>1.0632999999999999</v>
      </c>
      <c r="O41">
        <v>0.77680000000000005</v>
      </c>
      <c r="P41">
        <v>0.15390000000000001</v>
      </c>
      <c r="Q41">
        <v>0.15390000000000001</v>
      </c>
      <c r="R41">
        <v>0</v>
      </c>
    </row>
    <row r="42" spans="11:18" x14ac:dyDescent="0.3">
      <c r="K42">
        <v>0.25</v>
      </c>
      <c r="L42">
        <v>2.2999999999999998</v>
      </c>
      <c r="M42">
        <v>1.0527</v>
      </c>
      <c r="N42">
        <v>1.0527</v>
      </c>
      <c r="O42">
        <v>0.75560000000000005</v>
      </c>
      <c r="P42">
        <v>0.15809999999999999</v>
      </c>
      <c r="Q42">
        <v>0.15809999999999999</v>
      </c>
      <c r="R42">
        <v>0</v>
      </c>
    </row>
    <row r="43" spans="11:18" x14ac:dyDescent="0.3">
      <c r="K43">
        <v>0.3</v>
      </c>
      <c r="L43">
        <v>2</v>
      </c>
      <c r="M43">
        <v>1.0014000000000001</v>
      </c>
      <c r="N43">
        <v>1.0014000000000001</v>
      </c>
      <c r="O43">
        <v>0.74360000000000004</v>
      </c>
      <c r="P43">
        <v>0.16139999999999999</v>
      </c>
      <c r="Q43">
        <v>0.16139999999999999</v>
      </c>
      <c r="R43">
        <v>0</v>
      </c>
    </row>
    <row r="44" spans="11:18" x14ac:dyDescent="0.3">
      <c r="K44">
        <v>0.35</v>
      </c>
      <c r="L44">
        <v>1.8</v>
      </c>
      <c r="M44">
        <v>0.91439999999999999</v>
      </c>
      <c r="N44">
        <v>0.91439999999999999</v>
      </c>
      <c r="O44">
        <v>0.73819999999999997</v>
      </c>
      <c r="P44">
        <v>0.16289999999999999</v>
      </c>
      <c r="Q44">
        <v>0.16289999999999999</v>
      </c>
      <c r="R44">
        <v>0</v>
      </c>
    </row>
    <row r="45" spans="11:18" x14ac:dyDescent="0.3">
      <c r="K45">
        <v>0.4</v>
      </c>
      <c r="L45">
        <v>1.7</v>
      </c>
      <c r="M45">
        <v>0.80689999999999995</v>
      </c>
      <c r="N45">
        <v>0.80689999999999995</v>
      </c>
      <c r="O45">
        <v>0.73719999999999997</v>
      </c>
      <c r="P45">
        <v>0.1623</v>
      </c>
      <c r="Q45">
        <v>0.1623</v>
      </c>
      <c r="R45">
        <v>0</v>
      </c>
    </row>
    <row r="47" spans="11:18" x14ac:dyDescent="0.3">
      <c r="K47">
        <v>0.05</v>
      </c>
      <c r="L47">
        <v>10.1</v>
      </c>
      <c r="M47">
        <v>1.9E-3</v>
      </c>
      <c r="N47">
        <v>1.9E-3</v>
      </c>
      <c r="O47">
        <v>2.7099999999999999E-2</v>
      </c>
      <c r="P47">
        <v>0</v>
      </c>
      <c r="Q47">
        <v>0</v>
      </c>
      <c r="R47">
        <v>0</v>
      </c>
    </row>
    <row r="48" spans="11:18" x14ac:dyDescent="0.3">
      <c r="K48">
        <v>0.1</v>
      </c>
      <c r="L48">
        <v>5.0999999999999996</v>
      </c>
      <c r="M48">
        <v>1.5699999999999999E-2</v>
      </c>
      <c r="N48">
        <v>1.5699999999999999E-2</v>
      </c>
      <c r="O48">
        <v>4.8099999999999997E-2</v>
      </c>
      <c r="P48">
        <v>2.9999999999999997E-4</v>
      </c>
      <c r="Q48">
        <v>2.9999999999999997E-4</v>
      </c>
      <c r="R48">
        <v>0</v>
      </c>
    </row>
    <row r="49" spans="11:18" x14ac:dyDescent="0.3">
      <c r="K49">
        <v>0.15</v>
      </c>
      <c r="L49">
        <v>3.5</v>
      </c>
      <c r="M49">
        <v>5.2400000000000002E-2</v>
      </c>
      <c r="N49">
        <v>5.2400000000000002E-2</v>
      </c>
      <c r="O49">
        <v>6.2199999999999998E-2</v>
      </c>
      <c r="P49">
        <v>1.1000000000000001E-3</v>
      </c>
      <c r="Q49">
        <v>1.1000000000000001E-3</v>
      </c>
      <c r="R49">
        <v>0</v>
      </c>
    </row>
    <row r="50" spans="11:18" x14ac:dyDescent="0.3">
      <c r="K50">
        <v>0.2</v>
      </c>
      <c r="L50">
        <v>2.8</v>
      </c>
      <c r="M50">
        <v>0.11990000000000001</v>
      </c>
      <c r="N50">
        <v>0.11990000000000001</v>
      </c>
      <c r="O50">
        <v>6.7100000000000007E-2</v>
      </c>
      <c r="P50">
        <v>3.0000000000000001E-3</v>
      </c>
      <c r="Q50">
        <v>3.0000000000000001E-3</v>
      </c>
      <c r="R50">
        <v>0</v>
      </c>
    </row>
    <row r="51" spans="11:18" x14ac:dyDescent="0.3">
      <c r="K51">
        <v>0.25</v>
      </c>
      <c r="L51">
        <v>2.2999999999999998</v>
      </c>
      <c r="M51">
        <v>0.217</v>
      </c>
      <c r="N51">
        <v>0.217</v>
      </c>
      <c r="O51">
        <v>6.5500000000000003E-2</v>
      </c>
      <c r="P51">
        <v>6.7000000000000002E-3</v>
      </c>
      <c r="Q51">
        <v>6.7000000000000002E-3</v>
      </c>
      <c r="R51">
        <v>0</v>
      </c>
    </row>
    <row r="52" spans="11:18" x14ac:dyDescent="0.3">
      <c r="K52">
        <v>0.3</v>
      </c>
      <c r="L52">
        <v>2</v>
      </c>
      <c r="M52">
        <v>0.33139999999999997</v>
      </c>
      <c r="N52">
        <v>0.33139999999999997</v>
      </c>
      <c r="O52">
        <v>5.9499999999999997E-2</v>
      </c>
      <c r="P52">
        <v>1.23E-2</v>
      </c>
      <c r="Q52">
        <v>1.23E-2</v>
      </c>
      <c r="R52">
        <v>0</v>
      </c>
    </row>
    <row r="53" spans="11:18" x14ac:dyDescent="0.3">
      <c r="K53">
        <v>0.35</v>
      </c>
      <c r="L53">
        <v>1.8</v>
      </c>
      <c r="M53">
        <v>0.44330000000000003</v>
      </c>
      <c r="N53">
        <v>0.44330000000000003</v>
      </c>
      <c r="O53">
        <v>5.1200000000000002E-2</v>
      </c>
      <c r="P53">
        <v>0.02</v>
      </c>
      <c r="Q53">
        <v>0.02</v>
      </c>
      <c r="R53">
        <v>0</v>
      </c>
    </row>
    <row r="54" spans="11:18" x14ac:dyDescent="0.3">
      <c r="K54">
        <v>0.4</v>
      </c>
      <c r="L54">
        <v>1.7</v>
      </c>
      <c r="M54">
        <v>0.5343</v>
      </c>
      <c r="N54">
        <v>0.5343</v>
      </c>
      <c r="O54">
        <v>4.2099999999999999E-2</v>
      </c>
      <c r="P54">
        <v>2.8899999999999999E-2</v>
      </c>
      <c r="Q54">
        <v>2.8899999999999999E-2</v>
      </c>
      <c r="R54">
        <v>0</v>
      </c>
    </row>
    <row r="57" spans="11:18" x14ac:dyDescent="0.3">
      <c r="K57" s="4">
        <v>0.05</v>
      </c>
      <c r="L57" s="4">
        <v>10.1</v>
      </c>
      <c r="M57" s="4">
        <v>0.96230000000000004</v>
      </c>
      <c r="N57" s="4">
        <v>0.96230000000000004</v>
      </c>
      <c r="O57" s="4">
        <v>0.94969999999999999</v>
      </c>
      <c r="P57" s="4">
        <v>1.1283000000000001</v>
      </c>
      <c r="Q57" s="4">
        <v>1.1283000000000001</v>
      </c>
      <c r="R57" s="4">
        <v>0</v>
      </c>
    </row>
    <row r="58" spans="11:18" x14ac:dyDescent="0.3">
      <c r="K58" s="4">
        <v>0.1</v>
      </c>
      <c r="L58" s="4">
        <v>5.0999999999999996</v>
      </c>
      <c r="M58" s="4">
        <v>1.0031000000000001</v>
      </c>
      <c r="N58" s="4">
        <v>1.0031000000000001</v>
      </c>
      <c r="O58" s="4">
        <v>0.85470000000000002</v>
      </c>
      <c r="P58" s="4">
        <v>1.1797</v>
      </c>
      <c r="Q58" s="4">
        <v>1.1797</v>
      </c>
      <c r="R58" s="4">
        <v>0</v>
      </c>
    </row>
    <row r="59" spans="11:18" x14ac:dyDescent="0.3">
      <c r="K59" s="4">
        <v>0.15</v>
      </c>
      <c r="L59" s="4">
        <v>3.5</v>
      </c>
      <c r="M59" s="4">
        <v>1.0407</v>
      </c>
      <c r="N59" s="4">
        <v>1.0407</v>
      </c>
      <c r="O59" s="4">
        <v>0.81140000000000001</v>
      </c>
      <c r="P59" s="4">
        <v>1.2371000000000001</v>
      </c>
      <c r="Q59" s="4">
        <v>1.2371000000000001</v>
      </c>
      <c r="R59" s="4">
        <v>0</v>
      </c>
    </row>
    <row r="60" spans="11:18" x14ac:dyDescent="0.3">
      <c r="K60" s="4">
        <v>0.2</v>
      </c>
      <c r="L60" s="4">
        <v>2.8</v>
      </c>
      <c r="M60" s="4">
        <v>1.0632999999999999</v>
      </c>
      <c r="N60" s="4">
        <v>1.0632999999999999</v>
      </c>
      <c r="O60" s="4">
        <v>0.77680000000000005</v>
      </c>
      <c r="P60" s="4">
        <v>1.2805</v>
      </c>
      <c r="Q60" s="4">
        <v>1.2805</v>
      </c>
      <c r="R60" s="4">
        <v>0</v>
      </c>
    </row>
    <row r="61" spans="11:18" x14ac:dyDescent="0.3">
      <c r="K61" s="4">
        <v>0.25</v>
      </c>
      <c r="L61" s="4">
        <v>2.2999999999999998</v>
      </c>
      <c r="M61" s="4">
        <v>1.0527</v>
      </c>
      <c r="N61" s="4">
        <v>1.0527</v>
      </c>
      <c r="O61" s="4">
        <v>0.75560000000000005</v>
      </c>
      <c r="P61" s="4">
        <v>1.2906</v>
      </c>
      <c r="Q61" s="4">
        <v>1.2906</v>
      </c>
      <c r="R61" s="4">
        <v>0</v>
      </c>
    </row>
    <row r="62" spans="11:18" x14ac:dyDescent="0.3">
      <c r="K62" s="4">
        <v>0.3</v>
      </c>
      <c r="L62" s="4">
        <v>2</v>
      </c>
      <c r="M62" s="4">
        <v>1.0014000000000001</v>
      </c>
      <c r="N62" s="4">
        <v>1.0014000000000001</v>
      </c>
      <c r="O62" s="4">
        <v>0.74360000000000004</v>
      </c>
      <c r="P62" s="4">
        <v>1.2538</v>
      </c>
      <c r="Q62" s="4">
        <v>1.2538</v>
      </c>
      <c r="R62" s="4">
        <v>0</v>
      </c>
    </row>
    <row r="63" spans="11:18" x14ac:dyDescent="0.3">
      <c r="K63" s="4">
        <v>0.35</v>
      </c>
      <c r="L63" s="4">
        <v>1.8</v>
      </c>
      <c r="M63" s="4">
        <v>0.91439999999999999</v>
      </c>
      <c r="N63" s="4">
        <v>0.91439999999999999</v>
      </c>
      <c r="O63" s="4">
        <v>0.73819999999999997</v>
      </c>
      <c r="P63" s="4">
        <v>1.1700999999999999</v>
      </c>
      <c r="Q63" s="4">
        <v>1.1700999999999999</v>
      </c>
      <c r="R63" s="4">
        <v>0</v>
      </c>
    </row>
    <row r="64" spans="11:18" x14ac:dyDescent="0.3">
      <c r="K64" s="4">
        <v>0.4</v>
      </c>
      <c r="L64" s="4">
        <v>1.7</v>
      </c>
      <c r="M64" s="4">
        <v>0.80689999999999995</v>
      </c>
      <c r="N64" s="4">
        <v>0.80689999999999995</v>
      </c>
      <c r="O64" s="4">
        <v>0.73719999999999997</v>
      </c>
      <c r="P64" s="4">
        <v>1.0529999999999999</v>
      </c>
      <c r="Q64" s="4">
        <v>1.0529999999999999</v>
      </c>
      <c r="R64" s="4">
        <v>0</v>
      </c>
    </row>
    <row r="65" spans="7:18" x14ac:dyDescent="0.3">
      <c r="G65">
        <f>PI()/(2*5)</f>
        <v>0.31415926535897931</v>
      </c>
    </row>
    <row r="66" spans="7:18" x14ac:dyDescent="0.3">
      <c r="K66" s="4">
        <v>0.05</v>
      </c>
      <c r="L66" s="4">
        <v>10.1</v>
      </c>
      <c r="M66" s="4">
        <v>1.9E-3</v>
      </c>
      <c r="N66" s="4">
        <v>1.9E-3</v>
      </c>
      <c r="O66" s="4">
        <v>2.7099999999999999E-2</v>
      </c>
      <c r="P66" s="4">
        <v>2E-3</v>
      </c>
      <c r="Q66" s="4">
        <v>2E-3</v>
      </c>
      <c r="R66" s="4">
        <v>0</v>
      </c>
    </row>
    <row r="67" spans="7:18" x14ac:dyDescent="0.3">
      <c r="K67" s="4">
        <v>0.1</v>
      </c>
      <c r="L67" s="4">
        <v>5.0999999999999996</v>
      </c>
      <c r="M67" s="4">
        <v>1.5699999999999999E-2</v>
      </c>
      <c r="N67" s="4">
        <v>1.5699999999999999E-2</v>
      </c>
      <c r="O67" s="4">
        <v>4.8099999999999997E-2</v>
      </c>
      <c r="P67" s="4">
        <v>1.6799999999999999E-2</v>
      </c>
      <c r="Q67" s="4">
        <v>1.6799999999999999E-2</v>
      </c>
      <c r="R67" s="4">
        <v>0</v>
      </c>
    </row>
    <row r="68" spans="7:18" x14ac:dyDescent="0.3">
      <c r="K68" s="4">
        <v>0.15</v>
      </c>
      <c r="L68" s="4">
        <v>3.5</v>
      </c>
      <c r="M68" s="4">
        <v>5.2400000000000002E-2</v>
      </c>
      <c r="N68" s="4">
        <v>5.2400000000000002E-2</v>
      </c>
      <c r="O68" s="4">
        <v>6.2199999999999998E-2</v>
      </c>
      <c r="P68" s="4">
        <v>5.74E-2</v>
      </c>
      <c r="Q68" s="4">
        <v>5.74E-2</v>
      </c>
      <c r="R68" s="4">
        <v>0</v>
      </c>
    </row>
    <row r="69" spans="7:18" x14ac:dyDescent="0.3">
      <c r="K69" s="4">
        <v>0.2</v>
      </c>
      <c r="L69" s="4">
        <v>2.8</v>
      </c>
      <c r="M69" s="4">
        <v>0.11990000000000001</v>
      </c>
      <c r="N69" s="4">
        <v>0.11990000000000001</v>
      </c>
      <c r="O69" s="4">
        <v>6.7100000000000007E-2</v>
      </c>
      <c r="P69" s="4">
        <v>0.1346</v>
      </c>
      <c r="Q69" s="4">
        <v>0.1346</v>
      </c>
      <c r="R69" s="4">
        <v>0</v>
      </c>
    </row>
    <row r="70" spans="7:18" x14ac:dyDescent="0.3">
      <c r="K70" s="4">
        <v>0.25</v>
      </c>
      <c r="L70" s="4">
        <v>2.2999999999999998</v>
      </c>
      <c r="M70" s="4">
        <v>0.217</v>
      </c>
      <c r="N70" s="4">
        <v>0.217</v>
      </c>
      <c r="O70" s="4">
        <v>6.5500000000000003E-2</v>
      </c>
      <c r="P70" s="4">
        <v>0.25090000000000001</v>
      </c>
      <c r="Q70" s="4">
        <v>0.25090000000000001</v>
      </c>
      <c r="R70" s="4">
        <v>0</v>
      </c>
    </row>
    <row r="71" spans="7:18" x14ac:dyDescent="0.3">
      <c r="K71" s="4">
        <v>0.3</v>
      </c>
      <c r="L71" s="4">
        <v>2</v>
      </c>
      <c r="M71" s="4">
        <v>0.33139999999999997</v>
      </c>
      <c r="N71" s="4">
        <v>0.33139999999999997</v>
      </c>
      <c r="O71" s="4">
        <v>5.9499999999999997E-2</v>
      </c>
      <c r="P71" s="4">
        <v>0.39589999999999997</v>
      </c>
      <c r="Q71" s="4">
        <v>0.39589999999999997</v>
      </c>
      <c r="R71" s="4">
        <v>0</v>
      </c>
    </row>
    <row r="72" spans="7:18" x14ac:dyDescent="0.3">
      <c r="K72" s="4">
        <v>0.35</v>
      </c>
      <c r="L72" s="4">
        <v>1.8</v>
      </c>
      <c r="M72" s="4">
        <v>0.44330000000000003</v>
      </c>
      <c r="N72" s="4">
        <v>0.44330000000000003</v>
      </c>
      <c r="O72" s="4">
        <v>5.1200000000000002E-2</v>
      </c>
      <c r="P72" s="4">
        <v>0.54849999999999999</v>
      </c>
      <c r="Q72" s="4">
        <v>0.54849999999999999</v>
      </c>
      <c r="R72" s="4">
        <v>0</v>
      </c>
    </row>
    <row r="73" spans="7:18" x14ac:dyDescent="0.3">
      <c r="K73" s="4">
        <v>0.4</v>
      </c>
      <c r="L73" s="4">
        <v>1.7</v>
      </c>
      <c r="M73" s="4">
        <v>0.5343</v>
      </c>
      <c r="N73" s="4">
        <v>0.5343</v>
      </c>
      <c r="O73" s="4">
        <v>4.2099999999999999E-2</v>
      </c>
      <c r="P73" s="4">
        <v>0.6855</v>
      </c>
      <c r="Q73" s="4">
        <v>0.6855</v>
      </c>
      <c r="R73" s="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7AC3-E7B4-4D18-BD75-7B7BA6822C66}">
  <dimension ref="A1:BU351"/>
  <sheetViews>
    <sheetView zoomScale="110" workbookViewId="0">
      <selection activeCell="K1" sqref="K1:K1048576"/>
    </sheetView>
  </sheetViews>
  <sheetFormatPr defaultRowHeight="14.4" x14ac:dyDescent="0.3"/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E1">
        <v>50</v>
      </c>
      <c r="I1">
        <v>1</v>
      </c>
      <c r="J1" cm="1">
        <f t="array" aca="1" ref="J1" ca="1">INDIRECT("D" &amp; 5 + (ROW(J1)-1)*7)</f>
        <v>208.06700000000001</v>
      </c>
      <c r="K1">
        <v>0.80006681689596704</v>
      </c>
      <c r="N1" cm="1">
        <f t="array" aca="1" ref="N1" ca="1">INDIRECT("A" &amp; 2)</f>
        <v>2.2829999999999999</v>
      </c>
      <c r="R1">
        <v>2.2829999999999999</v>
      </c>
      <c r="U1">
        <f>K1*0.5</f>
        <v>0.40003340844798352</v>
      </c>
      <c r="V1">
        <f ca="1">J1/(1025*PI()*0.5^4)</f>
        <v>1.0338307604074581</v>
      </c>
    </row>
    <row r="2" spans="1:22" x14ac:dyDescent="0.3">
      <c r="A2">
        <v>2.2829999999999999</v>
      </c>
      <c r="I2">
        <v>2</v>
      </c>
      <c r="J2" cm="1">
        <f t="array" aca="1" ref="J2" ca="1">INDIRECT("D" &amp; 5 + (ROW(J2)-1)*7)</f>
        <v>208.53100000000001</v>
      </c>
      <c r="K2">
        <v>0.85720789037180101</v>
      </c>
      <c r="N2" cm="1">
        <f t="array" aca="1" ref="N2" ca="1">INDIRECT("A" &amp; 2 + (ROW(J2)-1)*7)</f>
        <v>2.4171999999999998</v>
      </c>
      <c r="R2">
        <v>2.4171999999999998</v>
      </c>
      <c r="U2">
        <f t="shared" ref="U2:U50" si="0">K2*0.5</f>
        <v>0.4286039451859005</v>
      </c>
      <c r="V2">
        <f t="shared" ref="V2:V50" ca="1" si="1">J2/(1025*PI()*0.5^4)</f>
        <v>1.0361362556221199</v>
      </c>
    </row>
    <row r="3" spans="1:22" x14ac:dyDescent="0.3">
      <c r="B3" s="5">
        <v>380.36500000000001</v>
      </c>
      <c r="C3" s="5">
        <v>-8.5048400000000003E-7</v>
      </c>
      <c r="D3" s="5">
        <v>1.50961E-7</v>
      </c>
      <c r="E3" s="5">
        <v>5.3679099999999997E-6</v>
      </c>
      <c r="F3" s="5">
        <v>2711.75</v>
      </c>
      <c r="G3" s="5">
        <v>1.6221699999999999E-14</v>
      </c>
      <c r="I3">
        <v>3</v>
      </c>
      <c r="J3" cm="1">
        <f t="array" aca="1" ref="J3" ca="1">INDIRECT("D" &amp; 5 + (ROW(J3)-1)*7)</f>
        <v>207.21899999999999</v>
      </c>
      <c r="K3">
        <v>0.91633486326725799</v>
      </c>
      <c r="N3" cm="1">
        <f t="array" aca="1" ref="N3" ca="1">INDIRECT("A" &amp; 2 + (ROW(J3)-1)*7)</f>
        <v>2.5514000000000001</v>
      </c>
      <c r="R3">
        <v>2.5514000000000001</v>
      </c>
      <c r="U3">
        <f t="shared" si="0"/>
        <v>0.458167431633629</v>
      </c>
      <c r="V3">
        <f t="shared" ca="1" si="1"/>
        <v>1.0296172691530758</v>
      </c>
    </row>
    <row r="4" spans="1:22" x14ac:dyDescent="0.3">
      <c r="B4" s="5">
        <v>-3.06174E-7</v>
      </c>
      <c r="C4" s="5">
        <v>380.36500000000001</v>
      </c>
      <c r="D4" s="5">
        <v>4.6385900000000001E-6</v>
      </c>
      <c r="E4" s="5">
        <v>-2711.75</v>
      </c>
      <c r="F4" s="5">
        <v>-2.8413100000000001E-6</v>
      </c>
      <c r="G4" s="5">
        <v>3.0175000000000001E-7</v>
      </c>
      <c r="I4">
        <v>4</v>
      </c>
      <c r="J4" cm="1">
        <f t="array" aca="1" ref="J4" ca="1">INDIRECT("D" &amp; 5 + (ROW(J4)-1)*7)</f>
        <v>204.40199999999999</v>
      </c>
      <c r="K4">
        <v>0.97762895635457603</v>
      </c>
      <c r="N4" cm="1">
        <f t="array" aca="1" ref="N4" ca="1">INDIRECT("A" &amp; 2 + (ROW(J4)-1)*7)</f>
        <v>2.6856</v>
      </c>
      <c r="R4">
        <v>2.6856</v>
      </c>
      <c r="U4">
        <f t="shared" si="0"/>
        <v>0.48881447817728801</v>
      </c>
      <c r="V4">
        <f t="shared" ca="1" si="1"/>
        <v>1.0156203294554409</v>
      </c>
    </row>
    <row r="5" spans="1:22" x14ac:dyDescent="0.3">
      <c r="B5" s="5">
        <v>4.4089099999999998E-5</v>
      </c>
      <c r="C5" s="5">
        <v>5.9567900000000003E-5</v>
      </c>
      <c r="D5" s="5">
        <v>208.06700000000001</v>
      </c>
      <c r="E5" s="5">
        <v>-1.02019E-3</v>
      </c>
      <c r="F5" s="5">
        <v>3.0516400000000002E-4</v>
      </c>
      <c r="G5" s="5">
        <v>-3.6498799999999997E-14</v>
      </c>
      <c r="I5">
        <v>5</v>
      </c>
      <c r="J5" cm="1">
        <f t="array" aca="1" ref="J5" ca="1">INDIRECT("D" &amp; 5 + (ROW(J5)-1)*7)</f>
        <v>200.23</v>
      </c>
      <c r="K5">
        <v>1.0412817953904401</v>
      </c>
      <c r="N5" cm="1">
        <f t="array" aca="1" ref="N5" ca="1">INDIRECT("A" &amp; 2 + (ROW(J5)-1)*7)</f>
        <v>2.8197999999999999</v>
      </c>
      <c r="R5">
        <v>2.8197999999999999</v>
      </c>
      <c r="U5">
        <f t="shared" si="0"/>
        <v>0.52064089769522004</v>
      </c>
      <c r="V5">
        <f t="shared" ca="1" si="1"/>
        <v>0.99489074748223072</v>
      </c>
    </row>
    <row r="6" spans="1:22" x14ac:dyDescent="0.3">
      <c r="B6" s="5">
        <v>6.2595599999999999E-6</v>
      </c>
      <c r="C6" s="5">
        <v>-2711.6</v>
      </c>
      <c r="D6" s="5">
        <v>4.1050700000000003E-5</v>
      </c>
      <c r="E6" s="5">
        <v>19331.900000000001</v>
      </c>
      <c r="F6" s="5">
        <v>-3.9643400000000001E-5</v>
      </c>
      <c r="G6" s="5">
        <v>-2.1511500000000001E-6</v>
      </c>
      <c r="I6">
        <v>6</v>
      </c>
      <c r="J6" cm="1">
        <f t="array" aca="1" ref="J6" ca="1">INDIRECT("D" &amp; 5 + (ROW(J6)-1)*7)</f>
        <v>194.489</v>
      </c>
      <c r="K6">
        <v>1.1074949115863499</v>
      </c>
      <c r="N6" cm="1">
        <f t="array" aca="1" ref="N6" ca="1">INDIRECT("A" &amp; 2 + (ROW(J6)-1)*7)</f>
        <v>2.9540000000000002</v>
      </c>
      <c r="R6">
        <v>2.9540000000000002</v>
      </c>
      <c r="U6">
        <f t="shared" si="0"/>
        <v>0.55374745579317497</v>
      </c>
      <c r="V6">
        <f t="shared" ca="1" si="1"/>
        <v>0.96636521294047639</v>
      </c>
    </row>
    <row r="7" spans="1:22" x14ac:dyDescent="0.3">
      <c r="B7" s="5">
        <v>2711.6</v>
      </c>
      <c r="C7" s="5">
        <v>-1.6329300000000001E-6</v>
      </c>
      <c r="D7" s="5">
        <v>3.4002299999999998E-5</v>
      </c>
      <c r="E7" s="5">
        <v>2.57104E-5</v>
      </c>
      <c r="F7" s="5">
        <v>19331.900000000001</v>
      </c>
      <c r="G7" s="5">
        <v>4.21764E-13</v>
      </c>
      <c r="I7">
        <v>7</v>
      </c>
      <c r="J7" cm="1">
        <f t="array" aca="1" ref="J7" ca="1">INDIRECT("D" &amp; 5 + (ROW(J7)-1)*7)</f>
        <v>187.13499999999999</v>
      </c>
      <c r="K7">
        <v>1.17647874731616</v>
      </c>
      <c r="N7" cm="1">
        <f t="array" aca="1" ref="N7" ca="1">INDIRECT("A" &amp; 2 + (ROW(J7)-1)*7)</f>
        <v>3.0882000000000001</v>
      </c>
      <c r="R7">
        <v>3.0882000000000001</v>
      </c>
      <c r="U7">
        <f t="shared" si="0"/>
        <v>0.58823937365807999</v>
      </c>
      <c r="V7">
        <f t="shared" ca="1" si="1"/>
        <v>0.92982510128395968</v>
      </c>
    </row>
    <row r="8" spans="1:22" x14ac:dyDescent="0.3">
      <c r="B8" s="5">
        <v>-2.7247400000000002E-15</v>
      </c>
      <c r="C8" s="5">
        <v>3.0186599999999998E-7</v>
      </c>
      <c r="D8" s="5">
        <v>-5.2425400000000002E-15</v>
      </c>
      <c r="E8" s="5">
        <v>-2.1521000000000001E-6</v>
      </c>
      <c r="F8" s="5">
        <v>1.18944E-14</v>
      </c>
      <c r="G8" s="5">
        <v>7.8012699999999997E-16</v>
      </c>
      <c r="I8">
        <v>8</v>
      </c>
      <c r="J8" cm="1">
        <f t="array" aca="1" ref="J8" ca="1">INDIRECT("D" &amp; 5 + (ROW(J8)-1)*7)</f>
        <v>178.596</v>
      </c>
      <c r="K8">
        <v>1.2484510549788601</v>
      </c>
      <c r="N8" cm="1">
        <f t="array" aca="1" ref="N8" ca="1">INDIRECT("A" &amp; 2 + (ROW(J8)-1)*7)</f>
        <v>3.2223999999999999</v>
      </c>
      <c r="R8">
        <v>3.2223999999999999</v>
      </c>
      <c r="U8">
        <f t="shared" si="0"/>
        <v>0.62422552748943005</v>
      </c>
      <c r="V8">
        <f t="shared" ca="1" si="1"/>
        <v>0.88739703309861906</v>
      </c>
    </row>
    <row r="9" spans="1:22" x14ac:dyDescent="0.3">
      <c r="A9">
        <v>2.4171999999999998</v>
      </c>
      <c r="I9">
        <v>9</v>
      </c>
      <c r="J9" cm="1">
        <f t="array" aca="1" ref="J9" ca="1">INDIRECT("D" &amp; 5 + (ROW(J9)-1)*7)</f>
        <v>169.21799999999999</v>
      </c>
      <c r="K9">
        <v>1.3236345839417201</v>
      </c>
      <c r="N9" cm="1">
        <f t="array" aca="1" ref="N9" ca="1">INDIRECT("A" &amp; 2 + (ROW(J9)-1)*7)</f>
        <v>3.3565999999999998</v>
      </c>
      <c r="R9">
        <v>3.3565999999999998</v>
      </c>
      <c r="U9">
        <f t="shared" si="0"/>
        <v>0.66181729197086003</v>
      </c>
      <c r="V9">
        <f t="shared" ca="1" si="1"/>
        <v>0.84080019231607717</v>
      </c>
    </row>
    <row r="10" spans="1:22" x14ac:dyDescent="0.3">
      <c r="B10" s="5">
        <v>459.82799999999997</v>
      </c>
      <c r="C10" s="5">
        <v>-2.8815300000000003E-7</v>
      </c>
      <c r="D10" s="5">
        <v>-1.8223399999999999E-5</v>
      </c>
      <c r="E10" s="5">
        <v>-8.9513200000000005E-7</v>
      </c>
      <c r="F10" s="5">
        <v>3279.24</v>
      </c>
      <c r="G10" s="5">
        <v>-4.2508800000000002E-13</v>
      </c>
      <c r="I10">
        <v>10</v>
      </c>
      <c r="J10" cm="1">
        <f t="array" aca="1" ref="J10" ca="1">INDIRECT("D" &amp; 5 + (ROW(J10)-1)*7)</f>
        <v>158.53</v>
      </c>
      <c r="K10">
        <v>1.40225397550487</v>
      </c>
      <c r="N10" cm="1">
        <f t="array" aca="1" ref="N10" ca="1">INDIRECT("A" &amp; 2 + (ROW(J10)-1)*7)</f>
        <v>3.4908000000000001</v>
      </c>
      <c r="R10">
        <v>3.4908000000000001</v>
      </c>
      <c r="U10">
        <f t="shared" si="0"/>
        <v>0.70112698775243498</v>
      </c>
      <c r="V10">
        <f t="shared" ca="1" si="1"/>
        <v>0.78769430254386485</v>
      </c>
    </row>
    <row r="11" spans="1:22" x14ac:dyDescent="0.3">
      <c r="B11" s="5">
        <v>-6.4834499999999997E-7</v>
      </c>
      <c r="C11" s="5">
        <v>459.827</v>
      </c>
      <c r="D11" s="5">
        <v>3.5985400000000002E-6</v>
      </c>
      <c r="E11" s="5">
        <v>-3279.24</v>
      </c>
      <c r="F11" s="5">
        <v>-4.5084800000000004E-6</v>
      </c>
      <c r="G11" s="5">
        <v>3.63433E-7</v>
      </c>
      <c r="I11">
        <v>11</v>
      </c>
      <c r="J11" cm="1">
        <f t="array" aca="1" ref="J11" ca="1">INDIRECT("D" &amp; 5 + (ROW(J11)-1)*7)</f>
        <v>146.61500000000001</v>
      </c>
      <c r="K11">
        <v>1.4845318349696599</v>
      </c>
      <c r="N11" cm="1">
        <f t="array" aca="1" ref="N11" ca="1">INDIRECT("A" &amp; 2 + (ROW(J11)-1)*7)</f>
        <v>3.625</v>
      </c>
      <c r="R11">
        <v>3.625</v>
      </c>
      <c r="U11">
        <f t="shared" si="0"/>
        <v>0.74226591748482995</v>
      </c>
      <c r="V11">
        <f t="shared" ca="1" si="1"/>
        <v>0.72849176917598402</v>
      </c>
    </row>
    <row r="12" spans="1:22" x14ac:dyDescent="0.3">
      <c r="B12" s="5">
        <v>4.1782200000000001E-5</v>
      </c>
      <c r="C12" s="5">
        <v>3.8864700000000001E-5</v>
      </c>
      <c r="D12" s="5">
        <v>208.53100000000001</v>
      </c>
      <c r="E12" s="5">
        <v>9.4919200000000004E-5</v>
      </c>
      <c r="F12" s="5">
        <v>2.2223100000000001E-4</v>
      </c>
      <c r="G12" s="5">
        <v>-1.67459E-13</v>
      </c>
      <c r="I12">
        <v>12</v>
      </c>
      <c r="J12" cm="1">
        <f t="array" aca="1" ref="J12" ca="1">INDIRECT("D" &amp; 5 + (ROW(J12)-1)*7)</f>
        <v>134.273</v>
      </c>
      <c r="K12">
        <v>1.5706840273776601</v>
      </c>
      <c r="N12" cm="1">
        <f t="array" aca="1" ref="N12" ca="1">INDIRECT("A" &amp; 2 + (ROW(J12)-1)*7)</f>
        <v>3.7591999999999999</v>
      </c>
      <c r="R12">
        <v>3.7591999999999999</v>
      </c>
      <c r="U12">
        <f t="shared" si="0"/>
        <v>0.78534201368883005</v>
      </c>
      <c r="V12">
        <f t="shared" ca="1" si="1"/>
        <v>0.66716758396185172</v>
      </c>
    </row>
    <row r="13" spans="1:22" x14ac:dyDescent="0.3">
      <c r="B13" s="5">
        <v>-2.30523E-6</v>
      </c>
      <c r="C13" s="5">
        <v>-3279.07</v>
      </c>
      <c r="D13" s="5">
        <v>1.8984300000000001E-5</v>
      </c>
      <c r="E13" s="5">
        <v>23384.5</v>
      </c>
      <c r="F13" s="5">
        <v>-3.3073300000000001E-5</v>
      </c>
      <c r="G13" s="5">
        <v>-2.5917000000000001E-6</v>
      </c>
      <c r="I13">
        <v>13</v>
      </c>
      <c r="J13" cm="1">
        <f t="array" aca="1" ref="J13" ca="1">INDIRECT("D" &amp; 5 + (ROW(J13)-1)*7)</f>
        <v>122.45399999999999</v>
      </c>
      <c r="K13">
        <v>1.66091434884059</v>
      </c>
      <c r="N13" cm="1">
        <f t="array" aca="1" ref="N13" ca="1">INDIRECT("A" &amp; 2 + (ROW(J13)-1)*7)</f>
        <v>3.8934000000000002</v>
      </c>
      <c r="R13">
        <v>3.8934000000000002</v>
      </c>
      <c r="U13">
        <f t="shared" si="0"/>
        <v>0.83045717442029499</v>
      </c>
      <c r="V13">
        <f t="shared" ca="1" si="1"/>
        <v>0.60844204960390091</v>
      </c>
    </row>
    <row r="14" spans="1:22" x14ac:dyDescent="0.3">
      <c r="B14" s="5">
        <v>3279.06</v>
      </c>
      <c r="C14" s="5">
        <v>2.0170700000000002E-6</v>
      </c>
      <c r="D14" s="5">
        <v>-6.4402199999999998E-5</v>
      </c>
      <c r="E14" s="5">
        <v>-5.0203E-5</v>
      </c>
      <c r="F14" s="5">
        <v>23384.5</v>
      </c>
      <c r="G14" s="5">
        <v>-7.5571199999999996E-13</v>
      </c>
      <c r="I14">
        <v>14</v>
      </c>
      <c r="J14" cm="1">
        <f t="array" aca="1" ref="J14" ca="1">INDIRECT("D" &amp; 5 + (ROW(J14)-1)*7)</f>
        <v>110.27500000000001</v>
      </c>
      <c r="K14">
        <v>1.7554808954986401</v>
      </c>
      <c r="N14" cm="1">
        <f t="array" aca="1" ref="N14" ca="1">INDIRECT("A" &amp; 2 + (ROW(J14)-1)*7)</f>
        <v>4.0277000000000003</v>
      </c>
      <c r="R14">
        <v>4.0277000000000003</v>
      </c>
      <c r="U14">
        <f t="shared" si="0"/>
        <v>0.87774044774932003</v>
      </c>
      <c r="V14">
        <f t="shared" ca="1" si="1"/>
        <v>0.54792776895871254</v>
      </c>
    </row>
    <row r="15" spans="1:22" x14ac:dyDescent="0.3">
      <c r="B15" s="5">
        <v>2.2475399999999998E-15</v>
      </c>
      <c r="C15" s="5">
        <v>3.63573E-7</v>
      </c>
      <c r="D15" s="5">
        <v>-6.9981600000000001E-15</v>
      </c>
      <c r="E15" s="5">
        <v>-2.5928E-6</v>
      </c>
      <c r="F15" s="5">
        <v>-5.7576599999999998E-15</v>
      </c>
      <c r="G15" s="5">
        <v>1.0346800000000001E-15</v>
      </c>
      <c r="I15">
        <v>15</v>
      </c>
      <c r="J15" cm="1">
        <f t="array" aca="1" ref="J15" ca="1">INDIRECT("D" &amp; 5 + (ROW(J15)-1)*7)</f>
        <v>96.641199999999998</v>
      </c>
      <c r="K15">
        <v>1.8544056141635901</v>
      </c>
      <c r="N15" cm="1">
        <f t="array" aca="1" ref="N15" ca="1">INDIRECT("A" &amp; 2 + (ROW(J15)-1)*7)</f>
        <v>4.1619000000000002</v>
      </c>
      <c r="R15">
        <v>4.1619000000000002</v>
      </c>
      <c r="U15">
        <f t="shared" si="0"/>
        <v>0.92720280708179503</v>
      </c>
      <c r="V15">
        <f t="shared" ca="1" si="1"/>
        <v>0.48018496581720904</v>
      </c>
    </row>
    <row r="16" spans="1:22" x14ac:dyDescent="0.3">
      <c r="A16">
        <v>2.5514000000000001</v>
      </c>
      <c r="I16">
        <v>16</v>
      </c>
      <c r="J16" cm="1">
        <f t="array" aca="1" ref="J16" ca="1">INDIRECT("D" &amp; 5 + (ROW(J16)-1)*7)</f>
        <v>83.933599999999998</v>
      </c>
      <c r="K16">
        <v>1.95789154017983</v>
      </c>
      <c r="N16" cm="1">
        <f t="array" aca="1" ref="N16" ca="1">INDIRECT("A" &amp; 2 + (ROW(J16)-1)*7)</f>
        <v>4.2961</v>
      </c>
      <c r="R16">
        <v>4.2961</v>
      </c>
      <c r="U16">
        <f t="shared" si="0"/>
        <v>0.97894577008991501</v>
      </c>
      <c r="V16">
        <f t="shared" ca="1" si="1"/>
        <v>0.41704420937359321</v>
      </c>
    </row>
    <row r="17" spans="1:73" x14ac:dyDescent="0.3">
      <c r="B17" s="5">
        <v>549.69000000000005</v>
      </c>
      <c r="C17" s="5">
        <v>4.9424599999999996E-7</v>
      </c>
      <c r="D17" s="5">
        <v>-1.4069399999999999E-5</v>
      </c>
      <c r="E17" s="5">
        <v>-4.2786200000000002E-7</v>
      </c>
      <c r="F17" s="5">
        <v>3921.37</v>
      </c>
      <c r="G17" s="5">
        <v>1.18744E-12</v>
      </c>
      <c r="I17">
        <v>17</v>
      </c>
      <c r="J17" cm="1">
        <f t="array" aca="1" ref="J17" ca="1">INDIRECT("D" &amp; 5 + (ROW(J17)-1)*7)</f>
        <v>74.278099999999995</v>
      </c>
      <c r="K17">
        <v>2.0660405060532101</v>
      </c>
      <c r="N17" cm="1">
        <f t="array" aca="1" ref="N17" ca="1">INDIRECT("A" &amp; 2 + (ROW(J17)-1)*7)</f>
        <v>4.4302999999999999</v>
      </c>
      <c r="R17">
        <v>4.4302999999999999</v>
      </c>
      <c r="U17">
        <f t="shared" si="0"/>
        <v>1.0330202530266051</v>
      </c>
      <c r="V17">
        <f t="shared" ca="1" si="1"/>
        <v>0.36906854332797223</v>
      </c>
      <c r="X17">
        <v>0.80006681689596704</v>
      </c>
      <c r="Y17">
        <v>0.85720789037180101</v>
      </c>
      <c r="Z17">
        <v>0.91633486326725799</v>
      </c>
      <c r="AA17">
        <v>0.97762895635457603</v>
      </c>
      <c r="AB17">
        <v>1.0412817953904401</v>
      </c>
      <c r="AC17">
        <v>1.1074949115863499</v>
      </c>
      <c r="AD17">
        <v>1.17647874731616</v>
      </c>
      <c r="AE17">
        <v>1.2484510549788601</v>
      </c>
      <c r="AF17">
        <v>1.3236345839417201</v>
      </c>
      <c r="AG17">
        <v>1.40225397550487</v>
      </c>
      <c r="AH17">
        <v>1.4845318349696599</v>
      </c>
      <c r="AI17">
        <v>1.5706840273776601</v>
      </c>
      <c r="AJ17">
        <v>1.66091434884059</v>
      </c>
      <c r="AK17">
        <v>1.7554808954986401</v>
      </c>
      <c r="AL17">
        <v>1.8544056141635901</v>
      </c>
      <c r="AM17">
        <v>1.95789154017983</v>
      </c>
      <c r="AN17">
        <v>2.0660405060532101</v>
      </c>
      <c r="AO17">
        <v>2.1789195708869702</v>
      </c>
      <c r="AP17">
        <v>2.2965605832443301</v>
      </c>
      <c r="AQ17">
        <v>2.4189617999548298</v>
      </c>
      <c r="AR17">
        <v>2.5460914129149699</v>
      </c>
      <c r="AS17">
        <v>2.6778925889615399</v>
      </c>
      <c r="AT17">
        <v>2.81428945570554</v>
      </c>
      <c r="AU17">
        <v>2.9551934020286401</v>
      </c>
      <c r="AV17">
        <v>3.1005091076519502</v>
      </c>
      <c r="AW17">
        <v>3.2501398456083601</v>
      </c>
      <c r="AX17">
        <v>3.4039917731603202</v>
      </c>
      <c r="AY17">
        <v>3.5619770992606901</v>
      </c>
      <c r="AZ17">
        <v>3.7240161597446102</v>
      </c>
      <c r="BA17">
        <v>3.8900385301364802</v>
      </c>
      <c r="BB17">
        <v>4.0599833590020697</v>
      </c>
      <c r="BC17">
        <v>4.2337991197949902</v>
      </c>
      <c r="BD17">
        <v>4.4114429675038602</v>
      </c>
      <c r="BE17">
        <v>4.5928798593834497</v>
      </c>
      <c r="BF17">
        <v>4.7780815657523297</v>
      </c>
      <c r="BG17">
        <v>4.9670256635299097</v>
      </c>
      <c r="BH17">
        <v>5.1596945755269896</v>
      </c>
      <c r="BI17">
        <v>5.3562224090597201</v>
      </c>
      <c r="BJ17">
        <v>5.55630607889226</v>
      </c>
      <c r="BK17">
        <v>5.7600826671403498</v>
      </c>
      <c r="BL17">
        <v>5.9675462855717996</v>
      </c>
      <c r="BM17">
        <v>6.1786925763687499</v>
      </c>
      <c r="BN17">
        <v>6.3935183477283397</v>
      </c>
      <c r="BO17">
        <v>6.6120212855179004</v>
      </c>
      <c r="BP17">
        <v>6.8341997285711997</v>
      </c>
      <c r="BQ17">
        <v>7.0600524960620303</v>
      </c>
      <c r="BR17">
        <v>7.2895787566617702</v>
      </c>
      <c r="BS17">
        <v>7.5227779306332501</v>
      </c>
      <c r="BT17">
        <v>7.75964961746703</v>
      </c>
      <c r="BU17">
        <v>8.0001935430285709</v>
      </c>
    </row>
    <row r="18" spans="1:73" x14ac:dyDescent="0.3">
      <c r="B18" s="5">
        <v>-1.14057E-7</v>
      </c>
      <c r="C18" s="5">
        <v>549.69000000000005</v>
      </c>
      <c r="D18" s="5">
        <v>1.04686E-5</v>
      </c>
      <c r="E18" s="5">
        <v>-3921.36</v>
      </c>
      <c r="F18" s="5">
        <v>6.4860899999999998E-6</v>
      </c>
      <c r="G18" s="5">
        <v>4.3271099999999999E-7</v>
      </c>
      <c r="I18">
        <v>18</v>
      </c>
      <c r="J18" cm="1">
        <f t="array" aca="1" ref="J18" ca="1">INDIRECT("D" &amp; 5 + (ROW(J18)-1)*7)</f>
        <v>64.525099999999995</v>
      </c>
      <c r="K18">
        <v>2.1789195708869702</v>
      </c>
      <c r="N18" cm="1">
        <f t="array" aca="1" ref="N18" ca="1">INDIRECT("A" &amp; 2 + (ROW(J18)-1)*7)</f>
        <v>4.5644999999999998</v>
      </c>
      <c r="R18">
        <v>4.5644999999999998</v>
      </c>
      <c r="U18">
        <f t="shared" si="0"/>
        <v>1.0894597854434851</v>
      </c>
      <c r="V18">
        <f t="shared" ca="1" si="1"/>
        <v>0.32060842516289112</v>
      </c>
    </row>
    <row r="19" spans="1:73" x14ac:dyDescent="0.3">
      <c r="B19" s="5">
        <v>-4.8664300000000001E-6</v>
      </c>
      <c r="C19" s="5">
        <v>-1.2131800000000001E-4</v>
      </c>
      <c r="D19" s="5">
        <v>207.21899999999999</v>
      </c>
      <c r="E19" s="5">
        <v>-5.3384400000000001E-4</v>
      </c>
      <c r="F19" s="5">
        <v>-3.6361600000000001E-5</v>
      </c>
      <c r="G19" s="5">
        <v>9.9708700000000006E-14</v>
      </c>
      <c r="I19">
        <v>19</v>
      </c>
      <c r="J19" cm="1">
        <f t="array" aca="1" ref="J19" ca="1">INDIRECT("D" &amp; 5 + (ROW(J19)-1)*7)</f>
        <v>51.486400000000003</v>
      </c>
      <c r="K19">
        <v>2.2965605832443301</v>
      </c>
      <c r="N19" cm="1">
        <f t="array" aca="1" ref="N19" ca="1">INDIRECT("A" &amp; 2 + (ROW(J19)-1)*7)</f>
        <v>4.6986999999999997</v>
      </c>
      <c r="R19">
        <v>4.6986999999999997</v>
      </c>
      <c r="U19">
        <f t="shared" si="0"/>
        <v>1.1482802916221651</v>
      </c>
      <c r="V19">
        <f t="shared" ca="1" si="1"/>
        <v>0.25582251900898534</v>
      </c>
    </row>
    <row r="20" spans="1:73" x14ac:dyDescent="0.3">
      <c r="B20" s="5">
        <v>-3.9539700000000002E-6</v>
      </c>
      <c r="C20" s="5">
        <v>-3921.14</v>
      </c>
      <c r="D20" s="5">
        <v>-5.8004999999999998E-5</v>
      </c>
      <c r="E20" s="5">
        <v>27972.5</v>
      </c>
      <c r="F20" s="5">
        <v>-2.8694700000000002E-5</v>
      </c>
      <c r="G20" s="5">
        <v>-3.0866799999999999E-6</v>
      </c>
      <c r="I20">
        <v>20</v>
      </c>
      <c r="J20" cm="1">
        <f t="array" aca="1" ref="J20" ca="1">INDIRECT("D" &amp; 5 + (ROW(J20)-1)*7)</f>
        <v>42.639600000000002</v>
      </c>
      <c r="K20">
        <v>2.4189617999548298</v>
      </c>
      <c r="N20" cm="1">
        <f t="array" aca="1" ref="N20" ca="1">INDIRECT("A" &amp; 2 + (ROW(J20)-1)*7)</f>
        <v>4.8329000000000004</v>
      </c>
      <c r="R20">
        <v>4.8329000000000004</v>
      </c>
      <c r="U20">
        <f t="shared" si="0"/>
        <v>1.2094808999774149</v>
      </c>
      <c r="V20">
        <f t="shared" ca="1" si="1"/>
        <v>0.21186507274805638</v>
      </c>
    </row>
    <row r="21" spans="1:73" x14ac:dyDescent="0.3">
      <c r="B21" s="5">
        <v>3921.15</v>
      </c>
      <c r="C21" s="5">
        <v>-1.8249099999999999E-6</v>
      </c>
      <c r="D21" s="5">
        <v>1.26983E-5</v>
      </c>
      <c r="E21" s="5">
        <v>-1.10648E-5</v>
      </c>
      <c r="F21" s="5">
        <v>27972.6</v>
      </c>
      <c r="G21" s="5">
        <v>3.7708E-12</v>
      </c>
      <c r="I21">
        <v>21</v>
      </c>
      <c r="J21" cm="1">
        <f t="array" aca="1" ref="J21" ca="1">INDIRECT("D" &amp; 5 + (ROW(J21)-1)*7)</f>
        <v>35.75</v>
      </c>
      <c r="K21">
        <v>2.5460914129149699</v>
      </c>
      <c r="N21" cm="1">
        <f t="array" aca="1" ref="N21" ca="1">INDIRECT("A" &amp; 2 + (ROW(J21)-1)*7)</f>
        <v>4.9671000000000003</v>
      </c>
      <c r="R21">
        <v>4.9671000000000003</v>
      </c>
      <c r="U21">
        <f t="shared" si="0"/>
        <v>1.2730457064574849</v>
      </c>
      <c r="V21">
        <f t="shared" ca="1" si="1"/>
        <v>0.17763244380207638</v>
      </c>
    </row>
    <row r="22" spans="1:73" x14ac:dyDescent="0.3">
      <c r="B22" s="5">
        <v>-9.8610999999999992E-15</v>
      </c>
      <c r="C22" s="5">
        <v>4.32861E-7</v>
      </c>
      <c r="D22" s="5">
        <v>1.62262E-14</v>
      </c>
      <c r="E22" s="5">
        <v>-3.0879300000000001E-6</v>
      </c>
      <c r="F22" s="5">
        <v>7.3432200000000004E-14</v>
      </c>
      <c r="G22" s="5">
        <v>1.36017E-15</v>
      </c>
      <c r="I22">
        <v>22</v>
      </c>
      <c r="J22" cm="1">
        <f t="array" aca="1" ref="J22" ca="1">INDIRECT("D" &amp; 5 + (ROW(J22)-1)*7)</f>
        <v>32.194000000000003</v>
      </c>
      <c r="K22">
        <v>2.6778925889615399</v>
      </c>
      <c r="N22" cm="1">
        <f t="array" aca="1" ref="N22" ca="1">INDIRECT("A" &amp; 2 + (ROW(J22)-1)*7)</f>
        <v>5.1013000000000002</v>
      </c>
      <c r="R22">
        <v>5.1013000000000002</v>
      </c>
      <c r="U22">
        <f t="shared" si="0"/>
        <v>1.33894629448077</v>
      </c>
      <c r="V22">
        <f t="shared" ca="1" si="1"/>
        <v>0.1599636054759174</v>
      </c>
    </row>
    <row r="23" spans="1:73" x14ac:dyDescent="0.3">
      <c r="A23">
        <v>2.6856</v>
      </c>
      <c r="I23">
        <v>23</v>
      </c>
      <c r="J23" cm="1">
        <f t="array" aca="1" ref="J23" ca="1">INDIRECT("D" &amp; 5 + (ROW(J23)-1)*7)</f>
        <v>25.771599999999999</v>
      </c>
      <c r="K23">
        <v>2.81428945570554</v>
      </c>
      <c r="N23" cm="1">
        <f t="array" aca="1" ref="N23" ca="1">INDIRECT("A" &amp; 2 + (ROW(J23)-1)*7)</f>
        <v>5.2355</v>
      </c>
      <c r="R23">
        <v>5.2355</v>
      </c>
      <c r="U23">
        <f t="shared" si="0"/>
        <v>1.40714472785277</v>
      </c>
      <c r="V23">
        <f t="shared" ca="1" si="1"/>
        <v>0.12805237171159695</v>
      </c>
    </row>
    <row r="24" spans="1:73" x14ac:dyDescent="0.3">
      <c r="B24" s="5">
        <v>650.02099999999996</v>
      </c>
      <c r="C24" s="5">
        <v>-7.6035600000000001E-7</v>
      </c>
      <c r="D24" s="5">
        <v>-8.9716999999999992E-6</v>
      </c>
      <c r="E24" s="5">
        <v>6.8703999999999999E-7</v>
      </c>
      <c r="F24" s="5">
        <v>4638.7299999999996</v>
      </c>
      <c r="G24" s="5">
        <v>5.1522499999999996E-13</v>
      </c>
      <c r="I24">
        <v>24</v>
      </c>
      <c r="J24" cm="1">
        <f t="array" aca="1" ref="J24" ca="1">INDIRECT("D" &amp; 5 + (ROW(J24)-1)*7)</f>
        <v>17.119399999999999</v>
      </c>
      <c r="K24">
        <v>2.9551934020286401</v>
      </c>
      <c r="N24" cm="1">
        <f t="array" aca="1" ref="N24" ca="1">INDIRECT("A" &amp; 2 + (ROW(J24)-1)*7)</f>
        <v>5.3696999999999999</v>
      </c>
      <c r="R24">
        <v>5.3696999999999999</v>
      </c>
      <c r="U24">
        <f t="shared" si="0"/>
        <v>1.4775967010143201</v>
      </c>
      <c r="V24">
        <f t="shared" ca="1" si="1"/>
        <v>8.5061842193713738E-2</v>
      </c>
    </row>
    <row r="25" spans="1:73" x14ac:dyDescent="0.3">
      <c r="B25" s="5">
        <v>4.4020599999999999E-7</v>
      </c>
      <c r="C25" s="5">
        <v>650.02099999999996</v>
      </c>
      <c r="D25" s="5">
        <v>-4.7009500000000003E-6</v>
      </c>
      <c r="E25" s="5">
        <v>-4638.7299999999996</v>
      </c>
      <c r="F25" s="5">
        <v>-1.64886E-6</v>
      </c>
      <c r="G25" s="5">
        <v>5.0943800000000004E-7</v>
      </c>
      <c r="I25">
        <v>25</v>
      </c>
      <c r="J25" cm="1">
        <f t="array" aca="1" ref="J25" ca="1">INDIRECT("D" &amp; 5 + (ROW(J25)-1)*7)</f>
        <v>12.1676</v>
      </c>
      <c r="K25">
        <v>3.1005091076519502</v>
      </c>
      <c r="N25" cm="1">
        <f t="array" aca="1" ref="N25" ca="1">INDIRECT("A" &amp; 2 + (ROW(J25)-1)*7)</f>
        <v>5.5038999999999998</v>
      </c>
      <c r="R25">
        <v>5.5038999999999998</v>
      </c>
      <c r="U25">
        <f t="shared" si="0"/>
        <v>1.5502545538259751</v>
      </c>
      <c r="V25">
        <f t="shared" ca="1" si="1"/>
        <v>6.0457637012759288E-2</v>
      </c>
    </row>
    <row r="26" spans="1:73" x14ac:dyDescent="0.3">
      <c r="B26" s="5">
        <v>-2.145E-5</v>
      </c>
      <c r="C26" s="5">
        <v>4.3180199999999997E-5</v>
      </c>
      <c r="D26" s="5">
        <v>204.40199999999999</v>
      </c>
      <c r="E26" s="5">
        <v>4.5668E-4</v>
      </c>
      <c r="F26" s="5">
        <v>-2.0061800000000001E-4</v>
      </c>
      <c r="G26" s="5">
        <v>-8.5870900000000006E-14</v>
      </c>
      <c r="I26">
        <v>26</v>
      </c>
      <c r="J26" cm="1">
        <f t="array" aca="1" ref="J26" ca="1">INDIRECT("D" &amp; 5 + (ROW(J26)-1)*7)</f>
        <v>11.476599999999999</v>
      </c>
      <c r="K26">
        <v>3.2501398456083601</v>
      </c>
      <c r="N26" cm="1">
        <f t="array" aca="1" ref="N26" ca="1">INDIRECT("A" &amp; 2 + (ROW(J26)-1)*7)</f>
        <v>5.6380999999999997</v>
      </c>
      <c r="R26">
        <v>5.6380999999999997</v>
      </c>
      <c r="U26">
        <f t="shared" si="0"/>
        <v>1.6250699228041801</v>
      </c>
      <c r="V26">
        <f t="shared" ca="1" si="1"/>
        <v>5.7024237889200267E-2</v>
      </c>
    </row>
    <row r="27" spans="1:73" x14ac:dyDescent="0.3">
      <c r="B27" s="5">
        <v>7.0433E-6</v>
      </c>
      <c r="C27" s="5">
        <v>-4638.4799999999996</v>
      </c>
      <c r="D27" s="5">
        <v>5.6143800000000003E-5</v>
      </c>
      <c r="E27" s="5">
        <v>33101.5</v>
      </c>
      <c r="F27" s="5">
        <v>1.24721E-5</v>
      </c>
      <c r="G27" s="5">
        <v>-3.63528E-6</v>
      </c>
      <c r="I27">
        <v>27</v>
      </c>
      <c r="J27" cm="1">
        <f t="array" aca="1" ref="J27" ca="1">INDIRECT("D" &amp; 5 + (ROW(J27)-1)*7)</f>
        <v>12.0379</v>
      </c>
      <c r="K27">
        <v>3.4039917731603202</v>
      </c>
      <c r="N27" cm="1">
        <f t="array" aca="1" ref="N27" ca="1">INDIRECT("A" &amp; 2 + (ROW(J27)-1)*7)</f>
        <v>5.7723000000000004</v>
      </c>
      <c r="R27">
        <v>5.7723000000000004</v>
      </c>
      <c r="U27">
        <f t="shared" si="0"/>
        <v>1.7019958865801601</v>
      </c>
      <c r="V27">
        <f t="shared" ca="1" si="1"/>
        <v>5.9813191475385039E-2</v>
      </c>
    </row>
    <row r="28" spans="1:73" x14ac:dyDescent="0.3">
      <c r="B28" s="5">
        <v>4638.4799999999996</v>
      </c>
      <c r="C28" s="5">
        <v>6.7231500000000002E-6</v>
      </c>
      <c r="D28" s="5">
        <v>-1.0963099999999999E-4</v>
      </c>
      <c r="E28" s="5">
        <v>-5.68998E-5</v>
      </c>
      <c r="F28" s="5">
        <v>33101.5</v>
      </c>
      <c r="G28" s="5">
        <v>6.4880199999999997E-13</v>
      </c>
      <c r="I28">
        <v>28</v>
      </c>
      <c r="J28" cm="1">
        <f t="array" aca="1" ref="J28" ca="1">INDIRECT("D" &amp; 5 + (ROW(J28)-1)*7)</f>
        <v>8.0411099999999998</v>
      </c>
      <c r="K28">
        <v>3.5619770992606901</v>
      </c>
      <c r="N28" cm="1">
        <f t="array" aca="1" ref="N28" ca="1">INDIRECT("A" &amp; 2 + (ROW(J28)-1)*7)</f>
        <v>5.9065000000000003</v>
      </c>
      <c r="R28">
        <v>5.9065000000000003</v>
      </c>
      <c r="U28">
        <f t="shared" si="0"/>
        <v>1.780988549630345</v>
      </c>
      <c r="V28">
        <f t="shared" ca="1" si="1"/>
        <v>3.9954182382694103E-2</v>
      </c>
    </row>
    <row r="29" spans="1:73" x14ac:dyDescent="0.3">
      <c r="B29" s="5">
        <v>1.21688E-14</v>
      </c>
      <c r="C29" s="5">
        <v>5.0960600000000002E-7</v>
      </c>
      <c r="D29" s="5">
        <v>-9.7727000000000004E-15</v>
      </c>
      <c r="E29" s="5">
        <v>-3.63669E-6</v>
      </c>
      <c r="F29" s="5">
        <v>-9.6803200000000006E-14</v>
      </c>
      <c r="G29" s="5">
        <v>1.7734199999999999E-15</v>
      </c>
      <c r="I29">
        <v>29</v>
      </c>
      <c r="J29" cm="1">
        <f t="array" aca="1" ref="J29" ca="1">INDIRECT("D" &amp; 5 + (ROW(J29)-1)*7)</f>
        <v>3.1124100000000001</v>
      </c>
      <c r="K29">
        <v>3.7240161597446102</v>
      </c>
      <c r="N29" cm="1">
        <f t="array" aca="1" ref="N29" ca="1">INDIRECT("A" &amp; 2 + (ROW(J29)-1)*7)</f>
        <v>6.0407000000000002</v>
      </c>
      <c r="R29">
        <v>6.0407000000000002</v>
      </c>
      <c r="U29">
        <f t="shared" si="0"/>
        <v>1.8620080798723051</v>
      </c>
      <c r="V29">
        <f t="shared" ca="1" si="1"/>
        <v>1.5464755088504071E-2</v>
      </c>
    </row>
    <row r="30" spans="1:73" x14ac:dyDescent="0.3">
      <c r="A30">
        <v>2.8197999999999999</v>
      </c>
      <c r="I30">
        <v>30</v>
      </c>
      <c r="J30" cm="1">
        <f t="array" aca="1" ref="J30" ca="1">INDIRECT("D" &amp; 5 + (ROW(J30)-1)*7)</f>
        <v>0.26362200000000002</v>
      </c>
      <c r="K30">
        <v>3.8900385301364802</v>
      </c>
      <c r="N30" cm="1">
        <f t="array" aca="1" ref="N30" ca="1">INDIRECT("A" &amp; 2 + (ROW(J30)-1)*7)</f>
        <v>6.1749000000000001</v>
      </c>
      <c r="R30">
        <v>6.1749000000000001</v>
      </c>
      <c r="U30">
        <f t="shared" si="0"/>
        <v>1.9450192650682401</v>
      </c>
      <c r="V30">
        <f t="shared" ca="1" si="1"/>
        <v>1.3098690937060414E-3</v>
      </c>
    </row>
    <row r="31" spans="1:73" x14ac:dyDescent="0.3">
      <c r="B31" s="5">
        <v>760.40499999999997</v>
      </c>
      <c r="C31" s="5">
        <v>2.9413E-7</v>
      </c>
      <c r="D31" s="5">
        <v>9.1177599999999999E-5</v>
      </c>
      <c r="E31" s="5">
        <v>-9.1385799999999995E-6</v>
      </c>
      <c r="F31" s="5">
        <v>5428.52</v>
      </c>
      <c r="G31" s="5">
        <v>1.5027E-13</v>
      </c>
      <c r="I31">
        <v>31</v>
      </c>
      <c r="J31" cm="1">
        <f t="array" aca="1" ref="J31" ca="1">INDIRECT("D" &amp; 5 + (ROW(J31)-1)*7)</f>
        <v>0.122144</v>
      </c>
      <c r="K31">
        <v>4.0599833590020697</v>
      </c>
      <c r="N31" cm="1">
        <f t="array" aca="1" ref="N31" ca="1">INDIRECT("A" &amp; 2 + (ROW(J31)-1)*7)</f>
        <v>6.3090999999999999</v>
      </c>
      <c r="R31">
        <v>6.3090999999999999</v>
      </c>
      <c r="U31">
        <f t="shared" si="0"/>
        <v>2.0299916795010349</v>
      </c>
      <c r="V31">
        <f t="shared" ca="1" si="1"/>
        <v>6.0690174030100189E-4</v>
      </c>
    </row>
    <row r="32" spans="1:73" x14ac:dyDescent="0.3">
      <c r="B32" s="5">
        <v>2.5211099999999997E-7</v>
      </c>
      <c r="C32" s="5">
        <v>760.404</v>
      </c>
      <c r="D32" s="5">
        <v>2.0455800000000002E-5</v>
      </c>
      <c r="E32" s="5">
        <v>-5428.52</v>
      </c>
      <c r="F32" s="5">
        <v>-8.05164E-7</v>
      </c>
      <c r="G32" s="5">
        <v>5.9308399999999997E-7</v>
      </c>
      <c r="I32">
        <v>32</v>
      </c>
      <c r="J32" cm="1">
        <f t="array" aca="1" ref="J32" ca="1">INDIRECT("D" &amp; 5 + (ROW(J32)-1)*7)</f>
        <v>1.5433300000000001</v>
      </c>
      <c r="K32">
        <v>4.2337991197949902</v>
      </c>
      <c r="N32" cm="1">
        <f t="array" aca="1" ref="N32" ca="1">INDIRECT("A" &amp; 2 + (ROW(J32)-1)*7)</f>
        <v>6.4432999999999998</v>
      </c>
      <c r="R32">
        <v>6.4432999999999998</v>
      </c>
      <c r="U32">
        <f t="shared" si="0"/>
        <v>2.1168995598974951</v>
      </c>
      <c r="V32">
        <f t="shared" ca="1" si="1"/>
        <v>7.6684050207848544E-3</v>
      </c>
    </row>
    <row r="33" spans="1:22" x14ac:dyDescent="0.3">
      <c r="B33" s="5">
        <v>-4.70608E-6</v>
      </c>
      <c r="C33" s="5">
        <v>4.45817E-5</v>
      </c>
      <c r="D33" s="5">
        <v>200.23</v>
      </c>
      <c r="E33" s="5">
        <v>3.4009399999999999E-4</v>
      </c>
      <c r="F33" s="5">
        <v>3.0161400000000001E-6</v>
      </c>
      <c r="G33" s="5">
        <v>-7.5135E-14</v>
      </c>
      <c r="I33">
        <v>33</v>
      </c>
      <c r="J33" cm="1">
        <f t="array" aca="1" ref="J33" ca="1">INDIRECT("D" &amp; 5 + (ROW(J33)-1)*7)</f>
        <v>2.2450000000000001</v>
      </c>
      <c r="K33">
        <v>4.4114429675038602</v>
      </c>
      <c r="N33" cm="1">
        <f t="array" aca="1" ref="N33" ca="1">INDIRECT("A" &amp; 2 + (ROW(J33)-1)*7)</f>
        <v>6.5774999999999997</v>
      </c>
      <c r="R33">
        <v>6.5774999999999997</v>
      </c>
      <c r="U33">
        <f t="shared" si="0"/>
        <v>2.2057214837519301</v>
      </c>
      <c r="V33">
        <f t="shared" ca="1" si="1"/>
        <v>1.115482059680172E-2</v>
      </c>
    </row>
    <row r="34" spans="1:22" x14ac:dyDescent="0.3">
      <c r="B34" s="5">
        <v>-7.0591099999999997E-6</v>
      </c>
      <c r="C34" s="5">
        <v>-5428.23</v>
      </c>
      <c r="D34" s="5">
        <v>-5.31324E-5</v>
      </c>
      <c r="E34" s="5">
        <v>38752.1</v>
      </c>
      <c r="F34" s="5">
        <v>-1.00105E-4</v>
      </c>
      <c r="G34" s="5">
        <v>-4.2338099999999999E-6</v>
      </c>
      <c r="I34">
        <v>34</v>
      </c>
      <c r="J34" cm="1">
        <f t="array" aca="1" ref="J34" ca="1">INDIRECT("D" &amp; 5 + (ROW(J34)-1)*7)</f>
        <v>-1.40764</v>
      </c>
      <c r="K34">
        <v>4.5928798593834497</v>
      </c>
      <c r="N34" cm="1">
        <f t="array" aca="1" ref="N34" ca="1">INDIRECT("A" &amp; 2 + (ROW(J34)-1)*7)</f>
        <v>6.7117000000000004</v>
      </c>
      <c r="R34">
        <v>6.7117000000000004</v>
      </c>
      <c r="U34">
        <f t="shared" si="0"/>
        <v>2.2964399296917248</v>
      </c>
      <c r="V34">
        <f t="shared" ca="1" si="1"/>
        <v>-6.9941967326868472E-3</v>
      </c>
    </row>
    <row r="35" spans="1:22" x14ac:dyDescent="0.3">
      <c r="B35" s="5">
        <v>5428.24</v>
      </c>
      <c r="C35" s="5">
        <v>-5.3783699999999996E-6</v>
      </c>
      <c r="D35" s="5">
        <v>5.5298499999999998E-4</v>
      </c>
      <c r="E35" s="5">
        <v>3.9316200000000001E-5</v>
      </c>
      <c r="F35" s="5">
        <v>38752.1</v>
      </c>
      <c r="G35" s="5">
        <v>-1.0418700000000001E-12</v>
      </c>
      <c r="I35">
        <v>35</v>
      </c>
      <c r="J35" cm="1">
        <f t="array" aca="1" ref="J35" ca="1">INDIRECT("D" &amp; 5 + (ROW(J35)-1)*7)</f>
        <v>-3.2413400000000001</v>
      </c>
      <c r="K35">
        <v>4.7780815657523297</v>
      </c>
      <c r="N35" cm="1">
        <f t="array" aca="1" ref="N35" ca="1">INDIRECT("A" &amp; 2 + (ROW(J35)-1)*7)</f>
        <v>6.8459000000000003</v>
      </c>
      <c r="R35">
        <v>6.8459000000000003</v>
      </c>
      <c r="U35">
        <f t="shared" si="0"/>
        <v>2.3890407828761648</v>
      </c>
      <c r="V35">
        <f t="shared" ca="1" si="1"/>
        <v>-1.6105374696319504E-2</v>
      </c>
    </row>
    <row r="36" spans="1:22" x14ac:dyDescent="0.3">
      <c r="B36" s="5">
        <v>5.67426E-15</v>
      </c>
      <c r="C36" s="5">
        <v>5.9327100000000005E-7</v>
      </c>
      <c r="D36" s="5">
        <v>-3.2064400000000001E-15</v>
      </c>
      <c r="E36" s="5">
        <v>-4.2353599999999999E-6</v>
      </c>
      <c r="F36" s="5">
        <v>-8.3544400000000006E-14</v>
      </c>
      <c r="G36" s="5">
        <v>2.2950100000000002E-15</v>
      </c>
      <c r="I36">
        <v>36</v>
      </c>
      <c r="J36" cm="1">
        <f t="array" aca="1" ref="J36" ca="1">INDIRECT("D" &amp; 5 + (ROW(J36)-1)*7)</f>
        <v>-2.23272</v>
      </c>
      <c r="K36">
        <v>4.9670256635299097</v>
      </c>
      <c r="N36" cm="1">
        <f t="array" aca="1" ref="N36" ca="1">INDIRECT("A" &amp; 2 + (ROW(J36)-1)*7)</f>
        <v>6.9801000000000002</v>
      </c>
      <c r="R36">
        <v>6.9801000000000002</v>
      </c>
      <c r="U36">
        <f t="shared" si="0"/>
        <v>2.4835128317649549</v>
      </c>
      <c r="V36">
        <f t="shared" ca="1" si="1"/>
        <v>-1.1093804473448167E-2</v>
      </c>
    </row>
    <row r="37" spans="1:22" x14ac:dyDescent="0.3">
      <c r="A37">
        <v>2.9540000000000002</v>
      </c>
      <c r="I37">
        <v>37</v>
      </c>
      <c r="J37" cm="1">
        <f t="array" aca="1" ref="J37" ca="1">INDIRECT("D" &amp; 5 + (ROW(J37)-1)*7)</f>
        <v>-2.2451599999999998</v>
      </c>
      <c r="K37">
        <v>5.1596945755269896</v>
      </c>
      <c r="N37" cm="1">
        <f t="array" aca="1" ref="N37" ca="1">INDIRECT("A" &amp; 2 + (ROW(J37)-1)*7)</f>
        <v>7.1143000000000001</v>
      </c>
      <c r="R37">
        <v>7.1143000000000001</v>
      </c>
      <c r="U37">
        <f t="shared" si="0"/>
        <v>2.5798472877634948</v>
      </c>
      <c r="V37">
        <f t="shared" ca="1" si="1"/>
        <v>-1.1155615595151601E-2</v>
      </c>
    </row>
    <row r="38" spans="1:22" x14ac:dyDescent="0.3">
      <c r="B38" s="5">
        <v>879.95799999999997</v>
      </c>
      <c r="C38" s="5">
        <v>-1.4085900000000001E-6</v>
      </c>
      <c r="D38" s="5">
        <v>1.3134E-4</v>
      </c>
      <c r="E38" s="5">
        <v>1.0035500000000001E-5</v>
      </c>
      <c r="F38" s="5">
        <v>6284.58</v>
      </c>
      <c r="G38" s="5">
        <v>2.0517300000000002E-12</v>
      </c>
      <c r="I38">
        <v>38</v>
      </c>
      <c r="J38" cm="1">
        <f t="array" aca="1" ref="J38" ca="1">INDIRECT("D" &amp; 5 + (ROW(J38)-1)*7)</f>
        <v>-1.7271000000000001</v>
      </c>
      <c r="K38">
        <v>5.3562224090597201</v>
      </c>
      <c r="N38" cm="1">
        <f t="array" aca="1" ref="N38" ca="1">INDIRECT("A" &amp; 2 + (ROW(J38)-1)*7)</f>
        <v>7.2485999999999997</v>
      </c>
      <c r="R38">
        <v>7.2485999999999997</v>
      </c>
      <c r="U38">
        <f t="shared" si="0"/>
        <v>2.6781112045298601</v>
      </c>
      <c r="V38">
        <f t="shared" ca="1" si="1"/>
        <v>-8.5815103130228287E-3</v>
      </c>
    </row>
    <row r="39" spans="1:22" x14ac:dyDescent="0.3">
      <c r="B39" s="5">
        <v>-5.2822E-7</v>
      </c>
      <c r="C39" s="5">
        <v>879.95699999999999</v>
      </c>
      <c r="D39" s="5">
        <v>-1.21188E-5</v>
      </c>
      <c r="E39" s="5">
        <v>-6284.58</v>
      </c>
      <c r="F39" s="5">
        <v>-8.3720399999999999E-6</v>
      </c>
      <c r="G39" s="5">
        <v>6.8272799999999997E-7</v>
      </c>
      <c r="I39">
        <v>39</v>
      </c>
      <c r="J39" cm="1">
        <f t="array" aca="1" ref="J39" ca="1">INDIRECT("D" &amp; 5 + (ROW(J39)-1)*7)</f>
        <v>-0.85228700000000002</v>
      </c>
      <c r="K39">
        <v>5.55630607889226</v>
      </c>
      <c r="N39" cm="1">
        <f t="array" aca="1" ref="N39" ca="1">INDIRECT("A" &amp; 2 + (ROW(J39)-1)*7)</f>
        <v>7.3827999999999996</v>
      </c>
      <c r="R39">
        <v>7.3827999999999996</v>
      </c>
      <c r="U39">
        <f t="shared" si="0"/>
        <v>2.77815303944613</v>
      </c>
      <c r="V39">
        <f t="shared" ca="1" si="1"/>
        <v>-4.2347922414193084E-3</v>
      </c>
    </row>
    <row r="40" spans="1:22" x14ac:dyDescent="0.3">
      <c r="B40" s="5">
        <v>-8.48674E-5</v>
      </c>
      <c r="C40" s="5">
        <v>4.2653800000000001E-5</v>
      </c>
      <c r="D40" s="5">
        <v>194.489</v>
      </c>
      <c r="E40" s="5">
        <v>-5.8855300000000001E-4</v>
      </c>
      <c r="F40" s="5">
        <v>-5.8855699999999997E-4</v>
      </c>
      <c r="G40" s="5">
        <v>-9.4453100000000001E-14</v>
      </c>
      <c r="I40">
        <v>40</v>
      </c>
      <c r="J40" cm="1">
        <f t="array" aca="1" ref="J40" ca="1">INDIRECT("D" &amp; 5 + (ROW(J40)-1)*7)</f>
        <v>-1.5279400000000001</v>
      </c>
      <c r="K40">
        <v>5.7600826671403498</v>
      </c>
      <c r="N40" cm="1">
        <f t="array" aca="1" ref="N40" ca="1">INDIRECT("A" &amp; 2 + (ROW(J40)-1)*7)</f>
        <v>7.5170000000000003</v>
      </c>
      <c r="R40">
        <v>7.5170000000000003</v>
      </c>
      <c r="U40">
        <f t="shared" si="0"/>
        <v>2.8800413335701749</v>
      </c>
      <c r="V40">
        <f t="shared" ca="1" si="1"/>
        <v>-7.5919361170054432E-3</v>
      </c>
    </row>
    <row r="41" spans="1:22" x14ac:dyDescent="0.3">
      <c r="B41" s="5">
        <v>-2.8171699999999999E-6</v>
      </c>
      <c r="C41" s="5">
        <v>-6284.25</v>
      </c>
      <c r="D41" s="5">
        <v>1.4611299999999999E-4</v>
      </c>
      <c r="E41" s="5">
        <v>44881.599999999999</v>
      </c>
      <c r="F41" s="5">
        <v>1.18015E-4</v>
      </c>
      <c r="G41" s="5">
        <v>-4.8757599999999997E-6</v>
      </c>
      <c r="I41">
        <v>41</v>
      </c>
      <c r="J41" cm="1">
        <f t="array" aca="1" ref="J41" ca="1">INDIRECT("D" &amp; 5 + (ROW(J41)-1)*7)</f>
        <v>-1.39144</v>
      </c>
      <c r="K41">
        <v>5.9675462855717996</v>
      </c>
      <c r="N41" cm="1">
        <f t="array" aca="1" ref="N41" ca="1">INDIRECT("A" &amp; 2 + (ROW(J41)-1)*7)</f>
        <v>7.6512000000000002</v>
      </c>
      <c r="R41">
        <v>7.6512000000000002</v>
      </c>
      <c r="U41">
        <f t="shared" si="0"/>
        <v>2.9837731427858998</v>
      </c>
      <c r="V41">
        <f t="shared" ca="1" si="1"/>
        <v>-6.9137031497611507E-3</v>
      </c>
    </row>
    <row r="42" spans="1:22" x14ac:dyDescent="0.3">
      <c r="B42" s="5">
        <v>6284.25</v>
      </c>
      <c r="C42" s="5">
        <v>2.11288E-6</v>
      </c>
      <c r="D42" s="5">
        <v>9.9582699999999991E-4</v>
      </c>
      <c r="E42" s="5">
        <v>2.05569E-5</v>
      </c>
      <c r="F42" s="5">
        <v>44881.599999999999</v>
      </c>
      <c r="G42" s="5">
        <v>-4.1979200000000002E-13</v>
      </c>
      <c r="I42">
        <v>42</v>
      </c>
      <c r="J42" cm="1">
        <f t="array" aca="1" ref="J42" ca="1">INDIRECT("D" &amp; 5 + (ROW(J42)-1)*7)</f>
        <v>-1.3427500000000001</v>
      </c>
      <c r="K42">
        <v>6.1786925763687499</v>
      </c>
      <c r="N42" cm="1">
        <f t="array" aca="1" ref="N42" ca="1">INDIRECT("A" &amp; 2 + (ROW(J42)-1)*7)</f>
        <v>7.7854000000000001</v>
      </c>
      <c r="R42">
        <v>7.7854000000000001</v>
      </c>
      <c r="U42">
        <f t="shared" si="0"/>
        <v>3.089346288184375</v>
      </c>
      <c r="V42">
        <f t="shared" ca="1" si="1"/>
        <v>-6.6717752144122532E-3</v>
      </c>
    </row>
    <row r="43" spans="1:22" x14ac:dyDescent="0.3">
      <c r="B43" s="5">
        <v>-1.3097999999999999E-14</v>
      </c>
      <c r="C43" s="5">
        <v>6.8293000000000004E-7</v>
      </c>
      <c r="D43" s="5">
        <v>-2.9055399999999999E-15</v>
      </c>
      <c r="E43" s="5">
        <v>-4.8774299999999996E-6</v>
      </c>
      <c r="F43" s="5">
        <v>-1.5256700000000001E-13</v>
      </c>
      <c r="G43" s="5">
        <v>2.9498399999999998E-15</v>
      </c>
      <c r="I43">
        <v>43</v>
      </c>
      <c r="J43" cm="1">
        <f t="array" aca="1" ref="J43" ca="1">INDIRECT("D" &amp; 5 + (ROW(J43)-1)*7)</f>
        <v>-1.40188</v>
      </c>
      <c r="K43">
        <v>6.3935183477283397</v>
      </c>
      <c r="N43" cm="1">
        <f t="array" aca="1" ref="N43" ca="1">INDIRECT("A" &amp; 2 + (ROW(J43)-1)*7)</f>
        <v>7.9196</v>
      </c>
      <c r="R43">
        <v>7.9196</v>
      </c>
      <c r="U43">
        <f t="shared" si="0"/>
        <v>3.1967591738641699</v>
      </c>
      <c r="V43">
        <f t="shared" ca="1" si="1"/>
        <v>-6.965576792091044E-3</v>
      </c>
    </row>
    <row r="44" spans="1:22" x14ac:dyDescent="0.3">
      <c r="A44">
        <v>3.0882000000000001</v>
      </c>
      <c r="I44">
        <v>44</v>
      </c>
      <c r="J44" cm="1">
        <f t="array" aca="1" ref="J44" ca="1">INDIRECT("D" &amp; 5 + (ROW(J44)-1)*7)</f>
        <v>-1.32237</v>
      </c>
      <c r="K44">
        <v>6.6120212855179004</v>
      </c>
      <c r="N44" cm="1">
        <f t="array" aca="1" ref="N44" ca="1">INDIRECT("A" &amp; 2 + (ROW(J44)-1)*7)</f>
        <v>8.0538000000000007</v>
      </c>
      <c r="R44">
        <v>8.0538000000000007</v>
      </c>
      <c r="U44">
        <f t="shared" si="0"/>
        <v>3.3060106427589502</v>
      </c>
      <c r="V44">
        <f t="shared" ca="1" si="1"/>
        <v>-6.570512299595853E-3</v>
      </c>
    </row>
    <row r="45" spans="1:22" x14ac:dyDescent="0.3">
      <c r="B45" s="5">
        <v>1007.15</v>
      </c>
      <c r="C45" s="5">
        <v>2.1168300000000002E-6</v>
      </c>
      <c r="D45" s="5">
        <v>2.0967000000000001E-5</v>
      </c>
      <c r="E45" s="5">
        <v>-5.8829500000000001E-6</v>
      </c>
      <c r="F45" s="5">
        <v>7196.15</v>
      </c>
      <c r="G45" s="5">
        <v>-6.7475199999999997E-13</v>
      </c>
      <c r="I45">
        <v>45</v>
      </c>
      <c r="J45" cm="1">
        <f t="array" aca="1" ref="J45" ca="1">INDIRECT("D" &amp; 5 + (ROW(J45)-1)*7)</f>
        <v>-1.0662199999999999</v>
      </c>
      <c r="K45">
        <v>6.8341997285711997</v>
      </c>
      <c r="N45" cm="1">
        <f t="array" aca="1" ref="N45" ca="1">INDIRECT("A" &amp; 2 + (ROW(J45)-1)*7)</f>
        <v>8.1880000000000006</v>
      </c>
      <c r="R45">
        <v>8.1880000000000006</v>
      </c>
      <c r="U45">
        <f t="shared" si="0"/>
        <v>3.4170998642855999</v>
      </c>
      <c r="V45">
        <f t="shared" ca="1" si="1"/>
        <v>-5.297769628829367E-3</v>
      </c>
    </row>
    <row r="46" spans="1:22" x14ac:dyDescent="0.3">
      <c r="B46" s="5">
        <v>1.38054E-6</v>
      </c>
      <c r="C46" s="5">
        <v>1007.15</v>
      </c>
      <c r="D46" s="5">
        <v>-1.87243E-5</v>
      </c>
      <c r="E46" s="5">
        <v>-7196.15</v>
      </c>
      <c r="F46" s="5">
        <v>-3.3424299999999999E-6</v>
      </c>
      <c r="G46" s="5">
        <v>7.76972E-7</v>
      </c>
      <c r="I46">
        <v>46</v>
      </c>
      <c r="J46" cm="1">
        <f t="array" aca="1" ref="J46" ca="1">INDIRECT("D" &amp; 5 + (ROW(J46)-1)*7)</f>
        <v>-0.70771300000000004</v>
      </c>
      <c r="K46">
        <v>7.0600524960620303</v>
      </c>
      <c r="N46" cm="1">
        <f t="array" aca="1" ref="N46" ca="1">INDIRECT("A" &amp; 2 + (ROW(J46)-1)*7)</f>
        <v>8.3222000000000005</v>
      </c>
      <c r="R46">
        <v>8.3222000000000005</v>
      </c>
      <c r="U46">
        <f t="shared" si="0"/>
        <v>3.5300262480310152</v>
      </c>
      <c r="V46">
        <f t="shared" ca="1" si="1"/>
        <v>-3.5164416699440247E-3</v>
      </c>
    </row>
    <row r="47" spans="1:22" x14ac:dyDescent="0.3">
      <c r="B47" s="5">
        <v>-5.94554E-5</v>
      </c>
      <c r="C47" s="5">
        <v>6.7508600000000006E-5</v>
      </c>
      <c r="D47" s="5">
        <v>187.13499999999999</v>
      </c>
      <c r="E47" s="5">
        <v>1.62681E-4</v>
      </c>
      <c r="F47" s="5">
        <v>-5.0254100000000001E-4</v>
      </c>
      <c r="G47" s="5">
        <v>1.72802E-13</v>
      </c>
      <c r="I47">
        <v>47</v>
      </c>
      <c r="J47" cm="1">
        <f t="array" aca="1" ref="J47" ca="1">INDIRECT("D" &amp; 5 + (ROW(J47)-1)*7)</f>
        <v>-0.423016</v>
      </c>
      <c r="K47">
        <v>7.2895787566617702</v>
      </c>
      <c r="N47" cm="1">
        <f t="array" aca="1" ref="N47" ca="1">INDIRECT("A" &amp; 2 + (ROW(J47)-1)*7)</f>
        <v>8.4564000000000004</v>
      </c>
      <c r="R47">
        <v>8.4564000000000004</v>
      </c>
      <c r="U47">
        <f t="shared" si="0"/>
        <v>3.6447893783308851</v>
      </c>
      <c r="V47">
        <f t="shared" ca="1" si="1"/>
        <v>-2.1018563873392766E-3</v>
      </c>
    </row>
    <row r="48" spans="1:22" x14ac:dyDescent="0.3">
      <c r="B48" s="5">
        <v>5.1540299999999997E-6</v>
      </c>
      <c r="C48" s="5">
        <v>-7195.76</v>
      </c>
      <c r="D48" s="5">
        <v>-1.80667E-4</v>
      </c>
      <c r="E48" s="5">
        <v>51414.2</v>
      </c>
      <c r="F48" s="5">
        <v>9.3054799999999995E-5</v>
      </c>
      <c r="G48" s="5">
        <v>-5.55122E-6</v>
      </c>
      <c r="I48">
        <v>48</v>
      </c>
      <c r="J48" cm="1">
        <f t="array" aca="1" ref="J48" ca="1">INDIRECT("D" &amp; 5 + (ROW(J48)-1)*7)</f>
        <v>-0.19441700000000001</v>
      </c>
      <c r="K48">
        <v>7.5227779306332501</v>
      </c>
      <c r="N48" cm="1">
        <f t="array" aca="1" ref="N48" ca="1">INDIRECT("A" &amp; 2 + (ROW(J48)-1)*7)</f>
        <v>8.5906000000000002</v>
      </c>
      <c r="R48">
        <v>8.5906000000000002</v>
      </c>
      <c r="U48">
        <f t="shared" si="0"/>
        <v>3.761388965316625</v>
      </c>
      <c r="V48">
        <f t="shared" ca="1" si="1"/>
        <v>-9.6600746368302889E-4</v>
      </c>
    </row>
    <row r="49" spans="1:22" x14ac:dyDescent="0.3">
      <c r="B49" s="5">
        <v>7195.76</v>
      </c>
      <c r="C49" s="5">
        <v>1.21488E-5</v>
      </c>
      <c r="D49" s="5">
        <v>3.45596E-5</v>
      </c>
      <c r="E49" s="5">
        <v>9.4273900000000006E-5</v>
      </c>
      <c r="F49" s="5">
        <v>51414.2</v>
      </c>
      <c r="G49" s="5">
        <v>-9.5672200000000001E-12</v>
      </c>
      <c r="I49">
        <v>49</v>
      </c>
      <c r="J49" cm="1">
        <f t="array" aca="1" ref="J49" ca="1">INDIRECT("D" &amp; 5 + (ROW(J49)-1)*7)</f>
        <v>-3.3203099999999999E-2</v>
      </c>
      <c r="K49">
        <v>7.75964961746703</v>
      </c>
      <c r="N49" cm="1">
        <f t="array" aca="1" ref="N49" ca="1">INDIRECT("A" &amp; 2 + (ROW(J49)-1)*7)</f>
        <v>8.7248000000000001</v>
      </c>
      <c r="R49">
        <v>8.7248000000000001</v>
      </c>
      <c r="U49">
        <f t="shared" si="0"/>
        <v>3.879824808733515</v>
      </c>
      <c r="V49">
        <f t="shared" ca="1" si="1"/>
        <v>-1.6497756069383838E-4</v>
      </c>
    </row>
    <row r="50" spans="1:22" x14ac:dyDescent="0.3">
      <c r="B50" s="5">
        <v>-2.82861E-15</v>
      </c>
      <c r="C50" s="5">
        <v>7.7716599999999996E-7</v>
      </c>
      <c r="D50" s="5">
        <v>1.75047E-15</v>
      </c>
      <c r="E50" s="5">
        <v>-5.5529099999999997E-6</v>
      </c>
      <c r="F50" s="5">
        <v>2.36318E-14</v>
      </c>
      <c r="G50" s="5">
        <v>3.76749E-15</v>
      </c>
      <c r="I50">
        <v>50</v>
      </c>
      <c r="J50" cm="1">
        <f t="array" aca="1" ref="J50" ca="1">INDIRECT("D" &amp; 5 + (ROW(J50)-1)*7)</f>
        <v>5.4517500000000003E-2</v>
      </c>
      <c r="K50">
        <v>8.0001935430285709</v>
      </c>
      <c r="N50" cm="1">
        <f t="array" aca="1" ref="N50" ca="1">INDIRECT("A" &amp; 2 + (ROW(J50)-1)*7)</f>
        <v>8.859</v>
      </c>
      <c r="R50">
        <v>8.859</v>
      </c>
      <c r="U50">
        <f t="shared" si="0"/>
        <v>4.0000967715142854</v>
      </c>
      <c r="V50">
        <f t="shared" ca="1" si="1"/>
        <v>2.7088326587355801E-4</v>
      </c>
    </row>
    <row r="51" spans="1:22" x14ac:dyDescent="0.3">
      <c r="A51">
        <v>3.2223999999999999</v>
      </c>
    </row>
    <row r="52" spans="1:22" x14ac:dyDescent="0.3">
      <c r="B52" s="5">
        <v>1139.69</v>
      </c>
      <c r="C52" s="5">
        <v>9.6035899999999995E-8</v>
      </c>
      <c r="D52" s="5">
        <v>-4.6229300000000001E-5</v>
      </c>
      <c r="E52" s="5">
        <v>-1.28534E-5</v>
      </c>
      <c r="F52" s="5">
        <v>8147.05</v>
      </c>
      <c r="G52" s="5">
        <v>1.1448399999999999E-13</v>
      </c>
    </row>
    <row r="53" spans="1:22" x14ac:dyDescent="0.3">
      <c r="B53" s="5">
        <v>2.0167499999999998E-6</v>
      </c>
      <c r="C53" s="5">
        <v>1139.69</v>
      </c>
      <c r="D53" s="5">
        <v>-7.9552199999999994E-6</v>
      </c>
      <c r="E53" s="5">
        <v>-8147.04</v>
      </c>
      <c r="F53" s="5">
        <v>1.60126E-5</v>
      </c>
      <c r="G53" s="5">
        <v>8.7378900000000002E-7</v>
      </c>
    </row>
    <row r="54" spans="1:22" x14ac:dyDescent="0.3">
      <c r="B54" s="5">
        <v>2.8810799999999999E-5</v>
      </c>
      <c r="C54" s="5">
        <v>3.8414300000000003E-5</v>
      </c>
      <c r="D54" s="5">
        <v>178.596</v>
      </c>
      <c r="E54" s="5">
        <v>4.2328100000000002E-4</v>
      </c>
      <c r="F54" s="5">
        <v>2.298E-4</v>
      </c>
      <c r="G54" s="5">
        <v>9.4448999999999995E-14</v>
      </c>
    </row>
    <row r="55" spans="1:22" x14ac:dyDescent="0.3">
      <c r="B55" s="5">
        <v>-1.22926E-5</v>
      </c>
      <c r="C55" s="5">
        <v>-8146.61</v>
      </c>
      <c r="D55" s="5">
        <v>1.7064399999999999E-4</v>
      </c>
      <c r="E55" s="5">
        <v>58235.8</v>
      </c>
      <c r="F55" s="5">
        <v>-3.3321400000000003E-5</v>
      </c>
      <c r="G55" s="5">
        <v>-6.2459099999999996E-6</v>
      </c>
    </row>
    <row r="56" spans="1:22" x14ac:dyDescent="0.3">
      <c r="B56" s="5">
        <v>8146.62</v>
      </c>
      <c r="C56" s="5">
        <v>1.5365700000000001E-6</v>
      </c>
      <c r="D56" s="5">
        <v>-3.4664100000000002E-4</v>
      </c>
      <c r="E56" s="5">
        <v>9.9361100000000007E-5</v>
      </c>
      <c r="F56" s="5">
        <v>58235.8</v>
      </c>
      <c r="G56" s="5">
        <v>5.90736E-12</v>
      </c>
    </row>
    <row r="57" spans="1:22" x14ac:dyDescent="0.3">
      <c r="B57" s="5">
        <v>-4.5301500000000001E-14</v>
      </c>
      <c r="C57" s="5">
        <v>8.7398100000000002E-7</v>
      </c>
      <c r="D57" s="5">
        <v>1.08656E-14</v>
      </c>
      <c r="E57" s="5">
        <v>-6.24761E-6</v>
      </c>
      <c r="F57" s="5">
        <v>1.33245E-13</v>
      </c>
      <c r="G57" s="5">
        <v>4.7829999999999998E-15</v>
      </c>
    </row>
    <row r="58" spans="1:22" x14ac:dyDescent="0.3">
      <c r="A58">
        <v>3.3565999999999998</v>
      </c>
    </row>
    <row r="59" spans="1:22" x14ac:dyDescent="0.3">
      <c r="B59" s="5">
        <v>1274.6600000000001</v>
      </c>
      <c r="C59" s="5">
        <v>0</v>
      </c>
      <c r="D59" s="5">
        <v>3.3136700000000002E-6</v>
      </c>
      <c r="E59" s="5">
        <v>-1.21454E-6</v>
      </c>
      <c r="F59" s="5">
        <v>9116.4599999999991</v>
      </c>
      <c r="G59" s="5">
        <v>9.3016200000000009E-13</v>
      </c>
    </row>
    <row r="60" spans="1:22" x14ac:dyDescent="0.3">
      <c r="B60" s="5">
        <v>5.0017699999999999E-7</v>
      </c>
      <c r="C60" s="5">
        <v>1274.6600000000001</v>
      </c>
      <c r="D60" s="5">
        <v>-3.0683499999999999E-5</v>
      </c>
      <c r="E60" s="5">
        <v>-9116.4599999999991</v>
      </c>
      <c r="F60" s="5">
        <v>-1.27153E-5</v>
      </c>
      <c r="G60" s="5">
        <v>9.7068699999999994E-7</v>
      </c>
    </row>
    <row r="61" spans="1:22" x14ac:dyDescent="0.3">
      <c r="B61" s="5">
        <v>1.2804500000000001E-5</v>
      </c>
      <c r="C61" s="5">
        <v>-5.7620400000000001E-5</v>
      </c>
      <c r="D61" s="5">
        <v>169.21799999999999</v>
      </c>
      <c r="E61" s="5">
        <v>1.1681599999999999E-3</v>
      </c>
      <c r="F61" s="5">
        <v>1.2741400000000001E-4</v>
      </c>
      <c r="G61" s="5">
        <v>-2.9812900000000003E-14</v>
      </c>
    </row>
    <row r="62" spans="1:22" x14ac:dyDescent="0.3">
      <c r="B62" s="5">
        <v>1.52054E-5</v>
      </c>
      <c r="C62" s="5">
        <v>-9115.9699999999993</v>
      </c>
      <c r="D62" s="5">
        <v>5.5894799999999999E-6</v>
      </c>
      <c r="E62" s="5">
        <v>65198.2</v>
      </c>
      <c r="F62" s="5">
        <v>6.5409899999999999E-6</v>
      </c>
      <c r="G62" s="5">
        <v>-6.9420599999999997E-6</v>
      </c>
    </row>
    <row r="63" spans="1:22" x14ac:dyDescent="0.3">
      <c r="B63" s="5">
        <v>9115.98</v>
      </c>
      <c r="C63" s="5">
        <v>4.0014200000000001E-6</v>
      </c>
      <c r="D63" s="5">
        <v>-5.5019499999999999E-6</v>
      </c>
      <c r="E63" s="5">
        <v>3.41887E-5</v>
      </c>
      <c r="F63" s="5">
        <v>65198.2</v>
      </c>
      <c r="G63" s="5">
        <v>-1.47872E-12</v>
      </c>
    </row>
    <row r="64" spans="1:22" x14ac:dyDescent="0.3">
      <c r="B64" s="5">
        <v>6.4691600000000004E-15</v>
      </c>
      <c r="C64" s="5">
        <v>9.7088599999999992E-7</v>
      </c>
      <c r="D64" s="5">
        <v>-4.9849200000000002E-14</v>
      </c>
      <c r="E64" s="5">
        <v>-6.9438600000000003E-6</v>
      </c>
      <c r="F64" s="5">
        <v>-2.5817399999999999E-13</v>
      </c>
      <c r="G64" s="5">
        <v>6.0381099999999998E-15</v>
      </c>
    </row>
    <row r="65" spans="1:7" x14ac:dyDescent="0.3">
      <c r="A65">
        <v>3.4908000000000001</v>
      </c>
    </row>
    <row r="66" spans="1:7" x14ac:dyDescent="0.3">
      <c r="B66" s="5">
        <v>1408.51</v>
      </c>
      <c r="C66" s="5">
        <v>-1.3524599999999999E-6</v>
      </c>
      <c r="D66" s="5">
        <v>-3.9396800000000002E-5</v>
      </c>
      <c r="E66" s="5">
        <v>1.5774900000000001E-6</v>
      </c>
      <c r="F66" s="5">
        <v>10079.200000000001</v>
      </c>
      <c r="G66" s="5">
        <v>6.4490099999999998E-13</v>
      </c>
    </row>
    <row r="67" spans="1:7" x14ac:dyDescent="0.3">
      <c r="B67" s="5">
        <v>2.0806999999999998E-6</v>
      </c>
      <c r="C67" s="5">
        <v>1408.51</v>
      </c>
      <c r="D67" s="5">
        <v>-9.3111400000000008E-6</v>
      </c>
      <c r="E67" s="5">
        <v>-10079.200000000001</v>
      </c>
      <c r="F67" s="5">
        <v>4.5531100000000004E-6</v>
      </c>
      <c r="G67" s="5">
        <v>1.06478E-6</v>
      </c>
    </row>
    <row r="68" spans="1:7" x14ac:dyDescent="0.3">
      <c r="B68" s="5">
        <v>4.0989799999999998E-5</v>
      </c>
      <c r="C68" s="5">
        <v>8.1251399999999999E-5</v>
      </c>
      <c r="D68" s="5">
        <v>158.53</v>
      </c>
      <c r="E68" s="5">
        <v>1.3498199999999999E-4</v>
      </c>
      <c r="F68" s="5">
        <v>2.74317E-4</v>
      </c>
      <c r="G68" s="5">
        <v>7.13112E-14</v>
      </c>
    </row>
    <row r="69" spans="1:7" x14ac:dyDescent="0.3">
      <c r="B69" s="5">
        <v>1.0819600000000001E-5</v>
      </c>
      <c r="C69" s="5">
        <v>-10078.700000000001</v>
      </c>
      <c r="D69" s="5">
        <v>1.19465E-4</v>
      </c>
      <c r="E69" s="5">
        <v>72122.600000000006</v>
      </c>
      <c r="F69" s="5">
        <v>2.7708700000000001E-5</v>
      </c>
      <c r="G69" s="5">
        <v>-7.6191200000000002E-6</v>
      </c>
    </row>
    <row r="70" spans="1:7" x14ac:dyDescent="0.3">
      <c r="B70" s="5">
        <v>10078.700000000001</v>
      </c>
      <c r="C70" s="5">
        <v>2.4968399999999998E-6</v>
      </c>
      <c r="D70" s="5">
        <v>-1.8487000000000001E-4</v>
      </c>
      <c r="E70" s="5">
        <v>-1.33702E-4</v>
      </c>
      <c r="F70" s="5">
        <v>72122.5</v>
      </c>
      <c r="G70" s="5">
        <v>-1.04176E-12</v>
      </c>
    </row>
    <row r="71" spans="1:7" x14ac:dyDescent="0.3">
      <c r="B71" s="5">
        <v>6.7720200000000003E-14</v>
      </c>
      <c r="C71" s="5">
        <v>1.0649599999999999E-6</v>
      </c>
      <c r="D71" s="5">
        <v>-1.9515800000000001E-14</v>
      </c>
      <c r="E71" s="5">
        <v>-7.6208400000000002E-6</v>
      </c>
      <c r="F71" s="5">
        <v>4.1554099999999999E-13</v>
      </c>
      <c r="G71" s="5">
        <v>7.5802900000000007E-15</v>
      </c>
    </row>
    <row r="72" spans="1:7" x14ac:dyDescent="0.3">
      <c r="A72">
        <v>3.625</v>
      </c>
    </row>
    <row r="73" spans="1:7" x14ac:dyDescent="0.3">
      <c r="B73" s="5">
        <v>1537.16</v>
      </c>
      <c r="C73" s="5">
        <v>-1.08035E-6</v>
      </c>
      <c r="D73" s="5">
        <v>-4.66305E-5</v>
      </c>
      <c r="E73" s="5">
        <v>-8.8209099999999995E-6</v>
      </c>
      <c r="F73" s="5">
        <v>11006.2</v>
      </c>
      <c r="G73" s="5">
        <v>5.0227100000000001E-13</v>
      </c>
    </row>
    <row r="74" spans="1:7" x14ac:dyDescent="0.3">
      <c r="B74" s="5">
        <v>-9.723119999999999E-7</v>
      </c>
      <c r="C74" s="5">
        <v>1537.15</v>
      </c>
      <c r="D74" s="5">
        <v>2.8332099999999999E-5</v>
      </c>
      <c r="E74" s="5">
        <v>-11006.2</v>
      </c>
      <c r="F74" s="5">
        <v>-2.1777199999999999E-5</v>
      </c>
      <c r="G74" s="5">
        <v>1.1528800000000001E-6</v>
      </c>
    </row>
    <row r="75" spans="1:7" x14ac:dyDescent="0.3">
      <c r="B75" s="5">
        <v>-1.1689299999999999E-4</v>
      </c>
      <c r="C75" s="5">
        <v>-7.1302900000000003E-6</v>
      </c>
      <c r="D75" s="5">
        <v>146.61500000000001</v>
      </c>
      <c r="E75" s="5">
        <v>-1.5123400000000001E-4</v>
      </c>
      <c r="F75" s="5">
        <v>-7.2547499999999995E-4</v>
      </c>
      <c r="G75" s="5">
        <v>1.8030199999999999E-13</v>
      </c>
    </row>
    <row r="76" spans="1:7" x14ac:dyDescent="0.3">
      <c r="B76" s="5">
        <v>-1.29642E-5</v>
      </c>
      <c r="C76" s="5">
        <v>-11005.6</v>
      </c>
      <c r="D76" s="5">
        <v>-1.795E-4</v>
      </c>
      <c r="E76" s="5">
        <v>78801.2</v>
      </c>
      <c r="F76" s="5">
        <v>1.4045600000000001E-4</v>
      </c>
      <c r="G76" s="5">
        <v>-8.2542899999999992E-6</v>
      </c>
    </row>
    <row r="77" spans="1:7" x14ac:dyDescent="0.3">
      <c r="B77" s="5">
        <v>11005.6</v>
      </c>
      <c r="C77" s="5">
        <v>-3.4571100000000002E-6</v>
      </c>
      <c r="D77" s="5">
        <v>8.1458099999999999E-5</v>
      </c>
      <c r="E77" s="5">
        <v>-1.3297600000000001E-4</v>
      </c>
      <c r="F77" s="5">
        <v>78801.3</v>
      </c>
      <c r="G77" s="5">
        <v>1.4218100000000001E-11</v>
      </c>
    </row>
    <row r="78" spans="1:7" x14ac:dyDescent="0.3">
      <c r="B78" s="5">
        <v>-9.0302100000000005E-15</v>
      </c>
      <c r="C78" s="5">
        <v>1.1530100000000001E-6</v>
      </c>
      <c r="D78" s="5">
        <v>4.7437700000000002E-14</v>
      </c>
      <c r="E78" s="5">
        <v>-8.2556999999999996E-6</v>
      </c>
      <c r="F78" s="5">
        <v>-8.9119699999999996E-13</v>
      </c>
      <c r="G78" s="5">
        <v>9.4637900000000007E-15</v>
      </c>
    </row>
    <row r="79" spans="1:7" x14ac:dyDescent="0.3">
      <c r="A79">
        <v>3.7591999999999999</v>
      </c>
    </row>
    <row r="80" spans="1:7" x14ac:dyDescent="0.3">
      <c r="B80" s="5">
        <v>1656.37</v>
      </c>
      <c r="C80" s="5">
        <v>-1.1203399999999999E-6</v>
      </c>
      <c r="D80" s="5">
        <v>1.5030800000000001E-4</v>
      </c>
      <c r="E80" s="5">
        <v>2.0707200000000001E-5</v>
      </c>
      <c r="F80" s="5">
        <v>11867.1</v>
      </c>
      <c r="G80" s="5">
        <v>4.6744299999999999E-13</v>
      </c>
    </row>
    <row r="81" spans="1:7" x14ac:dyDescent="0.3">
      <c r="B81" s="5">
        <v>1.45645E-6</v>
      </c>
      <c r="C81" s="5">
        <v>1656.36</v>
      </c>
      <c r="D81" s="5">
        <v>1.51334E-5</v>
      </c>
      <c r="E81" s="5">
        <v>-11867</v>
      </c>
      <c r="F81" s="5">
        <v>-1.9095800000000001E-5</v>
      </c>
      <c r="G81" s="5">
        <v>1.2317E-6</v>
      </c>
    </row>
    <row r="82" spans="1:7" x14ac:dyDescent="0.3">
      <c r="B82" s="5">
        <v>-8.9851400000000005E-5</v>
      </c>
      <c r="C82" s="5">
        <v>9.4668900000000004E-5</v>
      </c>
      <c r="D82" s="5">
        <v>134.273</v>
      </c>
      <c r="E82" s="5">
        <v>-2.02394E-4</v>
      </c>
      <c r="F82" s="5">
        <v>-6.5455299999999999E-4</v>
      </c>
      <c r="G82" s="5">
        <v>1.33555E-13</v>
      </c>
    </row>
    <row r="83" spans="1:7" x14ac:dyDescent="0.3">
      <c r="B83" s="5">
        <v>0</v>
      </c>
      <c r="C83" s="5">
        <v>-11866.4</v>
      </c>
      <c r="D83" s="5">
        <v>4.1788799999999999E-4</v>
      </c>
      <c r="E83" s="5">
        <v>85017</v>
      </c>
      <c r="F83" s="5">
        <v>-8.6431299999999994E-5</v>
      </c>
      <c r="G83" s="5">
        <v>-8.8240599999999997E-6</v>
      </c>
    </row>
    <row r="84" spans="1:7" x14ac:dyDescent="0.3">
      <c r="B84" s="5">
        <v>11866.4</v>
      </c>
      <c r="C84" s="5">
        <v>1.07553E-5</v>
      </c>
      <c r="D84" s="5">
        <v>9.7352099999999998E-4</v>
      </c>
      <c r="E84" s="5">
        <v>5.5099799999999997E-5</v>
      </c>
      <c r="F84" s="5">
        <v>85017.1</v>
      </c>
      <c r="G84" s="5">
        <v>9.8296600000000007E-12</v>
      </c>
    </row>
    <row r="85" spans="1:7" x14ac:dyDescent="0.3">
      <c r="B85" s="5">
        <v>1.32407E-13</v>
      </c>
      <c r="C85" s="5">
        <v>1.2317899999999999E-6</v>
      </c>
      <c r="D85" s="5">
        <v>-1.7325700000000001E-14</v>
      </c>
      <c r="E85" s="5">
        <v>-8.8251900000000008E-6</v>
      </c>
      <c r="F85" s="5">
        <v>-3.7178599999999999E-13</v>
      </c>
      <c r="G85" s="5">
        <v>1.1748500000000001E-14</v>
      </c>
    </row>
    <row r="86" spans="1:7" x14ac:dyDescent="0.3">
      <c r="A86">
        <v>3.8934000000000002</v>
      </c>
    </row>
    <row r="87" spans="1:7" x14ac:dyDescent="0.3">
      <c r="B87" s="5">
        <v>1761.47</v>
      </c>
      <c r="C87" s="5">
        <v>2.6687800000000001E-6</v>
      </c>
      <c r="D87" s="5">
        <v>7.5494500000000002E-6</v>
      </c>
      <c r="E87" s="5">
        <v>-3.56685E-6</v>
      </c>
      <c r="F87" s="5">
        <v>12628.3</v>
      </c>
      <c r="G87" s="5">
        <v>1.9780200000000001E-12</v>
      </c>
    </row>
    <row r="88" spans="1:7" x14ac:dyDescent="0.3">
      <c r="B88" s="5">
        <v>-1.74051E-6</v>
      </c>
      <c r="C88" s="5">
        <v>1761.47</v>
      </c>
      <c r="D88" s="5">
        <v>-2.5275399999999999E-5</v>
      </c>
      <c r="E88" s="5">
        <v>-12628.3</v>
      </c>
      <c r="F88" s="5">
        <v>-2.5346100000000001E-6</v>
      </c>
      <c r="G88" s="5">
        <v>1.29776E-6</v>
      </c>
    </row>
    <row r="89" spans="1:7" x14ac:dyDescent="0.3">
      <c r="B89" s="5">
        <v>3.0749E-5</v>
      </c>
      <c r="C89" s="5">
        <v>7.7568600000000001E-5</v>
      </c>
      <c r="D89" s="5">
        <v>122.45399999999999</v>
      </c>
      <c r="E89" s="5">
        <v>3.4002300000000001E-4</v>
      </c>
      <c r="F89" s="5">
        <v>2.8017299999999999E-4</v>
      </c>
      <c r="G89" s="5">
        <v>2.4206500000000001E-14</v>
      </c>
    </row>
    <row r="90" spans="1:7" x14ac:dyDescent="0.3">
      <c r="B90" s="5">
        <v>8.3544400000000003E-6</v>
      </c>
      <c r="C90" s="5">
        <v>-12627.6</v>
      </c>
      <c r="D90" s="5">
        <v>-1.00826E-4</v>
      </c>
      <c r="E90" s="5">
        <v>90529.3</v>
      </c>
      <c r="F90" s="5">
        <v>1.4468799999999999E-4</v>
      </c>
      <c r="G90" s="5">
        <v>-9.3033699999999993E-6</v>
      </c>
    </row>
    <row r="91" spans="1:7" x14ac:dyDescent="0.3">
      <c r="B91" s="5">
        <v>12627.6</v>
      </c>
      <c r="C91" s="5">
        <v>9.2827100000000001E-7</v>
      </c>
      <c r="D91" s="5">
        <v>-5.8887200000000001E-5</v>
      </c>
      <c r="E91" s="5">
        <v>-7.4202700000000004E-6</v>
      </c>
      <c r="F91" s="5">
        <v>90529.3</v>
      </c>
      <c r="G91" s="5">
        <v>-8.2993899999999998E-12</v>
      </c>
    </row>
    <row r="92" spans="1:7" x14ac:dyDescent="0.3">
      <c r="B92" s="5">
        <v>-1.5923400000000001E-13</v>
      </c>
      <c r="C92" s="5">
        <v>1.29791E-6</v>
      </c>
      <c r="D92" s="5">
        <v>-2.44514E-14</v>
      </c>
      <c r="E92" s="5">
        <v>-9.3049499999999997E-6</v>
      </c>
      <c r="F92" s="5">
        <v>-3.5255899999999999E-13</v>
      </c>
      <c r="G92" s="5">
        <v>1.4501000000000001E-14</v>
      </c>
    </row>
    <row r="93" spans="1:7" x14ac:dyDescent="0.3">
      <c r="A93">
        <v>4.0277000000000003</v>
      </c>
    </row>
    <row r="94" spans="1:7" x14ac:dyDescent="0.3">
      <c r="B94" s="5">
        <v>1850.7</v>
      </c>
      <c r="C94" s="5">
        <v>-2.04057E-6</v>
      </c>
      <c r="D94" s="5">
        <v>-7.7721600000000005E-6</v>
      </c>
      <c r="E94" s="5">
        <v>-1.9409500000000001E-5</v>
      </c>
      <c r="F94" s="5">
        <v>13277</v>
      </c>
      <c r="G94" s="5">
        <v>-2.0748199999999998E-12</v>
      </c>
    </row>
    <row r="95" spans="1:7" x14ac:dyDescent="0.3">
      <c r="B95" s="5">
        <v>2.7607699999999999E-6</v>
      </c>
      <c r="C95" s="5">
        <v>1850.7</v>
      </c>
      <c r="D95" s="5">
        <v>-6.9263000000000001E-6</v>
      </c>
      <c r="E95" s="5">
        <v>-13277</v>
      </c>
      <c r="F95" s="5">
        <v>2.70685E-5</v>
      </c>
      <c r="G95" s="5">
        <v>1.34997E-6</v>
      </c>
    </row>
    <row r="96" spans="1:7" x14ac:dyDescent="0.3">
      <c r="B96" s="5">
        <v>5.3174799999999998E-5</v>
      </c>
      <c r="C96" s="5">
        <v>5.4315100000000003E-6</v>
      </c>
      <c r="D96" s="5">
        <v>110.27500000000001</v>
      </c>
      <c r="E96" s="5">
        <v>-5.3482400000000004E-4</v>
      </c>
      <c r="F96" s="5">
        <v>3.74228E-4</v>
      </c>
      <c r="G96" s="5">
        <v>-8.9431899999999993E-15</v>
      </c>
    </row>
    <row r="97" spans="1:7" x14ac:dyDescent="0.3">
      <c r="B97" s="5">
        <v>1.9205300000000001E-6</v>
      </c>
      <c r="C97" s="5">
        <v>-13276.4</v>
      </c>
      <c r="D97" s="5">
        <v>9.6101799999999995E-5</v>
      </c>
      <c r="E97" s="5">
        <v>95245.6</v>
      </c>
      <c r="F97" s="5">
        <v>-2.17961E-4</v>
      </c>
      <c r="G97" s="5">
        <v>-9.6843300000000002E-6</v>
      </c>
    </row>
    <row r="98" spans="1:7" x14ac:dyDescent="0.3">
      <c r="B98" s="5">
        <v>13276.4</v>
      </c>
      <c r="C98" s="5">
        <v>1.05629E-5</v>
      </c>
      <c r="D98" s="5">
        <v>7.6821400000000003E-5</v>
      </c>
      <c r="E98" s="5">
        <v>-7.3920399999999998E-5</v>
      </c>
      <c r="F98" s="5">
        <v>95245.6</v>
      </c>
      <c r="G98" s="5">
        <v>4.97957E-12</v>
      </c>
    </row>
    <row r="99" spans="1:7" x14ac:dyDescent="0.3">
      <c r="B99" s="5">
        <v>1.57177E-13</v>
      </c>
      <c r="C99" s="5">
        <v>1.34997E-6</v>
      </c>
      <c r="D99" s="5">
        <v>1.852E-14</v>
      </c>
      <c r="E99" s="5">
        <v>-9.6847599999999998E-6</v>
      </c>
      <c r="F99" s="5">
        <v>1.2310699999999999E-12</v>
      </c>
      <c r="G99" s="5">
        <v>1.7779300000000001E-14</v>
      </c>
    </row>
    <row r="100" spans="1:7" x14ac:dyDescent="0.3">
      <c r="A100">
        <v>4.1619000000000002</v>
      </c>
    </row>
    <row r="101" spans="1:7" x14ac:dyDescent="0.3">
      <c r="B101" s="5">
        <v>1919.44</v>
      </c>
      <c r="C101" s="5">
        <v>1.4884E-6</v>
      </c>
      <c r="D101" s="5">
        <v>8.1009099999999997E-6</v>
      </c>
      <c r="E101" s="5">
        <v>-3.6342599999999998E-6</v>
      </c>
      <c r="F101" s="5">
        <v>13780.1</v>
      </c>
      <c r="G101" s="5">
        <v>-2.6688499999999999E-12</v>
      </c>
    </row>
    <row r="102" spans="1:7" x14ac:dyDescent="0.3">
      <c r="B102" s="5">
        <v>1.9845300000000002E-6</v>
      </c>
      <c r="C102" s="5">
        <v>1919.43</v>
      </c>
      <c r="D102" s="5">
        <v>2.6758200000000001E-5</v>
      </c>
      <c r="E102" s="5">
        <v>-13780.1</v>
      </c>
      <c r="F102" s="5">
        <v>-1.98324E-5</v>
      </c>
      <c r="G102" s="5">
        <v>1.3852300000000001E-6</v>
      </c>
    </row>
    <row r="103" spans="1:7" x14ac:dyDescent="0.3">
      <c r="B103" s="5">
        <v>5.5194700000000002E-5</v>
      </c>
      <c r="C103" s="5">
        <v>-4.03572E-5</v>
      </c>
      <c r="D103" s="5">
        <v>96.641199999999998</v>
      </c>
      <c r="E103" s="5">
        <v>1.16358E-4</v>
      </c>
      <c r="F103" s="5">
        <v>4.2752900000000001E-4</v>
      </c>
      <c r="G103" s="5">
        <v>-6.8384699999999994E-14</v>
      </c>
    </row>
    <row r="104" spans="1:7" x14ac:dyDescent="0.3">
      <c r="B104" s="5">
        <v>9.9226399999999999E-6</v>
      </c>
      <c r="C104" s="5">
        <v>-13779.4</v>
      </c>
      <c r="D104" s="5">
        <v>1.19134E-4</v>
      </c>
      <c r="E104" s="5">
        <v>98925.2</v>
      </c>
      <c r="F104" s="5">
        <v>2.9164799999999998E-4</v>
      </c>
      <c r="G104" s="5">
        <v>-9.9443299999999994E-6</v>
      </c>
    </row>
    <row r="105" spans="1:7" x14ac:dyDescent="0.3">
      <c r="B105" s="5">
        <v>13779.4</v>
      </c>
      <c r="C105" s="5">
        <v>1.68685E-5</v>
      </c>
      <c r="D105" s="5">
        <v>1.9039099999999999E-4</v>
      </c>
      <c r="E105" s="5">
        <v>-1.1965599999999999E-4</v>
      </c>
      <c r="F105" s="5">
        <v>98925.3</v>
      </c>
      <c r="G105" s="5">
        <v>-5.3229199999999999E-13</v>
      </c>
    </row>
    <row r="106" spans="1:7" x14ac:dyDescent="0.3">
      <c r="B106" s="5">
        <v>-5.5909100000000003E-14</v>
      </c>
      <c r="C106" s="5">
        <v>1.3851300000000001E-6</v>
      </c>
      <c r="D106" s="5">
        <v>2.8262799999999998E-14</v>
      </c>
      <c r="E106" s="5">
        <v>-9.9441599999999993E-6</v>
      </c>
      <c r="F106" s="5">
        <v>-1.2105100000000001E-12</v>
      </c>
      <c r="G106" s="5">
        <v>2.1647399999999999E-14</v>
      </c>
    </row>
    <row r="107" spans="1:7" x14ac:dyDescent="0.3">
      <c r="A107">
        <v>4.2961</v>
      </c>
    </row>
    <row r="108" spans="1:7" x14ac:dyDescent="0.3">
      <c r="B108" s="5">
        <v>1966.85</v>
      </c>
      <c r="C108" s="5">
        <v>3.4568800000000002E-6</v>
      </c>
      <c r="D108" s="5">
        <v>2.0941299999999999E-5</v>
      </c>
      <c r="E108" s="5">
        <v>5.8008499999999997E-6</v>
      </c>
      <c r="F108" s="5">
        <v>14131.2</v>
      </c>
      <c r="G108" s="5">
        <v>-2.1596699999999998E-12</v>
      </c>
    </row>
    <row r="109" spans="1:7" x14ac:dyDescent="0.3">
      <c r="B109" s="5">
        <v>2.8167200000000002E-6</v>
      </c>
      <c r="C109" s="5">
        <v>1966.85</v>
      </c>
      <c r="D109" s="5">
        <v>-2.8294200000000001E-5</v>
      </c>
      <c r="E109" s="5">
        <v>-14131.2</v>
      </c>
      <c r="F109" s="5">
        <v>-9.3321899999999995E-6</v>
      </c>
      <c r="G109" s="5">
        <v>1.4032899999999999E-6</v>
      </c>
    </row>
    <row r="110" spans="1:7" x14ac:dyDescent="0.3">
      <c r="B110" s="5">
        <v>4.73721E-6</v>
      </c>
      <c r="C110" s="5">
        <v>-7.9508300000000006E-5</v>
      </c>
      <c r="D110" s="5">
        <v>83.933599999999998</v>
      </c>
      <c r="E110" s="5">
        <v>-8.31046E-4</v>
      </c>
      <c r="F110" s="5">
        <v>3.3673100000000001E-5</v>
      </c>
      <c r="G110" s="5">
        <v>1.9078300000000001E-15</v>
      </c>
    </row>
    <row r="111" spans="1:7" x14ac:dyDescent="0.3">
      <c r="B111" s="5">
        <v>-4.6091699999999998E-5</v>
      </c>
      <c r="C111" s="5">
        <v>-14130.5</v>
      </c>
      <c r="D111" s="5">
        <v>-2.06221E-4</v>
      </c>
      <c r="E111" s="5">
        <v>101523</v>
      </c>
      <c r="F111" s="5">
        <v>-1.76815E-5</v>
      </c>
      <c r="G111" s="5">
        <v>-1.00816E-5</v>
      </c>
    </row>
    <row r="112" spans="1:7" x14ac:dyDescent="0.3">
      <c r="B112" s="5">
        <v>14130.5</v>
      </c>
      <c r="C112" s="5">
        <v>1.74124E-5</v>
      </c>
      <c r="D112" s="5">
        <v>7.9060099999999999E-5</v>
      </c>
      <c r="E112" s="5">
        <v>-1.55859E-4</v>
      </c>
      <c r="F112" s="5">
        <v>101523</v>
      </c>
      <c r="G112" s="5">
        <v>-3.9683000000000004E-12</v>
      </c>
    </row>
    <row r="113" spans="1:7" x14ac:dyDescent="0.3">
      <c r="B113" s="5">
        <v>-2.5708100000000002E-13</v>
      </c>
      <c r="C113" s="5">
        <v>1.4031200000000001E-6</v>
      </c>
      <c r="D113" s="5">
        <v>5.3411E-15</v>
      </c>
      <c r="E113" s="5">
        <v>-1.00809E-5</v>
      </c>
      <c r="F113" s="5">
        <v>-2.5911499999999999E-12</v>
      </c>
      <c r="G113" s="5">
        <v>2.6144399999999999E-14</v>
      </c>
    </row>
    <row r="114" spans="1:7" x14ac:dyDescent="0.3">
      <c r="A114">
        <v>4.4302999999999999</v>
      </c>
    </row>
    <row r="115" spans="1:7" x14ac:dyDescent="0.3">
      <c r="B115" s="5">
        <v>1992.48</v>
      </c>
      <c r="C115" s="5">
        <v>4.02698E-6</v>
      </c>
      <c r="D115" s="5">
        <v>-2.7949600000000001E-5</v>
      </c>
      <c r="E115" s="5">
        <v>-2.7575600000000001E-5</v>
      </c>
      <c r="F115" s="5">
        <v>14326.5</v>
      </c>
      <c r="G115" s="5">
        <v>1.9516900000000001E-12</v>
      </c>
    </row>
    <row r="116" spans="1:7" x14ac:dyDescent="0.3">
      <c r="B116" s="5">
        <v>4.6871399999999998E-6</v>
      </c>
      <c r="C116" s="5">
        <v>1992.48</v>
      </c>
      <c r="D116" s="5">
        <v>2.2092699999999999E-5</v>
      </c>
      <c r="E116" s="5">
        <v>-14326.5</v>
      </c>
      <c r="F116" s="5">
        <v>4.9890399999999999E-5</v>
      </c>
      <c r="G116" s="5">
        <v>1.40423E-6</v>
      </c>
    </row>
    <row r="117" spans="1:7" x14ac:dyDescent="0.3">
      <c r="B117" s="5">
        <v>1.3203199999999999E-5</v>
      </c>
      <c r="C117" s="5">
        <v>-3.5269099999999997E-5</v>
      </c>
      <c r="D117" s="5">
        <v>74.278099999999995</v>
      </c>
      <c r="E117" s="5">
        <v>-7.9337899999999998E-4</v>
      </c>
      <c r="F117" s="5">
        <v>9.2776300000000001E-5</v>
      </c>
      <c r="G117" s="5">
        <v>-3.1478899999999998E-14</v>
      </c>
    </row>
    <row r="118" spans="1:7" x14ac:dyDescent="0.3">
      <c r="B118" s="5">
        <v>1.6900100000000001E-5</v>
      </c>
      <c r="C118" s="5">
        <v>-14325.8</v>
      </c>
      <c r="D118" s="5">
        <v>-4.1507599999999999E-6</v>
      </c>
      <c r="E118" s="5">
        <v>103007</v>
      </c>
      <c r="F118" s="5">
        <v>-4.4073499999999997E-5</v>
      </c>
      <c r="G118" s="5">
        <v>-1.00963E-5</v>
      </c>
    </row>
    <row r="119" spans="1:7" x14ac:dyDescent="0.3">
      <c r="B119" s="5">
        <v>14325.9</v>
      </c>
      <c r="C119" s="5">
        <v>-3.01033E-5</v>
      </c>
      <c r="D119" s="5">
        <v>9.6713599999999995E-5</v>
      </c>
      <c r="E119" s="5">
        <v>5.4505600000000002E-5</v>
      </c>
      <c r="F119" s="5">
        <v>103007</v>
      </c>
      <c r="G119" s="5">
        <v>-1.6369E-12</v>
      </c>
    </row>
    <row r="120" spans="1:7" x14ac:dyDescent="0.3">
      <c r="B120" s="5">
        <v>5.1571300000000005E-13</v>
      </c>
      <c r="C120" s="5">
        <v>1.40403E-6</v>
      </c>
      <c r="D120" s="5">
        <v>-3.1366500000000002E-14</v>
      </c>
      <c r="E120" s="5">
        <v>-1.00953E-5</v>
      </c>
      <c r="F120" s="5">
        <v>-9.8427800000000006E-12</v>
      </c>
      <c r="G120" s="5">
        <v>3.1285000000000003E-14</v>
      </c>
    </row>
    <row r="121" spans="1:7" x14ac:dyDescent="0.3">
      <c r="A121">
        <v>4.5644999999999998</v>
      </c>
    </row>
    <row r="122" spans="1:7" x14ac:dyDescent="0.3">
      <c r="B122" s="5">
        <v>1997.33</v>
      </c>
      <c r="C122" s="5">
        <v>-6.1894499999999997E-6</v>
      </c>
      <c r="D122" s="5">
        <v>1.4317299999999999E-5</v>
      </c>
      <c r="E122" s="5">
        <v>-5.1510900000000002E-5</v>
      </c>
      <c r="F122" s="5">
        <v>14373</v>
      </c>
      <c r="G122" s="5">
        <v>-4.1351400000000001E-13</v>
      </c>
    </row>
    <row r="123" spans="1:7" x14ac:dyDescent="0.3">
      <c r="B123" s="5">
        <v>-3.5368300000000002E-6</v>
      </c>
      <c r="C123" s="5">
        <v>1997.33</v>
      </c>
      <c r="D123" s="5">
        <v>-1.69508E-5</v>
      </c>
      <c r="E123" s="5">
        <v>-14373</v>
      </c>
      <c r="F123" s="5">
        <v>3.2283799999999997E-5</v>
      </c>
      <c r="G123" s="5">
        <v>1.38933E-6</v>
      </c>
    </row>
    <row r="124" spans="1:7" x14ac:dyDescent="0.3">
      <c r="B124" s="5">
        <v>-5.0331799999999998E-6</v>
      </c>
      <c r="C124" s="5">
        <v>2.97399E-5</v>
      </c>
      <c r="D124" s="5">
        <v>64.525099999999995</v>
      </c>
      <c r="E124" s="5">
        <v>6.2543200000000001E-5</v>
      </c>
      <c r="F124" s="5">
        <v>3.6328500000000003E-5</v>
      </c>
      <c r="G124" s="5">
        <v>-2.3310899999999999E-14</v>
      </c>
    </row>
    <row r="125" spans="1:7" x14ac:dyDescent="0.3">
      <c r="B125" s="5">
        <v>-3.9721300000000002E-5</v>
      </c>
      <c r="C125" s="5">
        <v>-14372.4</v>
      </c>
      <c r="D125" s="5">
        <v>4.9820799999999998E-4</v>
      </c>
      <c r="E125" s="5">
        <v>103425</v>
      </c>
      <c r="F125" s="5">
        <v>1.6214800000000001E-4</v>
      </c>
      <c r="G125" s="5">
        <v>-9.9972899999999993E-6</v>
      </c>
    </row>
    <row r="126" spans="1:7" x14ac:dyDescent="0.3">
      <c r="B126" s="5">
        <v>14372.4</v>
      </c>
      <c r="C126" s="5">
        <v>1.4147299999999999E-5</v>
      </c>
      <c r="D126" s="5">
        <v>4.0245E-4</v>
      </c>
      <c r="E126" s="5">
        <v>-2.7595899999999999E-4</v>
      </c>
      <c r="F126" s="5">
        <v>103425</v>
      </c>
      <c r="G126" s="5">
        <v>-5.5783899999999996E-12</v>
      </c>
    </row>
    <row r="127" spans="1:7" x14ac:dyDescent="0.3">
      <c r="B127" s="5">
        <v>1.2922299999999999E-14</v>
      </c>
      <c r="C127" s="5">
        <v>1.3890500000000001E-6</v>
      </c>
      <c r="D127" s="5">
        <v>-1.33118E-14</v>
      </c>
      <c r="E127" s="5">
        <v>-9.9956999999999999E-6</v>
      </c>
      <c r="F127" s="5">
        <v>-4.8772199999999997E-12</v>
      </c>
      <c r="G127" s="5">
        <v>3.70408E-14</v>
      </c>
    </row>
    <row r="128" spans="1:7" x14ac:dyDescent="0.3">
      <c r="A128">
        <v>4.6986999999999997</v>
      </c>
    </row>
    <row r="129" spans="1:7" x14ac:dyDescent="0.3">
      <c r="B129" s="5">
        <v>1982.79</v>
      </c>
      <c r="C129" s="5">
        <v>4.20094E-7</v>
      </c>
      <c r="D129" s="5">
        <v>-3.1218199999999999E-5</v>
      </c>
      <c r="E129" s="5">
        <v>-1.7066999999999999E-6</v>
      </c>
      <c r="F129" s="5">
        <v>14280.3</v>
      </c>
      <c r="G129" s="5">
        <v>1.7945000000000001E-12</v>
      </c>
    </row>
    <row r="130" spans="1:7" x14ac:dyDescent="0.3">
      <c r="B130" s="5">
        <v>-3.2907399999999999E-6</v>
      </c>
      <c r="C130" s="5">
        <v>1982.79</v>
      </c>
      <c r="D130" s="5">
        <v>-1.38084E-5</v>
      </c>
      <c r="E130" s="5">
        <v>-14280.2</v>
      </c>
      <c r="F130" s="5">
        <v>5.7582299999999999E-5</v>
      </c>
      <c r="G130" s="5">
        <v>1.3602300000000001E-6</v>
      </c>
    </row>
    <row r="131" spans="1:7" x14ac:dyDescent="0.3">
      <c r="B131" s="5">
        <v>2.96166E-5</v>
      </c>
      <c r="C131" s="5">
        <v>2.3499E-5</v>
      </c>
      <c r="D131" s="5">
        <v>51.486400000000003</v>
      </c>
      <c r="E131" s="5">
        <v>5.1157799999999995E-4</v>
      </c>
      <c r="F131" s="5">
        <v>2.6105699999999998E-4</v>
      </c>
      <c r="G131" s="5">
        <v>2.1909600000000001E-14</v>
      </c>
    </row>
    <row r="132" spans="1:7" x14ac:dyDescent="0.3">
      <c r="B132" s="5">
        <v>1.8484100000000001E-5</v>
      </c>
      <c r="C132" s="5">
        <v>-14279.6</v>
      </c>
      <c r="D132" s="5">
        <v>-9.6210299999999996E-5</v>
      </c>
      <c r="E132" s="5">
        <v>102843</v>
      </c>
      <c r="F132" s="5">
        <v>-2.26932E-4</v>
      </c>
      <c r="G132" s="5">
        <v>-9.7959799999999993E-6</v>
      </c>
    </row>
    <row r="133" spans="1:7" x14ac:dyDescent="0.3">
      <c r="B133" s="5">
        <v>14279.6</v>
      </c>
      <c r="C133" s="5">
        <v>-1.51234E-5</v>
      </c>
      <c r="D133" s="5">
        <v>-1.9740900000000001E-4</v>
      </c>
      <c r="E133" s="5">
        <v>-2.8826699999999998E-4</v>
      </c>
      <c r="F133" s="5">
        <v>102843</v>
      </c>
      <c r="G133" s="5">
        <v>-4.2066500000000001E-12</v>
      </c>
    </row>
    <row r="134" spans="1:7" x14ac:dyDescent="0.3">
      <c r="B134" s="5">
        <v>9.0768399999999999E-14</v>
      </c>
      <c r="C134" s="5">
        <v>1.3598399999999999E-6</v>
      </c>
      <c r="D134" s="5">
        <v>4.0927699999999996E-15</v>
      </c>
      <c r="E134" s="5">
        <v>-9.7936799999999994E-6</v>
      </c>
      <c r="F134" s="5">
        <v>5.4545700000000003E-12</v>
      </c>
      <c r="G134" s="5">
        <v>4.3315299999999999E-14</v>
      </c>
    </row>
    <row r="135" spans="1:7" x14ac:dyDescent="0.3">
      <c r="A135">
        <v>4.8329000000000004</v>
      </c>
    </row>
    <row r="136" spans="1:7" x14ac:dyDescent="0.3">
      <c r="B136" s="5">
        <v>1951.36</v>
      </c>
      <c r="C136" s="5">
        <v>-1.6563600000000001E-6</v>
      </c>
      <c r="D136" s="5">
        <v>1.1742999999999999E-5</v>
      </c>
      <c r="E136" s="5">
        <v>7.1507E-6</v>
      </c>
      <c r="F136" s="5">
        <v>14066</v>
      </c>
      <c r="G136" s="5">
        <v>5.5801999999999998E-13</v>
      </c>
    </row>
    <row r="137" spans="1:7" x14ac:dyDescent="0.3">
      <c r="B137" s="5">
        <v>-1.08023E-6</v>
      </c>
      <c r="C137" s="5">
        <v>1951.36</v>
      </c>
      <c r="D137" s="5">
        <v>2.0341599999999999E-5</v>
      </c>
      <c r="E137" s="5">
        <v>-14066</v>
      </c>
      <c r="F137" s="5">
        <v>-9.9031799999999993E-7</v>
      </c>
      <c r="G137" s="5">
        <v>1.31923E-6</v>
      </c>
    </row>
    <row r="138" spans="1:7" x14ac:dyDescent="0.3">
      <c r="B138" s="5">
        <v>-3.7015999999999999E-5</v>
      </c>
      <c r="C138" s="5">
        <v>4.9483600000000002E-5</v>
      </c>
      <c r="D138" s="5">
        <v>42.639600000000002</v>
      </c>
      <c r="E138" s="5">
        <v>-2.3364900000000001E-5</v>
      </c>
      <c r="F138" s="5">
        <v>-2.16405E-4</v>
      </c>
      <c r="G138" s="5">
        <v>2.8974100000000002E-14</v>
      </c>
    </row>
    <row r="139" spans="1:7" x14ac:dyDescent="0.3">
      <c r="B139" s="5">
        <v>-6.3373600000000003E-6</v>
      </c>
      <c r="C139" s="5">
        <v>-14065.3</v>
      </c>
      <c r="D139" s="5">
        <v>-2.39316E-5</v>
      </c>
      <c r="E139" s="5">
        <v>101387</v>
      </c>
      <c r="F139" s="5">
        <v>-3.5759600000000001E-4</v>
      </c>
      <c r="G139" s="5">
        <v>-9.5088199999999992E-6</v>
      </c>
    </row>
    <row r="140" spans="1:7" x14ac:dyDescent="0.3">
      <c r="B140" s="5">
        <v>14065.3</v>
      </c>
      <c r="C140" s="5">
        <v>9.7941100000000007E-6</v>
      </c>
      <c r="D140" s="5">
        <v>1.29808E-4</v>
      </c>
      <c r="E140" s="5">
        <v>1.52101E-4</v>
      </c>
      <c r="F140" s="5">
        <v>101387</v>
      </c>
      <c r="G140" s="5">
        <v>1.3667200000000001E-11</v>
      </c>
    </row>
    <row r="141" spans="1:7" x14ac:dyDescent="0.3">
      <c r="B141" s="5">
        <v>-8.6305199999999999E-13</v>
      </c>
      <c r="C141" s="5">
        <v>1.3187599999999999E-6</v>
      </c>
      <c r="D141" s="5">
        <v>2.9732699999999999E-16</v>
      </c>
      <c r="E141" s="5">
        <v>-9.5058899999999992E-6</v>
      </c>
      <c r="F141" s="5">
        <v>5.4721899999999999E-12</v>
      </c>
      <c r="G141" s="5">
        <v>4.99258E-14</v>
      </c>
    </row>
    <row r="142" spans="1:7" x14ac:dyDescent="0.3">
      <c r="A142">
        <v>4.9671000000000003</v>
      </c>
    </row>
    <row r="143" spans="1:7" x14ac:dyDescent="0.3">
      <c r="B143" s="5">
        <v>1905.85</v>
      </c>
      <c r="C143" s="5">
        <v>4.1448599999999996E-6</v>
      </c>
      <c r="D143" s="5">
        <v>-1.30683E-5</v>
      </c>
      <c r="E143" s="5">
        <v>-1.6429299999999999E-5</v>
      </c>
      <c r="F143" s="5">
        <v>13749.9</v>
      </c>
      <c r="G143" s="5">
        <v>1.27056E-12</v>
      </c>
    </row>
    <row r="144" spans="1:7" x14ac:dyDescent="0.3">
      <c r="B144" s="5">
        <v>-7.2535000000000001E-6</v>
      </c>
      <c r="C144" s="5">
        <v>1905.85</v>
      </c>
      <c r="D144" s="5">
        <v>2.18519E-6</v>
      </c>
      <c r="E144" s="5">
        <v>-13749.9</v>
      </c>
      <c r="F144" s="5">
        <v>-1.6993000000000001E-5</v>
      </c>
      <c r="G144" s="5">
        <v>1.26863E-6</v>
      </c>
    </row>
    <row r="145" spans="1:7" x14ac:dyDescent="0.3">
      <c r="B145" s="5">
        <v>2.1353400000000001E-5</v>
      </c>
      <c r="C145" s="5">
        <v>7.02035E-5</v>
      </c>
      <c r="D145" s="5">
        <v>35.75</v>
      </c>
      <c r="E145" s="5">
        <v>4.9739700000000001E-4</v>
      </c>
      <c r="F145" s="5">
        <v>1.3571199999999999E-4</v>
      </c>
      <c r="G145" s="5">
        <v>-2.20583E-14</v>
      </c>
    </row>
    <row r="146" spans="1:7" x14ac:dyDescent="0.3">
      <c r="B146" s="5">
        <v>-1.42109E-5</v>
      </c>
      <c r="C146" s="5">
        <v>-13749.4</v>
      </c>
      <c r="D146" s="5">
        <v>-7.7669800000000006E-5</v>
      </c>
      <c r="E146" s="5">
        <v>99196.2</v>
      </c>
      <c r="F146" s="5">
        <v>-1.73881E-4</v>
      </c>
      <c r="G146" s="5">
        <v>-9.1522000000000002E-6</v>
      </c>
    </row>
    <row r="147" spans="1:7" x14ac:dyDescent="0.3">
      <c r="B147" s="5">
        <v>13749.4</v>
      </c>
      <c r="C147" s="5">
        <v>5.9212199999999999E-6</v>
      </c>
      <c r="D147" s="5">
        <v>-1.2519699999999999E-4</v>
      </c>
      <c r="E147" s="5">
        <v>9.2639099999999999E-5</v>
      </c>
      <c r="F147" s="5">
        <v>99196.3</v>
      </c>
      <c r="G147" s="5">
        <v>-7.1292300000000003E-12</v>
      </c>
    </row>
    <row r="148" spans="1:7" x14ac:dyDescent="0.3">
      <c r="B148" s="5">
        <v>-2.2802700000000002E-13</v>
      </c>
      <c r="C148" s="5">
        <v>1.2681599999999999E-6</v>
      </c>
      <c r="D148" s="5">
        <v>3.90234E-16</v>
      </c>
      <c r="E148" s="5">
        <v>-9.1491500000000003E-6</v>
      </c>
      <c r="F148" s="5">
        <v>9.2798400000000006E-12</v>
      </c>
      <c r="G148" s="5">
        <v>5.6607199999999997E-14</v>
      </c>
    </row>
    <row r="149" spans="1:7" x14ac:dyDescent="0.3">
      <c r="A149">
        <v>5.1013000000000002</v>
      </c>
    </row>
    <row r="150" spans="1:7" x14ac:dyDescent="0.3">
      <c r="B150" s="5">
        <v>1849.49</v>
      </c>
      <c r="C150" s="5">
        <v>-4.8649699999999996E-6</v>
      </c>
      <c r="D150" s="5">
        <v>3.3109299999999998E-5</v>
      </c>
      <c r="E150" s="5">
        <v>-1.3488600000000001E-6</v>
      </c>
      <c r="F150" s="5">
        <v>13355.1</v>
      </c>
      <c r="G150" s="5">
        <v>-2.2654299999999999E-14</v>
      </c>
    </row>
    <row r="151" spans="1:7" x14ac:dyDescent="0.3">
      <c r="B151" s="5">
        <v>-2.5845099999999998E-6</v>
      </c>
      <c r="C151" s="5">
        <v>1849.48</v>
      </c>
      <c r="D151" s="5">
        <v>-1.8085699999999999E-5</v>
      </c>
      <c r="E151" s="5">
        <v>-13355.1</v>
      </c>
      <c r="F151" s="5">
        <v>2.4071799999999999E-5</v>
      </c>
      <c r="G151" s="5">
        <v>1.21111E-6</v>
      </c>
    </row>
    <row r="152" spans="1:7" x14ac:dyDescent="0.3">
      <c r="B152" s="5">
        <v>-6.6209099999999996E-5</v>
      </c>
      <c r="C152" s="5">
        <v>5.8484099999999996E-6</v>
      </c>
      <c r="D152" s="5">
        <v>32.194000000000003</v>
      </c>
      <c r="E152" s="5">
        <v>-3.88837E-4</v>
      </c>
      <c r="F152" s="5">
        <v>-4.7675199999999999E-4</v>
      </c>
      <c r="G152" s="5">
        <v>1.2459799999999999E-14</v>
      </c>
    </row>
    <row r="153" spans="1:7" x14ac:dyDescent="0.3">
      <c r="B153" s="5">
        <v>-7.9055700000000006E-6</v>
      </c>
      <c r="C153" s="5">
        <v>-13354.6</v>
      </c>
      <c r="D153" s="5">
        <v>8.0433499999999998E-6</v>
      </c>
      <c r="E153" s="5">
        <v>96433.5</v>
      </c>
      <c r="F153" s="5">
        <v>-1.7347599999999999E-4</v>
      </c>
      <c r="G153" s="5">
        <v>-8.7450199999999998E-6</v>
      </c>
    </row>
    <row r="154" spans="1:7" x14ac:dyDescent="0.3">
      <c r="B154" s="5">
        <v>13354.6</v>
      </c>
      <c r="C154" s="5">
        <v>-2.7973599999999999E-5</v>
      </c>
      <c r="D154" s="5">
        <v>2.69511E-4</v>
      </c>
      <c r="E154" s="5">
        <v>1.88173E-4</v>
      </c>
      <c r="F154" s="5">
        <v>96433.600000000006</v>
      </c>
      <c r="G154" s="5">
        <v>2.3197999999999999E-12</v>
      </c>
    </row>
    <row r="155" spans="1:7" x14ac:dyDescent="0.3">
      <c r="B155" s="5">
        <v>-3.3131899999999999E-14</v>
      </c>
      <c r="C155" s="5">
        <v>1.21061E-6</v>
      </c>
      <c r="D155" s="5">
        <v>-5.3676699999999999E-16</v>
      </c>
      <c r="E155" s="5">
        <v>-8.7417100000000004E-6</v>
      </c>
      <c r="F155" s="5">
        <v>-1.4672999999999999E-11</v>
      </c>
      <c r="G155" s="5">
        <v>6.30126E-14</v>
      </c>
    </row>
    <row r="156" spans="1:7" x14ac:dyDescent="0.3">
      <c r="A156">
        <v>5.2355</v>
      </c>
    </row>
    <row r="157" spans="1:7" x14ac:dyDescent="0.3">
      <c r="B157" s="5">
        <v>1784.86</v>
      </c>
      <c r="C157" s="5">
        <v>-2.0283900000000001E-6</v>
      </c>
      <c r="D157" s="5">
        <v>1.05174E-5</v>
      </c>
      <c r="E157" s="5">
        <v>-6.24462E-6</v>
      </c>
      <c r="F157" s="5">
        <v>12899.9</v>
      </c>
      <c r="G157" s="5">
        <v>2.6970300000000002E-13</v>
      </c>
    </row>
    <row r="158" spans="1:7" x14ac:dyDescent="0.3">
      <c r="B158" s="5">
        <v>-1.6773199999999999E-6</v>
      </c>
      <c r="C158" s="5">
        <v>1784.86</v>
      </c>
      <c r="D158" s="5">
        <v>1.13091E-5</v>
      </c>
      <c r="E158" s="5">
        <v>-12899.9</v>
      </c>
      <c r="F158" s="5">
        <v>3.0583200000000002E-5</v>
      </c>
      <c r="G158" s="5">
        <v>1.1489299999999999E-6</v>
      </c>
    </row>
    <row r="159" spans="1:7" x14ac:dyDescent="0.3">
      <c r="B159" s="5">
        <v>-2.3404500000000002E-6</v>
      </c>
      <c r="C159" s="5">
        <v>-1.25409E-5</v>
      </c>
      <c r="D159" s="5">
        <v>25.771599999999999</v>
      </c>
      <c r="E159" s="5">
        <v>-1.79574E-4</v>
      </c>
      <c r="F159" s="5">
        <v>-6.9177300000000001E-8</v>
      </c>
      <c r="G159" s="5">
        <v>-6.3356899999999997E-14</v>
      </c>
    </row>
    <row r="160" spans="1:7" x14ac:dyDescent="0.3">
      <c r="B160" s="5">
        <v>-3.4326500000000001E-6</v>
      </c>
      <c r="C160" s="5">
        <v>-12899.4</v>
      </c>
      <c r="D160" s="5">
        <v>3.4331400000000001E-5</v>
      </c>
      <c r="E160" s="5">
        <v>93229.5</v>
      </c>
      <c r="F160" s="5">
        <v>-9.2244700000000001E-5</v>
      </c>
      <c r="G160" s="5">
        <v>-8.3033799999999994E-6</v>
      </c>
    </row>
    <row r="161" spans="1:7" x14ac:dyDescent="0.3">
      <c r="B161" s="5">
        <v>12899.4</v>
      </c>
      <c r="C161" s="5">
        <v>1.43547E-5</v>
      </c>
      <c r="D161" s="5">
        <v>5.6677800000000001E-5</v>
      </c>
      <c r="E161" s="5">
        <v>1.2016800000000001E-4</v>
      </c>
      <c r="F161" s="5">
        <v>93229.6</v>
      </c>
      <c r="G161" s="5">
        <v>-9.3745000000000005E-12</v>
      </c>
    </row>
    <row r="162" spans="1:7" x14ac:dyDescent="0.3">
      <c r="B162" s="5">
        <v>2.7900299999999999E-14</v>
      </c>
      <c r="C162" s="5">
        <v>1.1484399999999999E-6</v>
      </c>
      <c r="D162" s="5">
        <v>4.8299900000000002E-15</v>
      </c>
      <c r="E162" s="5">
        <v>-8.3001200000000001E-6</v>
      </c>
      <c r="F162" s="5">
        <v>3.1139900000000001E-12</v>
      </c>
      <c r="G162" s="5">
        <v>6.8722400000000006E-14</v>
      </c>
    </row>
    <row r="163" spans="1:7" x14ac:dyDescent="0.3">
      <c r="A163">
        <v>5.3696999999999999</v>
      </c>
    </row>
    <row r="164" spans="1:7" x14ac:dyDescent="0.3">
      <c r="B164" s="5">
        <v>1714.74</v>
      </c>
      <c r="C164" s="5">
        <v>-2.4404500000000001E-6</v>
      </c>
      <c r="D164" s="5">
        <v>4.9284000000000001E-6</v>
      </c>
      <c r="E164" s="5">
        <v>-5.1739200000000003E-6</v>
      </c>
      <c r="F164" s="5">
        <v>12404.3</v>
      </c>
      <c r="G164" s="5">
        <v>1.66924E-13</v>
      </c>
    </row>
    <row r="165" spans="1:7" x14ac:dyDescent="0.3">
      <c r="B165" s="5">
        <v>4.0807499999999999E-6</v>
      </c>
      <c r="C165" s="5">
        <v>1714.73</v>
      </c>
      <c r="D165" s="5">
        <v>2.5432500000000001E-5</v>
      </c>
      <c r="E165" s="5">
        <v>-12404.3</v>
      </c>
      <c r="F165" s="5">
        <v>1.23096E-5</v>
      </c>
      <c r="G165" s="5">
        <v>1.08427E-6</v>
      </c>
    </row>
    <row r="166" spans="1:7" x14ac:dyDescent="0.3">
      <c r="B166" s="5">
        <v>-1.36825E-5</v>
      </c>
      <c r="C166" s="5">
        <v>2.5352100000000001E-5</v>
      </c>
      <c r="D166" s="5">
        <v>17.119399999999999</v>
      </c>
      <c r="E166" s="5">
        <v>-2.0510099999999999E-4</v>
      </c>
      <c r="F166" s="5">
        <v>-9.3830200000000002E-5</v>
      </c>
      <c r="G166" s="5">
        <v>5.6634800000000003E-15</v>
      </c>
    </row>
    <row r="167" spans="1:7" x14ac:dyDescent="0.3">
      <c r="B167" s="5">
        <v>-1.8243299999999999E-5</v>
      </c>
      <c r="C167" s="5">
        <v>-12403.7</v>
      </c>
      <c r="D167" s="5">
        <v>2.7529999999999999E-5</v>
      </c>
      <c r="E167" s="5">
        <v>89727.9</v>
      </c>
      <c r="F167" s="5">
        <v>1.01442E-4</v>
      </c>
      <c r="G167" s="5">
        <v>-7.8429700000000006E-6</v>
      </c>
    </row>
    <row r="168" spans="1:7" x14ac:dyDescent="0.3">
      <c r="B168" s="5">
        <v>12403.7</v>
      </c>
      <c r="C168" s="5">
        <v>1.1522099999999999E-5</v>
      </c>
      <c r="D168" s="5">
        <v>4.9389099999999998E-5</v>
      </c>
      <c r="E168" s="5">
        <v>-1.3159599999999999E-4</v>
      </c>
      <c r="F168" s="5">
        <v>89728.1</v>
      </c>
      <c r="G168" s="5">
        <v>1.5109000000000001E-11</v>
      </c>
    </row>
    <row r="169" spans="1:7" x14ac:dyDescent="0.3">
      <c r="B169" s="5">
        <v>-1.93751E-13</v>
      </c>
      <c r="C169" s="5">
        <v>1.0837000000000001E-6</v>
      </c>
      <c r="D169" s="5">
        <v>-3.9067400000000001E-15</v>
      </c>
      <c r="E169" s="5">
        <v>-7.8392100000000001E-6</v>
      </c>
      <c r="F169" s="5">
        <v>6.7270900000000002E-12</v>
      </c>
      <c r="G169" s="5">
        <v>7.3307299999999999E-14</v>
      </c>
    </row>
    <row r="170" spans="1:7" x14ac:dyDescent="0.3">
      <c r="A170">
        <v>5.5038999999999998</v>
      </c>
    </row>
    <row r="171" spans="1:7" x14ac:dyDescent="0.3">
      <c r="B171" s="5">
        <v>1641.02</v>
      </c>
      <c r="C171" s="5">
        <v>4.5107999999999999E-7</v>
      </c>
      <c r="D171" s="5">
        <v>6.9456E-6</v>
      </c>
      <c r="E171" s="5">
        <v>-1.1350400000000001E-5</v>
      </c>
      <c r="F171" s="5">
        <v>11881.8</v>
      </c>
      <c r="G171" s="5">
        <v>-1.1439E-12</v>
      </c>
    </row>
    <row r="172" spans="1:7" x14ac:dyDescent="0.3">
      <c r="B172" s="5">
        <v>8.8575600000000003E-6</v>
      </c>
      <c r="C172" s="5">
        <v>1641.02</v>
      </c>
      <c r="D172" s="5">
        <v>-1.17758E-5</v>
      </c>
      <c r="E172" s="5">
        <v>-11881.8</v>
      </c>
      <c r="F172" s="5">
        <v>-7.1969400000000002E-5</v>
      </c>
      <c r="G172" s="5">
        <v>1.01845E-6</v>
      </c>
    </row>
    <row r="173" spans="1:7" x14ac:dyDescent="0.3">
      <c r="B173" s="5">
        <v>-8.7755499999999994E-6</v>
      </c>
      <c r="C173" s="5">
        <v>-1.04338E-5</v>
      </c>
      <c r="D173" s="5">
        <v>12.1676</v>
      </c>
      <c r="E173" s="5">
        <v>-3.44199E-4</v>
      </c>
      <c r="F173" s="5">
        <v>-5.6843199999999998E-5</v>
      </c>
      <c r="G173" s="5">
        <v>-6.4160799999999999E-15</v>
      </c>
    </row>
    <row r="174" spans="1:7" x14ac:dyDescent="0.3">
      <c r="B174" s="5">
        <v>2.6900700000000001E-5</v>
      </c>
      <c r="C174" s="5">
        <v>-11881.3</v>
      </c>
      <c r="D174" s="5">
        <v>-2.9453400000000002E-5</v>
      </c>
      <c r="E174" s="5">
        <v>86026.5</v>
      </c>
      <c r="F174" s="5">
        <v>2.11567E-5</v>
      </c>
      <c r="G174" s="5">
        <v>-7.3734899999999999E-6</v>
      </c>
    </row>
    <row r="175" spans="1:7" x14ac:dyDescent="0.3">
      <c r="B175" s="5">
        <v>11881.3</v>
      </c>
      <c r="C175" s="5">
        <v>-2.9525199999999998E-6</v>
      </c>
      <c r="D175" s="5">
        <v>5.2755800000000001E-5</v>
      </c>
      <c r="E175" s="5">
        <v>-3.3672900000000001E-5</v>
      </c>
      <c r="F175" s="5">
        <v>86026.6</v>
      </c>
      <c r="G175" s="5">
        <v>4.4582599999999996E-12</v>
      </c>
    </row>
    <row r="176" spans="1:7" x14ac:dyDescent="0.3">
      <c r="B176" s="5">
        <v>1.4124499999999999E-12</v>
      </c>
      <c r="C176" s="5">
        <v>1.0179100000000001E-6</v>
      </c>
      <c r="D176" s="5">
        <v>1.58433E-16</v>
      </c>
      <c r="E176" s="5">
        <v>-7.3699499999999996E-6</v>
      </c>
      <c r="F176" s="5">
        <v>1.01206E-11</v>
      </c>
      <c r="G176" s="5">
        <v>7.6407800000000004E-14</v>
      </c>
    </row>
    <row r="177" spans="1:7" x14ac:dyDescent="0.3">
      <c r="A177">
        <v>5.6380999999999997</v>
      </c>
    </row>
    <row r="178" spans="1:7" x14ac:dyDescent="0.3">
      <c r="B178" s="5">
        <v>1565.83</v>
      </c>
      <c r="C178" s="5">
        <v>7.5612799999999998E-7</v>
      </c>
      <c r="D178" s="5">
        <v>1.12474E-5</v>
      </c>
      <c r="E178" s="5">
        <v>-1.22836E-5</v>
      </c>
      <c r="F178" s="5">
        <v>11347.6</v>
      </c>
      <c r="G178" s="5">
        <v>-1.67756E-12</v>
      </c>
    </row>
    <row r="179" spans="1:7" x14ac:dyDescent="0.3">
      <c r="B179" s="5">
        <v>-1.2602099999999999E-7</v>
      </c>
      <c r="C179" s="5">
        <v>1565.83</v>
      </c>
      <c r="D179" s="5">
        <v>3.1259200000000001E-6</v>
      </c>
      <c r="E179" s="5">
        <v>-11347.6</v>
      </c>
      <c r="F179" s="5">
        <v>-1.13492E-5</v>
      </c>
      <c r="G179" s="5">
        <v>9.52976E-7</v>
      </c>
    </row>
    <row r="180" spans="1:7" x14ac:dyDescent="0.3">
      <c r="B180" s="5">
        <v>-2.8396799999999999E-5</v>
      </c>
      <c r="C180" s="5">
        <v>-2.23215E-5</v>
      </c>
      <c r="D180" s="5">
        <v>11.476599999999999</v>
      </c>
      <c r="E180" s="5">
        <v>-2.8626799999999998E-5</v>
      </c>
      <c r="F180" s="5">
        <v>-2.1487599999999999E-4</v>
      </c>
      <c r="G180" s="5">
        <v>1.11107E-14</v>
      </c>
    </row>
    <row r="181" spans="1:7" x14ac:dyDescent="0.3">
      <c r="B181" s="5">
        <v>-2.75567E-5</v>
      </c>
      <c r="C181" s="5">
        <v>-11347.2</v>
      </c>
      <c r="D181" s="5">
        <v>1.0827300000000001E-5</v>
      </c>
      <c r="E181" s="5">
        <v>82233.5</v>
      </c>
      <c r="F181" s="5">
        <v>-2.5815099999999998E-4</v>
      </c>
      <c r="G181" s="5">
        <v>-6.9057200000000004E-6</v>
      </c>
    </row>
    <row r="182" spans="1:7" x14ac:dyDescent="0.3">
      <c r="B182" s="5">
        <v>11347.2</v>
      </c>
      <c r="C182" s="5">
        <v>3.3605699999999998E-7</v>
      </c>
      <c r="D182" s="5">
        <v>1.18817E-4</v>
      </c>
      <c r="E182" s="5">
        <v>5.3254100000000002E-5</v>
      </c>
      <c r="F182" s="5">
        <v>82233.600000000006</v>
      </c>
      <c r="G182" s="5">
        <v>-4.5269100000000001E-12</v>
      </c>
    </row>
    <row r="183" spans="1:7" x14ac:dyDescent="0.3">
      <c r="B183" s="5">
        <v>1.53828E-12</v>
      </c>
      <c r="C183" s="5">
        <v>9.52508E-7</v>
      </c>
      <c r="D183" s="5">
        <v>9.1026300000000002E-15</v>
      </c>
      <c r="E183" s="5">
        <v>-6.9025899999999999E-6</v>
      </c>
      <c r="F183" s="5">
        <v>-1.16027E-11</v>
      </c>
      <c r="G183" s="5">
        <v>7.7811199999999997E-14</v>
      </c>
    </row>
    <row r="184" spans="1:7" x14ac:dyDescent="0.3">
      <c r="A184">
        <v>5.7723000000000004</v>
      </c>
    </row>
    <row r="185" spans="1:7" x14ac:dyDescent="0.3">
      <c r="B185" s="5">
        <v>1490.74</v>
      </c>
      <c r="C185" s="5">
        <v>-5.16084E-6</v>
      </c>
      <c r="D185" s="5">
        <v>2.5320399999999999E-6</v>
      </c>
      <c r="E185" s="5">
        <v>1.34615E-5</v>
      </c>
      <c r="F185" s="5">
        <v>10813.1</v>
      </c>
      <c r="G185" s="5">
        <v>-1.97383E-13</v>
      </c>
    </row>
    <row r="186" spans="1:7" x14ac:dyDescent="0.3">
      <c r="B186" s="5">
        <v>2.1503500000000001E-6</v>
      </c>
      <c r="C186" s="5">
        <v>1490.74</v>
      </c>
      <c r="D186" s="5">
        <v>-8.9555400000000003E-6</v>
      </c>
      <c r="E186" s="5">
        <v>-10813.1</v>
      </c>
      <c r="F186" s="5">
        <v>2.6775200000000001E-5</v>
      </c>
      <c r="G186" s="5">
        <v>8.8896000000000004E-7</v>
      </c>
    </row>
    <row r="187" spans="1:7" x14ac:dyDescent="0.3">
      <c r="B187" s="5">
        <v>-1.29021E-6</v>
      </c>
      <c r="C187" s="5">
        <v>-4.1421100000000004E-6</v>
      </c>
      <c r="D187" s="5">
        <v>12.0379</v>
      </c>
      <c r="E187" s="5">
        <v>6.8074799999999999E-6</v>
      </c>
      <c r="F187" s="5">
        <v>2.2799599999999999E-6</v>
      </c>
      <c r="G187" s="5">
        <v>-1.7783700000000001E-14</v>
      </c>
    </row>
    <row r="188" spans="1:7" x14ac:dyDescent="0.3">
      <c r="B188" s="5">
        <v>-4.3007000000000002E-6</v>
      </c>
      <c r="C188" s="5">
        <v>-10812.7</v>
      </c>
      <c r="D188" s="5">
        <v>7.2843200000000002E-7</v>
      </c>
      <c r="E188" s="5">
        <v>78430</v>
      </c>
      <c r="F188" s="5">
        <v>9.7575099999999994E-5</v>
      </c>
      <c r="G188" s="5">
        <v>-6.44765E-6</v>
      </c>
    </row>
    <row r="189" spans="1:7" x14ac:dyDescent="0.3">
      <c r="B189" s="5">
        <v>10812.7</v>
      </c>
      <c r="C189" s="5">
        <v>8.7734400000000008E-6</v>
      </c>
      <c r="D189" s="5">
        <v>6.0209800000000001E-5</v>
      </c>
      <c r="E189" s="5">
        <v>-1.85298E-4</v>
      </c>
      <c r="F189" s="5">
        <v>78430.100000000006</v>
      </c>
      <c r="G189" s="5">
        <v>-1.26325E-11</v>
      </c>
    </row>
    <row r="190" spans="1:7" x14ac:dyDescent="0.3">
      <c r="B190" s="5">
        <v>1.31824E-12</v>
      </c>
      <c r="C190" s="5">
        <v>8.8860799999999996E-7</v>
      </c>
      <c r="D190" s="5">
        <v>-1.76923E-15</v>
      </c>
      <c r="E190" s="5">
        <v>-6.44524E-6</v>
      </c>
      <c r="F190" s="5">
        <v>-7.7945600000000003E-12</v>
      </c>
      <c r="G190" s="5">
        <v>7.7479599999999998E-14</v>
      </c>
    </row>
    <row r="191" spans="1:7" x14ac:dyDescent="0.3">
      <c r="A191">
        <v>5.9065000000000003</v>
      </c>
    </row>
    <row r="192" spans="1:7" x14ac:dyDescent="0.3">
      <c r="B192" s="5">
        <v>1416.82</v>
      </c>
      <c r="C192" s="5">
        <v>-1.9583099999999998E-6</v>
      </c>
      <c r="D192" s="5">
        <v>1.36559E-6</v>
      </c>
      <c r="E192" s="5">
        <v>-3.6091499999999998E-5</v>
      </c>
      <c r="F192" s="5">
        <v>10286</v>
      </c>
      <c r="G192" s="5">
        <v>3.2525399999999999E-13</v>
      </c>
    </row>
    <row r="193" spans="1:7" x14ac:dyDescent="0.3">
      <c r="B193" s="5">
        <v>1.67226E-6</v>
      </c>
      <c r="C193" s="5">
        <v>1416.82</v>
      </c>
      <c r="D193" s="5">
        <v>-2.6170399999999999E-6</v>
      </c>
      <c r="E193" s="5">
        <v>-10286</v>
      </c>
      <c r="F193" s="5">
        <v>-2.8256299999999999E-5</v>
      </c>
      <c r="G193" s="5">
        <v>8.2721099999999998E-7</v>
      </c>
    </row>
    <row r="194" spans="1:7" x14ac:dyDescent="0.3">
      <c r="B194" s="5">
        <v>-1.8317899999999999E-6</v>
      </c>
      <c r="C194" s="5">
        <v>1.48262E-5</v>
      </c>
      <c r="D194" s="5">
        <v>8.0411099999999998</v>
      </c>
      <c r="E194" s="5">
        <v>-1.1068E-4</v>
      </c>
      <c r="F194" s="5">
        <v>-2.39194E-5</v>
      </c>
      <c r="G194" s="5">
        <v>-2.45908E-16</v>
      </c>
    </row>
    <row r="195" spans="1:7" x14ac:dyDescent="0.3">
      <c r="B195" s="5">
        <v>7.3931600000000004E-6</v>
      </c>
      <c r="C195" s="5">
        <v>-10285.6</v>
      </c>
      <c r="D195" s="5">
        <v>-1.34276E-5</v>
      </c>
      <c r="E195" s="5">
        <v>74672.399999999994</v>
      </c>
      <c r="F195" s="5">
        <v>-2.7744999999999999E-4</v>
      </c>
      <c r="G195" s="5">
        <v>-6.0049800000000004E-6</v>
      </c>
    </row>
    <row r="196" spans="1:7" x14ac:dyDescent="0.3">
      <c r="B196" s="5">
        <v>10285.6</v>
      </c>
      <c r="C196" s="5">
        <v>-1.1441799999999999E-5</v>
      </c>
      <c r="D196" s="5">
        <v>4.6207300000000001E-6</v>
      </c>
      <c r="E196" s="5">
        <v>-2.15355E-4</v>
      </c>
      <c r="F196" s="5">
        <v>74672.399999999994</v>
      </c>
      <c r="G196" s="5">
        <v>-5.5608000000000003E-12</v>
      </c>
    </row>
    <row r="197" spans="1:7" x14ac:dyDescent="0.3">
      <c r="B197" s="5">
        <v>1.2095399999999999E-12</v>
      </c>
      <c r="C197" s="5">
        <v>8.2691400000000004E-7</v>
      </c>
      <c r="D197" s="5">
        <v>-1.3793899999999999E-15</v>
      </c>
      <c r="E197" s="5">
        <v>-6.0030300000000004E-6</v>
      </c>
      <c r="F197" s="5">
        <v>1.1433100000000001E-11</v>
      </c>
      <c r="G197" s="5">
        <v>7.5539000000000003E-14</v>
      </c>
    </row>
    <row r="198" spans="1:7" x14ac:dyDescent="0.3">
      <c r="A198">
        <v>6.0407000000000002</v>
      </c>
    </row>
    <row r="199" spans="1:7" x14ac:dyDescent="0.3">
      <c r="B199" s="5">
        <v>1344.78</v>
      </c>
      <c r="C199" s="5">
        <v>1.1476700000000001E-6</v>
      </c>
      <c r="D199" s="5">
        <v>1.0961999999999999E-5</v>
      </c>
      <c r="E199" s="5">
        <v>-5.3799199999999996E-6</v>
      </c>
      <c r="F199" s="5">
        <v>9771.59</v>
      </c>
      <c r="G199" s="5">
        <v>5.63349E-14</v>
      </c>
    </row>
    <row r="200" spans="1:7" x14ac:dyDescent="0.3">
      <c r="B200" s="5">
        <v>3.6680599999999998E-6</v>
      </c>
      <c r="C200" s="5">
        <v>1344.78</v>
      </c>
      <c r="D200" s="5">
        <v>3.0064900000000001E-6</v>
      </c>
      <c r="E200" s="5">
        <v>-9771.59</v>
      </c>
      <c r="F200" s="5">
        <v>1.3721299999999999E-6</v>
      </c>
      <c r="G200" s="5">
        <v>7.6817999999999999E-7</v>
      </c>
    </row>
    <row r="201" spans="1:7" x14ac:dyDescent="0.3">
      <c r="B201" s="5">
        <v>-1.7381099999999999E-5</v>
      </c>
      <c r="C201" s="5">
        <v>3.7876099999999998E-6</v>
      </c>
      <c r="D201" s="5">
        <v>3.1124100000000001</v>
      </c>
      <c r="E201" s="5">
        <v>1.58541E-4</v>
      </c>
      <c r="F201" s="5">
        <v>-1.3458E-4</v>
      </c>
      <c r="G201" s="5">
        <v>1.6933999999999999E-14</v>
      </c>
    </row>
    <row r="202" spans="1:7" x14ac:dyDescent="0.3">
      <c r="B202" s="5">
        <v>3.6005499999999998E-7</v>
      </c>
      <c r="C202" s="5">
        <v>-9771.0300000000007</v>
      </c>
      <c r="D202" s="5">
        <v>4.6663599999999998E-5</v>
      </c>
      <c r="E202" s="5">
        <v>70999.7</v>
      </c>
      <c r="F202" s="5">
        <v>2.9652600000000001E-5</v>
      </c>
      <c r="G202" s="5">
        <v>-5.5811300000000002E-6</v>
      </c>
    </row>
    <row r="203" spans="1:7" x14ac:dyDescent="0.3">
      <c r="B203" s="5">
        <v>9771.0300000000007</v>
      </c>
      <c r="C203" s="5">
        <v>4.6087000000000001E-5</v>
      </c>
      <c r="D203" s="5">
        <v>6.4505999999999995E-5</v>
      </c>
      <c r="E203" s="5">
        <v>-9.6070999999999995E-5</v>
      </c>
      <c r="F203" s="5">
        <v>70999.8</v>
      </c>
      <c r="G203" s="5">
        <v>8.0907699999999999E-12</v>
      </c>
    </row>
    <row r="204" spans="1:7" x14ac:dyDescent="0.3">
      <c r="B204" s="5">
        <v>-1.4016700000000001E-13</v>
      </c>
      <c r="C204" s="5">
        <v>7.6792100000000004E-7</v>
      </c>
      <c r="D204" s="5">
        <v>9.5096600000000008E-16</v>
      </c>
      <c r="E204" s="5">
        <v>-5.5795999999999999E-6</v>
      </c>
      <c r="F204" s="5">
        <v>-1.37949E-11</v>
      </c>
      <c r="G204" s="5">
        <v>7.2265699999999996E-14</v>
      </c>
    </row>
    <row r="205" spans="1:7" x14ac:dyDescent="0.3">
      <c r="A205">
        <v>6.1749000000000001</v>
      </c>
    </row>
    <row r="206" spans="1:7" x14ac:dyDescent="0.3">
      <c r="B206" s="5">
        <v>1275.08</v>
      </c>
      <c r="C206" s="5">
        <v>6.4869499999999998E-6</v>
      </c>
      <c r="D206" s="5">
        <v>6.5300799999999998E-6</v>
      </c>
      <c r="E206" s="5">
        <v>-2.2693699999999999E-5</v>
      </c>
      <c r="F206" s="5">
        <v>9273.34</v>
      </c>
      <c r="G206" s="5">
        <v>-5.9506099999999996E-13</v>
      </c>
    </row>
    <row r="207" spans="1:7" x14ac:dyDescent="0.3">
      <c r="B207" s="5">
        <v>2.6683899999999999E-6</v>
      </c>
      <c r="C207" s="5">
        <v>1275.08</v>
      </c>
      <c r="D207" s="5">
        <v>3.4027E-6</v>
      </c>
      <c r="E207" s="5">
        <v>-9273.33</v>
      </c>
      <c r="F207" s="5">
        <v>3.11414E-5</v>
      </c>
      <c r="G207" s="5">
        <v>7.1196299999999995E-7</v>
      </c>
    </row>
    <row r="208" spans="1:7" x14ac:dyDescent="0.3">
      <c r="B208" s="5">
        <v>-7.3136300000000001E-6</v>
      </c>
      <c r="C208" s="5">
        <v>3.10626E-6</v>
      </c>
      <c r="D208" s="5">
        <v>0.26362200000000002</v>
      </c>
      <c r="E208" s="5">
        <v>5.4818599999999997E-5</v>
      </c>
      <c r="F208" s="5">
        <v>-5.8908900000000001E-5</v>
      </c>
      <c r="G208" s="5">
        <v>-5.8807700000000003E-15</v>
      </c>
    </row>
    <row r="209" spans="1:7" x14ac:dyDescent="0.3">
      <c r="B209" s="5">
        <v>-1.14097E-5</v>
      </c>
      <c r="C209" s="5">
        <v>-9272.7199999999993</v>
      </c>
      <c r="D209" s="5">
        <v>3.6575400000000002E-5</v>
      </c>
      <c r="E209" s="5">
        <v>67438.2</v>
      </c>
      <c r="F209" s="5">
        <v>1.2359099999999999E-4</v>
      </c>
      <c r="G209" s="5">
        <v>-5.1771900000000003E-6</v>
      </c>
    </row>
    <row r="210" spans="1:7" x14ac:dyDescent="0.3">
      <c r="B210" s="5">
        <v>9272.7199999999993</v>
      </c>
      <c r="C210" s="5">
        <v>6.6801800000000001E-5</v>
      </c>
      <c r="D210" s="5">
        <v>2.5315200000000001E-5</v>
      </c>
      <c r="E210" s="5">
        <v>-9.0377400000000006E-5</v>
      </c>
      <c r="F210" s="5">
        <v>67438.2</v>
      </c>
      <c r="G210" s="5">
        <v>2.30346E-12</v>
      </c>
    </row>
    <row r="211" spans="1:7" x14ac:dyDescent="0.3">
      <c r="B211" s="5">
        <v>1.31661E-12</v>
      </c>
      <c r="C211" s="5">
        <v>7.1180599999999996E-7</v>
      </c>
      <c r="D211" s="5">
        <v>-4.41593E-15</v>
      </c>
      <c r="E211" s="5">
        <v>-5.1764000000000001E-6</v>
      </c>
      <c r="F211" s="5">
        <v>2.4129700000000001E-14</v>
      </c>
      <c r="G211" s="5">
        <v>6.79829E-14</v>
      </c>
    </row>
    <row r="212" spans="1:7" x14ac:dyDescent="0.3">
      <c r="A212">
        <v>6.3090999999999999</v>
      </c>
    </row>
    <row r="213" spans="1:7" x14ac:dyDescent="0.3">
      <c r="B213" s="5">
        <v>1208.1099999999999</v>
      </c>
      <c r="C213" s="5">
        <v>-1.9860300000000001E-6</v>
      </c>
      <c r="D213" s="5">
        <v>2.0565400000000001E-8</v>
      </c>
      <c r="E213" s="5">
        <v>2.93894E-5</v>
      </c>
      <c r="F213" s="5">
        <v>8793.84</v>
      </c>
      <c r="G213" s="5">
        <v>-1.1291300000000001E-12</v>
      </c>
    </row>
    <row r="214" spans="1:7" x14ac:dyDescent="0.3">
      <c r="B214" s="5">
        <v>1.3514399999999999E-6</v>
      </c>
      <c r="C214" s="5">
        <v>1208.1099999999999</v>
      </c>
      <c r="D214" s="5">
        <v>2.33564E-6</v>
      </c>
      <c r="E214" s="5">
        <v>-8793.84</v>
      </c>
      <c r="F214" s="5">
        <v>3.4008299999999998E-5</v>
      </c>
      <c r="G214" s="5">
        <v>6.5876299999999998E-7</v>
      </c>
    </row>
    <row r="215" spans="1:7" x14ac:dyDescent="0.3">
      <c r="B215" s="5">
        <v>-3.3167599999999997E-5</v>
      </c>
      <c r="C215" s="5">
        <v>-7.6898099999999995E-6</v>
      </c>
      <c r="D215" s="5">
        <v>0.122144</v>
      </c>
      <c r="E215" s="5">
        <v>-8.9242500000000005E-5</v>
      </c>
      <c r="F215" s="5">
        <v>-2.4063399999999999E-4</v>
      </c>
      <c r="G215" s="5">
        <v>-2.2764700000000001E-15</v>
      </c>
    </row>
    <row r="216" spans="1:7" x14ac:dyDescent="0.3">
      <c r="B216" s="5">
        <v>-5.9228399999999997E-6</v>
      </c>
      <c r="C216" s="5">
        <v>-8793.2999999999993</v>
      </c>
      <c r="D216" s="5">
        <v>3.3271899999999998E-6</v>
      </c>
      <c r="E216" s="5">
        <v>64006.8</v>
      </c>
      <c r="F216" s="5">
        <v>4.8348199999999999E-5</v>
      </c>
      <c r="G216" s="5">
        <v>-4.7945499999999997E-6</v>
      </c>
    </row>
    <row r="217" spans="1:7" x14ac:dyDescent="0.3">
      <c r="B217" s="5">
        <v>8793.2999999999993</v>
      </c>
      <c r="C217" s="5">
        <v>9.3073100000000005E-6</v>
      </c>
      <c r="D217" s="5">
        <v>1.71868E-5</v>
      </c>
      <c r="E217" s="5">
        <v>7.1951800000000005E-5</v>
      </c>
      <c r="F217" s="5">
        <v>64006.8</v>
      </c>
      <c r="G217" s="5">
        <v>2.4095600000000001E-12</v>
      </c>
    </row>
    <row r="218" spans="1:7" x14ac:dyDescent="0.3">
      <c r="B218" s="5">
        <v>-6.9555E-13</v>
      </c>
      <c r="C218" s="5">
        <v>6.5878599999999998E-7</v>
      </c>
      <c r="D218" s="5">
        <v>-5.5577999999999997E-15</v>
      </c>
      <c r="E218" s="5">
        <v>-4.7949700000000003E-6</v>
      </c>
      <c r="F218" s="5">
        <v>1.1004500000000001E-11</v>
      </c>
      <c r="G218" s="5">
        <v>6.3064600000000003E-14</v>
      </c>
    </row>
    <row r="219" spans="1:7" x14ac:dyDescent="0.3">
      <c r="A219">
        <v>6.4432999999999998</v>
      </c>
    </row>
    <row r="220" spans="1:7" x14ac:dyDescent="0.3">
      <c r="B220" s="5">
        <v>1144.31</v>
      </c>
      <c r="C220" s="5">
        <v>2.0762799999999998E-6</v>
      </c>
      <c r="D220" s="5">
        <v>-7.3134899999999997E-7</v>
      </c>
      <c r="E220" s="5">
        <v>-3.0423500000000002E-6</v>
      </c>
      <c r="F220" s="5">
        <v>8336.48</v>
      </c>
      <c r="G220" s="5">
        <v>1.8999800000000001E-12</v>
      </c>
    </row>
    <row r="221" spans="1:7" x14ac:dyDescent="0.3">
      <c r="B221" s="5">
        <v>1.16416E-6</v>
      </c>
      <c r="C221" s="5">
        <v>1144.3</v>
      </c>
      <c r="D221" s="5">
        <v>2.01909E-6</v>
      </c>
      <c r="E221" s="5">
        <v>-8336.48</v>
      </c>
      <c r="F221" s="5">
        <v>2.6585400000000001E-5</v>
      </c>
      <c r="G221" s="5">
        <v>6.0875500000000003E-7</v>
      </c>
    </row>
    <row r="222" spans="1:7" x14ac:dyDescent="0.3">
      <c r="B222" s="5">
        <v>1.4146899999999999E-6</v>
      </c>
      <c r="C222" s="5">
        <v>2.35232E-6</v>
      </c>
      <c r="D222" s="5">
        <v>1.5433300000000001</v>
      </c>
      <c r="E222" s="5">
        <v>-4.2318799999999999E-5</v>
      </c>
      <c r="F222" s="5">
        <v>1.49634E-5</v>
      </c>
      <c r="G222" s="5">
        <v>5.05218E-15</v>
      </c>
    </row>
    <row r="223" spans="1:7" x14ac:dyDescent="0.3">
      <c r="B223" s="5">
        <v>-7.5850299999999998E-6</v>
      </c>
      <c r="C223" s="5">
        <v>-8336</v>
      </c>
      <c r="D223" s="5">
        <v>1.52511E-5</v>
      </c>
      <c r="E223" s="5">
        <v>60729.599999999999</v>
      </c>
      <c r="F223" s="5">
        <v>3.0628499999999998E-6</v>
      </c>
      <c r="G223" s="5">
        <v>-4.4343799999999997E-6</v>
      </c>
    </row>
    <row r="224" spans="1:7" x14ac:dyDescent="0.3">
      <c r="B224" s="5">
        <v>8336.01</v>
      </c>
      <c r="C224" s="5">
        <v>-1.8338500000000001E-5</v>
      </c>
      <c r="D224" s="5">
        <v>-4.6716299999999999E-5</v>
      </c>
      <c r="E224" s="5">
        <v>4.9580800000000003E-6</v>
      </c>
      <c r="F224" s="5">
        <v>60729.599999999999</v>
      </c>
      <c r="G224" s="5">
        <v>9.2137499999999996E-12</v>
      </c>
    </row>
    <row r="225" spans="1:7" x14ac:dyDescent="0.3">
      <c r="B225" s="5">
        <v>-1.0288599999999999E-12</v>
      </c>
      <c r="C225" s="5">
        <v>6.0902199999999999E-7</v>
      </c>
      <c r="D225" s="5">
        <v>-4.1380800000000004E-15</v>
      </c>
      <c r="E225" s="5">
        <v>-4.43654E-6</v>
      </c>
      <c r="F225" s="5">
        <v>-5.9899099999999999E-12</v>
      </c>
      <c r="G225" s="5">
        <v>5.7840699999999997E-14</v>
      </c>
    </row>
    <row r="226" spans="1:7" x14ac:dyDescent="0.3">
      <c r="A226">
        <v>6.5774999999999997</v>
      </c>
    </row>
    <row r="227" spans="1:7" x14ac:dyDescent="0.3">
      <c r="B227" s="5">
        <v>1083.77</v>
      </c>
      <c r="C227" s="5">
        <v>1.53145E-6</v>
      </c>
      <c r="D227" s="5">
        <v>9.6251699999999994E-7</v>
      </c>
      <c r="E227" s="5">
        <v>-2.8278600000000001E-5</v>
      </c>
      <c r="F227" s="5">
        <v>7902.07</v>
      </c>
      <c r="G227" s="5">
        <v>3.6512599999999999E-14</v>
      </c>
    </row>
    <row r="228" spans="1:7" x14ac:dyDescent="0.3">
      <c r="B228" s="5">
        <v>6.0032899999999995E-7</v>
      </c>
      <c r="C228" s="5">
        <v>1083.77</v>
      </c>
      <c r="D228" s="5">
        <v>1.9948099999999998E-6</v>
      </c>
      <c r="E228" s="5">
        <v>-7902.07</v>
      </c>
      <c r="F228" s="5">
        <v>1.35759E-5</v>
      </c>
      <c r="G228" s="5">
        <v>5.6197299999999997E-7</v>
      </c>
    </row>
    <row r="229" spans="1:7" x14ac:dyDescent="0.3">
      <c r="B229" s="5">
        <v>-4.0764199999999998E-5</v>
      </c>
      <c r="C229" s="5">
        <v>-1.43018E-6</v>
      </c>
      <c r="D229" s="5">
        <v>2.2450000000000001</v>
      </c>
      <c r="E229" s="5">
        <v>-1.5828499999999999E-5</v>
      </c>
      <c r="F229" s="5">
        <v>-2.9862299999999998E-4</v>
      </c>
      <c r="G229" s="5">
        <v>-2.1679399999999999E-15</v>
      </c>
    </row>
    <row r="230" spans="1:7" x14ac:dyDescent="0.3">
      <c r="B230" s="5">
        <v>2.4209199999999999E-5</v>
      </c>
      <c r="C230" s="5">
        <v>-7901.54</v>
      </c>
      <c r="D230" s="5">
        <v>2.0254999999999998E-5</v>
      </c>
      <c r="E230" s="5">
        <v>57612.5</v>
      </c>
      <c r="F230" s="5">
        <v>1.4411200000000001E-4</v>
      </c>
      <c r="G230" s="5">
        <v>-4.0970400000000002E-6</v>
      </c>
    </row>
    <row r="231" spans="1:7" x14ac:dyDescent="0.3">
      <c r="B231" s="5">
        <v>7901.54</v>
      </c>
      <c r="C231" s="5">
        <v>-2.2640999999999999E-5</v>
      </c>
      <c r="D231" s="5">
        <v>6.27282E-6</v>
      </c>
      <c r="E231" s="5">
        <v>-1.11014E-4</v>
      </c>
      <c r="F231" s="5">
        <v>57612.5</v>
      </c>
      <c r="G231" s="5">
        <v>1.72924E-12</v>
      </c>
    </row>
    <row r="232" spans="1:7" x14ac:dyDescent="0.3">
      <c r="B232" s="5">
        <v>7.0432900000000002E-13</v>
      </c>
      <c r="C232" s="5">
        <v>5.6249799999999996E-7</v>
      </c>
      <c r="D232" s="5">
        <v>-3.9097800000000001E-16</v>
      </c>
      <c r="E232" s="5">
        <v>-4.1010600000000002E-6</v>
      </c>
      <c r="F232" s="5">
        <v>-1.9062799999999998E-12</v>
      </c>
      <c r="G232" s="5">
        <v>5.2583599999999997E-14</v>
      </c>
    </row>
    <row r="233" spans="1:7" x14ac:dyDescent="0.3">
      <c r="A233">
        <v>6.7117000000000004</v>
      </c>
    </row>
    <row r="234" spans="1:7" x14ac:dyDescent="0.3">
      <c r="B234" s="5">
        <v>1026.33</v>
      </c>
      <c r="C234" s="5">
        <v>-4.3630499999999997E-6</v>
      </c>
      <c r="D234" s="5">
        <v>-7.9713200000000008E-6</v>
      </c>
      <c r="E234" s="5">
        <v>-2.0987799999999999E-5</v>
      </c>
      <c r="F234" s="5">
        <v>7489.51</v>
      </c>
      <c r="G234" s="5">
        <v>-2.9209999999999999E-13</v>
      </c>
    </row>
    <row r="235" spans="1:7" x14ac:dyDescent="0.3">
      <c r="B235" s="5">
        <v>8.7511099999999998E-7</v>
      </c>
      <c r="C235" s="5">
        <v>1026.33</v>
      </c>
      <c r="D235" s="5">
        <v>1.6476700000000001E-7</v>
      </c>
      <c r="E235" s="5">
        <v>-7489.51</v>
      </c>
      <c r="F235" s="5">
        <v>-1.44838E-5</v>
      </c>
      <c r="G235" s="5">
        <v>5.1827999999999995E-7</v>
      </c>
    </row>
    <row r="236" spans="1:7" x14ac:dyDescent="0.3">
      <c r="B236" s="5">
        <v>-4.1699000000000002E-5</v>
      </c>
      <c r="C236" s="5">
        <v>4.3872699999999998E-7</v>
      </c>
      <c r="D236" s="5">
        <v>-1.40764</v>
      </c>
      <c r="E236" s="5">
        <v>-1.78832E-6</v>
      </c>
      <c r="F236" s="5">
        <v>-3.0192100000000003E-4</v>
      </c>
      <c r="G236" s="5">
        <v>1.30402E-15</v>
      </c>
    </row>
    <row r="237" spans="1:7" x14ac:dyDescent="0.3">
      <c r="B237" s="5">
        <v>-5.8007299999999998E-6</v>
      </c>
      <c r="C237" s="5">
        <v>-7488.73</v>
      </c>
      <c r="D237" s="5">
        <v>-7.9713200000000008E-6</v>
      </c>
      <c r="E237" s="5">
        <v>54648</v>
      </c>
      <c r="F237" s="5">
        <v>-9.9683499999999995E-5</v>
      </c>
      <c r="G237" s="5">
        <v>-3.7813999999999999E-6</v>
      </c>
    </row>
    <row r="238" spans="1:7" x14ac:dyDescent="0.3">
      <c r="B238" s="5">
        <v>7488.74</v>
      </c>
      <c r="C238" s="5">
        <v>1.44018E-5</v>
      </c>
      <c r="D238" s="5">
        <v>-1.08126E-4</v>
      </c>
      <c r="E238" s="5">
        <v>1.4939100000000001E-5</v>
      </c>
      <c r="F238" s="5">
        <v>54648.1</v>
      </c>
      <c r="G238" s="5">
        <v>-2.8613800000000001E-12</v>
      </c>
    </row>
    <row r="239" spans="1:7" x14ac:dyDescent="0.3">
      <c r="B239" s="5">
        <v>5.7544400000000001E-13</v>
      </c>
      <c r="C239" s="5">
        <v>5.18999E-7</v>
      </c>
      <c r="D239" s="5">
        <v>5.8951800000000003E-16</v>
      </c>
      <c r="E239" s="5">
        <v>-3.78708E-6</v>
      </c>
      <c r="F239" s="5">
        <v>-2.0108299999999998E-12</v>
      </c>
      <c r="G239" s="5">
        <v>4.7451699999999999E-14</v>
      </c>
    </row>
    <row r="240" spans="1:7" x14ac:dyDescent="0.3">
      <c r="A240">
        <v>6.8459000000000003</v>
      </c>
    </row>
    <row r="241" spans="1:7" x14ac:dyDescent="0.3">
      <c r="B241" s="5">
        <v>972.04600000000005</v>
      </c>
      <c r="C241" s="5">
        <v>-5.8657200000000001E-6</v>
      </c>
      <c r="D241" s="5">
        <v>2.0617700000000001E-5</v>
      </c>
      <c r="E241" s="5">
        <v>-9.0357500000000007E-6</v>
      </c>
      <c r="F241" s="5">
        <v>7099.21</v>
      </c>
      <c r="G241" s="5">
        <v>-3.57224E-13</v>
      </c>
    </row>
    <row r="242" spans="1:7" x14ac:dyDescent="0.3">
      <c r="B242" s="5">
        <v>8.6710599999999998E-7</v>
      </c>
      <c r="C242" s="5">
        <v>972.04700000000003</v>
      </c>
      <c r="D242" s="5">
        <v>-1.61048E-6</v>
      </c>
      <c r="E242" s="5">
        <v>-7099.21</v>
      </c>
      <c r="F242" s="5">
        <v>-1.8219500000000001E-5</v>
      </c>
      <c r="G242" s="5">
        <v>4.7753300000000004E-7</v>
      </c>
    </row>
    <row r="243" spans="1:7" x14ac:dyDescent="0.3">
      <c r="B243" s="5">
        <v>2.3941000000000001E-6</v>
      </c>
      <c r="C243" s="5">
        <v>-3.8760699999999996E-6</v>
      </c>
      <c r="D243" s="5">
        <v>-3.2413400000000001</v>
      </c>
      <c r="E243" s="5">
        <v>6.3849999999999993E-5</v>
      </c>
      <c r="F243" s="5">
        <v>9.6500900000000003E-6</v>
      </c>
      <c r="G243" s="5">
        <v>-5.7003900000000003E-15</v>
      </c>
    </row>
    <row r="244" spans="1:7" x14ac:dyDescent="0.3">
      <c r="B244" s="5">
        <v>-1.53019E-7</v>
      </c>
      <c r="C244" s="5">
        <v>-7098.24</v>
      </c>
      <c r="D244" s="5">
        <v>8.6527299999999997E-6</v>
      </c>
      <c r="E244" s="5">
        <v>51841.2</v>
      </c>
      <c r="F244" s="5">
        <v>2.3127999999999999E-4</v>
      </c>
      <c r="G244" s="5">
        <v>-3.4868600000000002E-6</v>
      </c>
    </row>
    <row r="245" spans="1:7" x14ac:dyDescent="0.3">
      <c r="B245" s="5">
        <v>7098.24</v>
      </c>
      <c r="C245" s="5">
        <v>-4.9017000000000002E-5</v>
      </c>
      <c r="D245" s="5">
        <v>2.1583600000000001E-4</v>
      </c>
      <c r="E245" s="5">
        <v>-2.4810199999999999E-4</v>
      </c>
      <c r="F245" s="5">
        <v>51841.2</v>
      </c>
      <c r="G245" s="5">
        <v>-4.4204599999999999E-12</v>
      </c>
    </row>
    <row r="246" spans="1:7" x14ac:dyDescent="0.3">
      <c r="B246" s="5">
        <v>-3.76511E-13</v>
      </c>
      <c r="C246" s="5">
        <v>4.7847900000000001E-7</v>
      </c>
      <c r="D246" s="5">
        <v>2.1773599999999999E-15</v>
      </c>
      <c r="E246" s="5">
        <v>-3.4943000000000002E-6</v>
      </c>
      <c r="F246" s="5">
        <v>-8.8096900000000002E-12</v>
      </c>
      <c r="G246" s="5">
        <v>4.2589999999999998E-14</v>
      </c>
    </row>
    <row r="247" spans="1:7" x14ac:dyDescent="0.3">
      <c r="A247">
        <v>6.9801000000000002</v>
      </c>
    </row>
    <row r="248" spans="1:7" x14ac:dyDescent="0.3">
      <c r="B248" s="5">
        <v>920.63400000000001</v>
      </c>
      <c r="C248" s="5">
        <v>2.15825E-6</v>
      </c>
      <c r="D248" s="5">
        <v>9.9977700000000007E-6</v>
      </c>
      <c r="E248" s="5">
        <v>-1.9411799999999999E-5</v>
      </c>
      <c r="F248" s="5">
        <v>6729.22</v>
      </c>
      <c r="G248" s="5">
        <v>4.9209399999999996E-13</v>
      </c>
    </row>
    <row r="249" spans="1:7" x14ac:dyDescent="0.3">
      <c r="B249" s="5">
        <v>-1.9047200000000001E-6</v>
      </c>
      <c r="C249" s="5">
        <v>920.63400000000001</v>
      </c>
      <c r="D249" s="5">
        <v>1.83647E-7</v>
      </c>
      <c r="E249" s="5">
        <v>-6729.22</v>
      </c>
      <c r="F249" s="5">
        <v>2.64575E-6</v>
      </c>
      <c r="G249" s="5">
        <v>4.39443E-7</v>
      </c>
    </row>
    <row r="250" spans="1:7" x14ac:dyDescent="0.3">
      <c r="B250" s="5">
        <v>2.4094300000000001E-5</v>
      </c>
      <c r="C250" s="5">
        <v>-6.2021399999999997E-7</v>
      </c>
      <c r="D250" s="5">
        <v>-2.23272</v>
      </c>
      <c r="E250" s="5">
        <v>9.9097799999999998E-6</v>
      </c>
      <c r="F250" s="5">
        <v>1.6967300000000001E-4</v>
      </c>
      <c r="G250" s="5">
        <v>-9.4568299999999995E-15</v>
      </c>
    </row>
    <row r="251" spans="1:7" x14ac:dyDescent="0.3">
      <c r="B251" s="5">
        <v>-1.6694E-5</v>
      </c>
      <c r="C251" s="5">
        <v>-6728.07</v>
      </c>
      <c r="D251" s="5">
        <v>-1.5890299999999999E-6</v>
      </c>
      <c r="E251" s="5">
        <v>49177.599999999999</v>
      </c>
      <c r="F251" s="5">
        <v>1.3958199999999999E-4</v>
      </c>
      <c r="G251" s="5">
        <v>-3.2113099999999999E-6</v>
      </c>
    </row>
    <row r="252" spans="1:7" x14ac:dyDescent="0.3">
      <c r="B252" s="5">
        <v>6728.07</v>
      </c>
      <c r="C252" s="5">
        <v>3.8900599999999998E-5</v>
      </c>
      <c r="D252" s="5">
        <v>1.24821E-4</v>
      </c>
      <c r="E252" s="5">
        <v>7.7944199999999998E-5</v>
      </c>
      <c r="F252" s="5">
        <v>49177.7</v>
      </c>
      <c r="G252" s="5">
        <v>1.4569100000000001E-12</v>
      </c>
    </row>
    <row r="253" spans="1:7" x14ac:dyDescent="0.3">
      <c r="B253" s="5">
        <v>1.03747E-13</v>
      </c>
      <c r="C253" s="5">
        <v>4.4071399999999999E-7</v>
      </c>
      <c r="D253" s="5">
        <v>-1.5741199999999999E-16</v>
      </c>
      <c r="E253" s="5">
        <v>-3.2212000000000002E-6</v>
      </c>
      <c r="F253" s="5">
        <v>1.5404100000000001E-12</v>
      </c>
      <c r="G253" s="5">
        <v>3.8044200000000002E-14</v>
      </c>
    </row>
    <row r="254" spans="1:7" x14ac:dyDescent="0.3">
      <c r="A254">
        <v>7.1143000000000001</v>
      </c>
    </row>
    <row r="255" spans="1:7" x14ac:dyDescent="0.3">
      <c r="B255" s="5">
        <v>872.23299999999995</v>
      </c>
      <c r="C255" s="5">
        <v>-1.0932500000000001E-6</v>
      </c>
      <c r="D255" s="5">
        <v>-4.4727999999999998E-6</v>
      </c>
      <c r="E255" s="5">
        <v>-3.4122799999999998E-5</v>
      </c>
      <c r="F255" s="5">
        <v>6380.52</v>
      </c>
      <c r="G255" s="5">
        <v>1.3703899999999999E-13</v>
      </c>
    </row>
    <row r="256" spans="1:7" x14ac:dyDescent="0.3">
      <c r="B256" s="5">
        <v>-3.2068599999999999E-6</v>
      </c>
      <c r="C256" s="5">
        <v>872.23299999999995</v>
      </c>
      <c r="D256" s="5">
        <v>7.2179300000000004E-7</v>
      </c>
      <c r="E256" s="5">
        <v>-6380.52</v>
      </c>
      <c r="F256" s="5">
        <v>9.3461199999999999E-6</v>
      </c>
      <c r="G256" s="5">
        <v>4.0400799999999997E-7</v>
      </c>
    </row>
    <row r="257" spans="1:7" x14ac:dyDescent="0.3">
      <c r="B257" s="5">
        <v>6.3607199999999996E-6</v>
      </c>
      <c r="C257" s="5">
        <v>9.7398499999999992E-7</v>
      </c>
      <c r="D257" s="5">
        <v>-2.2451599999999998</v>
      </c>
      <c r="E257" s="5">
        <v>-5.3648099999999999E-5</v>
      </c>
      <c r="F257" s="5">
        <v>4.4994299999999997E-5</v>
      </c>
      <c r="G257" s="5">
        <v>-3.8505200000000001E-15</v>
      </c>
    </row>
    <row r="258" spans="1:7" x14ac:dyDescent="0.3">
      <c r="B258" s="5">
        <v>1.17673E-5</v>
      </c>
      <c r="C258" s="5">
        <v>-6379.27</v>
      </c>
      <c r="D258" s="5">
        <v>-5.9598600000000001E-6</v>
      </c>
      <c r="E258" s="5">
        <v>46665.3</v>
      </c>
      <c r="F258" s="5">
        <v>2.10941E-4</v>
      </c>
      <c r="G258" s="5">
        <v>-2.9547299999999998E-6</v>
      </c>
    </row>
    <row r="259" spans="1:7" x14ac:dyDescent="0.3">
      <c r="B259" s="5">
        <v>6379.27</v>
      </c>
      <c r="C259" s="5">
        <v>7.4208400000000004E-7</v>
      </c>
      <c r="D259" s="5">
        <v>-6.5425999999999993E-5</v>
      </c>
      <c r="E259" s="5">
        <v>3.7273300000000001E-5</v>
      </c>
      <c r="F259" s="5">
        <v>46665.3</v>
      </c>
      <c r="G259" s="5">
        <v>-2.31584E-12</v>
      </c>
    </row>
    <row r="260" spans="1:7" x14ac:dyDescent="0.3">
      <c r="B260" s="5">
        <v>4.6112500000000002E-13</v>
      </c>
      <c r="C260" s="5">
        <v>4.0577299999999999E-7</v>
      </c>
      <c r="D260" s="5">
        <v>-2.0212000000000002E-15</v>
      </c>
      <c r="E260" s="5">
        <v>-2.9682499999999999E-6</v>
      </c>
      <c r="F260" s="5">
        <v>-4.0217600000000002E-13</v>
      </c>
      <c r="G260" s="5">
        <v>3.3876600000000003E-14</v>
      </c>
    </row>
    <row r="261" spans="1:7" x14ac:dyDescent="0.3">
      <c r="A261">
        <v>7.2485999999999997</v>
      </c>
    </row>
    <row r="262" spans="1:7" x14ac:dyDescent="0.3">
      <c r="B262" s="5">
        <v>826.39800000000002</v>
      </c>
      <c r="C262" s="5">
        <v>-3.4698799999999999E-6</v>
      </c>
      <c r="D262" s="5">
        <v>1.4341900000000001E-5</v>
      </c>
      <c r="E262" s="5">
        <v>8.6744499999999996E-6</v>
      </c>
      <c r="F262" s="5">
        <v>6049.94</v>
      </c>
      <c r="G262" s="5">
        <v>1.19506E-13</v>
      </c>
    </row>
    <row r="263" spans="1:7" x14ac:dyDescent="0.3">
      <c r="B263" s="5">
        <v>-1.9374599999999998E-6</v>
      </c>
      <c r="C263" s="5">
        <v>826.39800000000002</v>
      </c>
      <c r="D263" s="5">
        <v>1.08523E-6</v>
      </c>
      <c r="E263" s="5">
        <v>-6049.94</v>
      </c>
      <c r="F263" s="5">
        <v>-1.9876799999999999E-5</v>
      </c>
      <c r="G263" s="5">
        <v>3.7094499999999999E-7</v>
      </c>
    </row>
    <row r="264" spans="1:7" x14ac:dyDescent="0.3">
      <c r="B264" s="5">
        <v>-3.8344199999999998E-6</v>
      </c>
      <c r="C264" s="5">
        <v>-3.6069999999999999E-6</v>
      </c>
      <c r="D264" s="5">
        <v>-1.7271000000000001</v>
      </c>
      <c r="E264" s="5">
        <v>-4.9387200000000004E-6</v>
      </c>
      <c r="F264" s="5">
        <v>-2.40169E-5</v>
      </c>
      <c r="G264" s="5">
        <v>6.0356300000000004E-16</v>
      </c>
    </row>
    <row r="265" spans="1:7" x14ac:dyDescent="0.3">
      <c r="B265" s="5">
        <v>5.9136499999999997E-6</v>
      </c>
      <c r="C265" s="5">
        <v>-6048.58</v>
      </c>
      <c r="D265" s="5">
        <v>4.8964000000000002E-6</v>
      </c>
      <c r="E265" s="5">
        <v>44280.9</v>
      </c>
      <c r="F265" s="5">
        <v>1.6614400000000001E-5</v>
      </c>
      <c r="G265" s="5">
        <v>-2.7150100000000001E-6</v>
      </c>
    </row>
    <row r="266" spans="1:7" x14ac:dyDescent="0.3">
      <c r="B266" s="5">
        <v>6048.58</v>
      </c>
      <c r="C266" s="5">
        <v>1.4203600000000001E-5</v>
      </c>
      <c r="D266" s="5">
        <v>1.18106E-4</v>
      </c>
      <c r="E266" s="5">
        <v>8.5238499999999994E-5</v>
      </c>
      <c r="F266" s="5">
        <v>44280.9</v>
      </c>
      <c r="G266" s="5">
        <v>-6.4058200000000003E-13</v>
      </c>
    </row>
    <row r="267" spans="1:7" x14ac:dyDescent="0.3">
      <c r="B267" s="5">
        <v>-9.5041099999999996E-13</v>
      </c>
      <c r="C267" s="5">
        <v>3.73262E-7</v>
      </c>
      <c r="D267" s="5">
        <v>-4.4338899999999998E-16</v>
      </c>
      <c r="E267" s="5">
        <v>-2.7326599999999999E-6</v>
      </c>
      <c r="F267" s="5">
        <v>2.93617E-12</v>
      </c>
      <c r="G267" s="5">
        <v>3.0083900000000001E-14</v>
      </c>
    </row>
    <row r="268" spans="1:7" x14ac:dyDescent="0.3">
      <c r="A268">
        <v>7.3827999999999996</v>
      </c>
    </row>
    <row r="269" spans="1:7" x14ac:dyDescent="0.3">
      <c r="B269" s="5">
        <v>783.25199999999995</v>
      </c>
      <c r="C269" s="5">
        <v>1.0210499999999999E-6</v>
      </c>
      <c r="D269" s="5">
        <v>2.03865E-6</v>
      </c>
      <c r="E269" s="5">
        <v>1.7591499999999999E-6</v>
      </c>
      <c r="F269" s="5">
        <v>5738.5</v>
      </c>
      <c r="G269" s="5">
        <v>2.6720599999999999E-13</v>
      </c>
    </row>
    <row r="270" spans="1:7" x14ac:dyDescent="0.3">
      <c r="B270" s="5">
        <v>1.46109E-6</v>
      </c>
      <c r="C270" s="5">
        <v>783.25199999999995</v>
      </c>
      <c r="D270" s="5">
        <v>-1.29484E-7</v>
      </c>
      <c r="E270" s="5">
        <v>-5738.5</v>
      </c>
      <c r="F270" s="5">
        <v>-9.6815599999999995E-6</v>
      </c>
      <c r="G270" s="5">
        <v>3.4026200000000001E-7</v>
      </c>
    </row>
    <row r="271" spans="1:7" x14ac:dyDescent="0.3">
      <c r="B271" s="5">
        <v>1.0887700000000001E-5</v>
      </c>
      <c r="C271" s="5">
        <v>1.0941E-6</v>
      </c>
      <c r="D271" s="5">
        <v>-0.85228700000000002</v>
      </c>
      <c r="E271" s="5">
        <v>-1.39706E-5</v>
      </c>
      <c r="F271" s="5">
        <v>7.9193500000000007E-5</v>
      </c>
      <c r="G271" s="5">
        <v>-3.0736899999999999E-16</v>
      </c>
    </row>
    <row r="272" spans="1:7" x14ac:dyDescent="0.3">
      <c r="B272" s="5">
        <v>-1.26788E-5</v>
      </c>
      <c r="C272" s="5">
        <v>-5736.97</v>
      </c>
      <c r="D272" s="5">
        <v>-9.1361200000000002E-6</v>
      </c>
      <c r="E272" s="5">
        <v>42031.9</v>
      </c>
      <c r="F272" s="5">
        <v>-1.6803400000000001E-4</v>
      </c>
      <c r="G272" s="5">
        <v>-2.4923400000000001E-6</v>
      </c>
    </row>
    <row r="273" spans="1:7" x14ac:dyDescent="0.3">
      <c r="B273" s="5">
        <v>5736.96</v>
      </c>
      <c r="C273" s="5">
        <v>2.6347799999999999E-5</v>
      </c>
      <c r="D273" s="5">
        <v>-1.18692E-5</v>
      </c>
      <c r="E273" s="5">
        <v>2.8855300000000001E-5</v>
      </c>
      <c r="F273" s="5">
        <v>42031.9</v>
      </c>
      <c r="G273" s="5">
        <v>-1.4688100000000001E-12</v>
      </c>
    </row>
    <row r="274" spans="1:7" x14ac:dyDescent="0.3">
      <c r="B274" s="5">
        <v>1.8785399999999999E-13</v>
      </c>
      <c r="C274" s="5">
        <v>3.4316200000000001E-7</v>
      </c>
      <c r="D274" s="5">
        <v>-2.7535099999999999E-16</v>
      </c>
      <c r="E274" s="5">
        <v>-2.5143199999999999E-6</v>
      </c>
      <c r="F274" s="5">
        <v>4.0150899999999996E-12</v>
      </c>
      <c r="G274" s="5">
        <v>2.66777E-14</v>
      </c>
    </row>
    <row r="275" spans="1:7" x14ac:dyDescent="0.3">
      <c r="A275">
        <v>7.5170000000000003</v>
      </c>
    </row>
    <row r="276" spans="1:7" x14ac:dyDescent="0.3">
      <c r="B276" s="5">
        <v>742.72699999999998</v>
      </c>
      <c r="C276" s="5">
        <v>1.07811E-6</v>
      </c>
      <c r="D276" s="5">
        <v>1.05341E-5</v>
      </c>
      <c r="E276" s="5">
        <v>2.4098900000000001E-5</v>
      </c>
      <c r="F276" s="5">
        <v>5445.83</v>
      </c>
      <c r="G276" s="5">
        <v>-4.7986599999999999E-14</v>
      </c>
    </row>
    <row r="277" spans="1:7" x14ac:dyDescent="0.3">
      <c r="B277" s="5">
        <v>1.23213E-6</v>
      </c>
      <c r="C277" s="5">
        <v>742.72699999999998</v>
      </c>
      <c r="D277" s="5">
        <v>-8.4645700000000005E-7</v>
      </c>
      <c r="E277" s="5">
        <v>-5445.83</v>
      </c>
      <c r="F277" s="5">
        <v>1.5389899999999999E-6</v>
      </c>
      <c r="G277" s="5">
        <v>3.1174099999999999E-7</v>
      </c>
    </row>
    <row r="278" spans="1:7" x14ac:dyDescent="0.3">
      <c r="B278" s="5">
        <v>-4.0674100000000001E-6</v>
      </c>
      <c r="C278" s="5">
        <v>1.1161800000000001E-6</v>
      </c>
      <c r="D278" s="5">
        <v>-1.5279400000000001</v>
      </c>
      <c r="E278" s="5">
        <v>-1.32515E-5</v>
      </c>
      <c r="F278" s="5">
        <v>-3.0744799999999997E-5</v>
      </c>
      <c r="G278" s="5">
        <v>-9.3886899999999999E-16</v>
      </c>
    </row>
    <row r="279" spans="1:7" x14ac:dyDescent="0.3">
      <c r="B279" s="5">
        <v>-6.32865E-6</v>
      </c>
      <c r="C279" s="5">
        <v>-5443.87</v>
      </c>
      <c r="D279" s="5">
        <v>-3.4552899999999999E-6</v>
      </c>
      <c r="E279" s="5">
        <v>39915.5</v>
      </c>
      <c r="F279" s="5">
        <v>1.0228799999999999E-4</v>
      </c>
      <c r="G279" s="5">
        <v>-2.2849700000000002E-6</v>
      </c>
    </row>
    <row r="280" spans="1:7" x14ac:dyDescent="0.3">
      <c r="B280" s="5">
        <v>5443.87</v>
      </c>
      <c r="C280" s="5">
        <v>-6.3706499999999997E-6</v>
      </c>
      <c r="D280" s="5">
        <v>6.4002299999999995E-5</v>
      </c>
      <c r="E280" s="5">
        <v>-2.04979E-6</v>
      </c>
      <c r="F280" s="5">
        <v>39915.5</v>
      </c>
      <c r="G280" s="5">
        <v>2.6088E-12</v>
      </c>
    </row>
    <row r="281" spans="1:7" x14ac:dyDescent="0.3">
      <c r="B281" s="5">
        <v>7.6590799999999997E-13</v>
      </c>
      <c r="C281" s="5">
        <v>3.1538899999999999E-7</v>
      </c>
      <c r="D281" s="5">
        <v>-4.2328600000000001E-17</v>
      </c>
      <c r="E281" s="5">
        <v>-2.31269E-6</v>
      </c>
      <c r="F281" s="5">
        <v>1.97394E-12</v>
      </c>
      <c r="G281" s="5">
        <v>2.3597600000000001E-14</v>
      </c>
    </row>
    <row r="282" spans="1:7" x14ac:dyDescent="0.3">
      <c r="A282">
        <v>7.6512000000000002</v>
      </c>
    </row>
    <row r="283" spans="1:7" x14ac:dyDescent="0.3">
      <c r="B283" s="5">
        <v>704.32899999999995</v>
      </c>
      <c r="C283" s="5">
        <v>-1.4661100000000001E-6</v>
      </c>
      <c r="D283" s="5">
        <v>-7.0762699999999999E-6</v>
      </c>
      <c r="E283" s="5">
        <v>5.0427199999999997E-6</v>
      </c>
      <c r="F283" s="5">
        <v>5168.28</v>
      </c>
      <c r="G283" s="5">
        <v>6.2646900000000006E-14</v>
      </c>
    </row>
    <row r="284" spans="1:7" x14ac:dyDescent="0.3">
      <c r="B284" s="5">
        <v>3.9743600000000002E-6</v>
      </c>
      <c r="C284" s="5">
        <v>704.32899999999995</v>
      </c>
      <c r="D284" s="5">
        <v>8.6001100000000001E-7</v>
      </c>
      <c r="E284" s="5">
        <v>-5168.2700000000004</v>
      </c>
      <c r="F284" s="5">
        <v>-4.9334099999999999E-6</v>
      </c>
      <c r="G284" s="5">
        <v>2.8510999999999999E-7</v>
      </c>
    </row>
    <row r="285" spans="1:7" x14ac:dyDescent="0.3">
      <c r="B285" s="5">
        <v>-2.6080100000000001E-6</v>
      </c>
      <c r="C285" s="5">
        <v>1.3449799999999999E-7</v>
      </c>
      <c r="D285" s="5">
        <v>-1.39144</v>
      </c>
      <c r="E285" s="5">
        <v>2.7440599999999999E-6</v>
      </c>
      <c r="F285" s="5">
        <v>-1.82795E-5</v>
      </c>
      <c r="G285" s="5">
        <v>-6.3708700000000001E-16</v>
      </c>
    </row>
    <row r="286" spans="1:7" x14ac:dyDescent="0.3">
      <c r="B286" s="5">
        <v>-9.9474799999999995E-6</v>
      </c>
      <c r="C286" s="5">
        <v>-5165.8999999999996</v>
      </c>
      <c r="D286" s="5">
        <v>-5.9521900000000003E-7</v>
      </c>
      <c r="E286" s="5">
        <v>37906.6</v>
      </c>
      <c r="F286" s="5">
        <v>1.2444100000000001E-4</v>
      </c>
      <c r="G286" s="5">
        <v>-2.0912E-6</v>
      </c>
    </row>
    <row r="287" spans="1:7" x14ac:dyDescent="0.3">
      <c r="B287" s="5">
        <v>5165.8999999999996</v>
      </c>
      <c r="C287" s="5">
        <v>-2.7491000000000002E-5</v>
      </c>
      <c r="D287" s="5">
        <v>-9.4926799999999994E-5</v>
      </c>
      <c r="E287" s="5">
        <v>-1.2943300000000001E-4</v>
      </c>
      <c r="F287" s="5">
        <v>37906.6</v>
      </c>
      <c r="G287" s="5">
        <v>-1.6988999999999999E-14</v>
      </c>
    </row>
    <row r="288" spans="1:7" x14ac:dyDescent="0.3">
      <c r="B288" s="5">
        <v>1.55794E-13</v>
      </c>
      <c r="C288" s="5">
        <v>2.896E-7</v>
      </c>
      <c r="D288" s="5">
        <v>4.8787400000000005E-16</v>
      </c>
      <c r="E288" s="5">
        <v>-2.1252800000000001E-6</v>
      </c>
      <c r="F288" s="5">
        <v>1.2233700000000001E-12</v>
      </c>
      <c r="G288" s="5">
        <v>2.08584E-14</v>
      </c>
    </row>
    <row r="289" spans="1:7" x14ac:dyDescent="0.3">
      <c r="A289">
        <v>7.7854000000000001</v>
      </c>
    </row>
    <row r="290" spans="1:7" x14ac:dyDescent="0.3">
      <c r="B290" s="5">
        <v>668.12</v>
      </c>
      <c r="C290" s="5">
        <v>2.1969600000000001E-6</v>
      </c>
      <c r="D290" s="5">
        <v>1.8572E-6</v>
      </c>
      <c r="E290" s="5">
        <v>-7.9010299999999998E-6</v>
      </c>
      <c r="F290" s="5">
        <v>4906.3900000000003</v>
      </c>
      <c r="G290" s="5">
        <v>-1.2922E-13</v>
      </c>
    </row>
    <row r="291" spans="1:7" x14ac:dyDescent="0.3">
      <c r="B291" s="5">
        <v>8.5014300000000004E-7</v>
      </c>
      <c r="C291" s="5">
        <v>668.11900000000003</v>
      </c>
      <c r="D291" s="5">
        <v>-4.2960300000000001E-7</v>
      </c>
      <c r="E291" s="5">
        <v>-4906.3900000000003</v>
      </c>
      <c r="F291" s="5">
        <v>2.1209500000000001E-5</v>
      </c>
      <c r="G291" s="5">
        <v>2.6017399999999998E-7</v>
      </c>
    </row>
    <row r="292" spans="1:7" x14ac:dyDescent="0.3">
      <c r="B292" s="5">
        <v>-2.00482E-6</v>
      </c>
      <c r="C292" s="5">
        <v>3.0362300000000001E-8</v>
      </c>
      <c r="D292" s="5">
        <v>-1.3427500000000001</v>
      </c>
      <c r="E292" s="5">
        <v>3.6203000000000002E-7</v>
      </c>
      <c r="F292" s="5">
        <v>-1.50223E-5</v>
      </c>
      <c r="G292" s="5">
        <v>4.3217500000000002E-16</v>
      </c>
    </row>
    <row r="293" spans="1:7" x14ac:dyDescent="0.3">
      <c r="B293" s="5">
        <v>3.03079E-6</v>
      </c>
      <c r="C293" s="5">
        <v>-4903.45</v>
      </c>
      <c r="D293" s="5">
        <v>-9.9629000000000004E-7</v>
      </c>
      <c r="E293" s="5">
        <v>36008.800000000003</v>
      </c>
      <c r="F293" s="5">
        <v>-8.7321400000000001E-5</v>
      </c>
      <c r="G293" s="5">
        <v>-1.9095600000000001E-6</v>
      </c>
    </row>
    <row r="294" spans="1:7" x14ac:dyDescent="0.3">
      <c r="B294" s="5">
        <v>4903.45</v>
      </c>
      <c r="C294" s="5">
        <v>-4.5534299999999999E-6</v>
      </c>
      <c r="D294" s="5">
        <v>-9.0832999999999999E-6</v>
      </c>
      <c r="E294" s="5">
        <v>-3.5561600000000002E-5</v>
      </c>
      <c r="F294" s="5">
        <v>36008.800000000003</v>
      </c>
      <c r="G294" s="5">
        <v>2.5152599999999999E-12</v>
      </c>
    </row>
    <row r="295" spans="1:7" x14ac:dyDescent="0.3">
      <c r="B295" s="5">
        <v>-2.4985100000000001E-14</v>
      </c>
      <c r="C295" s="5">
        <v>2.6581200000000002E-7</v>
      </c>
      <c r="D295" s="5">
        <v>2.4188499999999999E-16</v>
      </c>
      <c r="E295" s="5">
        <v>-1.9522900000000001E-6</v>
      </c>
      <c r="F295" s="5">
        <v>5.3885199999999997E-12</v>
      </c>
      <c r="G295" s="5">
        <v>1.84106E-14</v>
      </c>
    </row>
    <row r="296" spans="1:7" x14ac:dyDescent="0.3">
      <c r="A296">
        <v>7.9196</v>
      </c>
    </row>
    <row r="297" spans="1:7" x14ac:dyDescent="0.3">
      <c r="B297" s="5">
        <v>633.33600000000001</v>
      </c>
      <c r="C297" s="5">
        <v>7.9565099999999998E-7</v>
      </c>
      <c r="D297" s="5">
        <v>3.5436700000000001E-6</v>
      </c>
      <c r="E297" s="5">
        <v>-2.2625699999999999E-5</v>
      </c>
      <c r="F297" s="5">
        <v>4654.59</v>
      </c>
      <c r="G297" s="5">
        <v>-3.21475E-13</v>
      </c>
    </row>
    <row r="298" spans="1:7" x14ac:dyDescent="0.3">
      <c r="B298" s="5">
        <v>6.0895400000000001E-6</v>
      </c>
      <c r="C298" s="5">
        <v>633.33600000000001</v>
      </c>
      <c r="D298" s="5">
        <v>2.94249E-7</v>
      </c>
      <c r="E298" s="5">
        <v>-4654.59</v>
      </c>
      <c r="F298" s="5">
        <v>1.45025E-5</v>
      </c>
      <c r="G298" s="5">
        <v>2.3647600000000001E-7</v>
      </c>
    </row>
    <row r="299" spans="1:7" x14ac:dyDescent="0.3">
      <c r="B299" s="5">
        <v>8.3529500000000004E-7</v>
      </c>
      <c r="C299" s="5">
        <v>-2.59532E-7</v>
      </c>
      <c r="D299" s="5">
        <v>-1.40188</v>
      </c>
      <c r="E299" s="5">
        <v>-7.9065699999999998E-7</v>
      </c>
      <c r="F299" s="5">
        <v>6.6411800000000003E-6</v>
      </c>
      <c r="G299" s="5">
        <v>3.5719499999999998E-16</v>
      </c>
    </row>
    <row r="300" spans="1:7" x14ac:dyDescent="0.3">
      <c r="B300" s="5">
        <v>1.2538600000000001E-7</v>
      </c>
      <c r="C300" s="5">
        <v>-4651.08</v>
      </c>
      <c r="D300" s="5">
        <v>4.7688400000000002E-7</v>
      </c>
      <c r="E300" s="5">
        <v>34182.199999999997</v>
      </c>
      <c r="F300" s="5">
        <v>6.07533E-5</v>
      </c>
      <c r="G300" s="5">
        <v>-1.73673E-6</v>
      </c>
    </row>
    <row r="301" spans="1:7" x14ac:dyDescent="0.3">
      <c r="B301" s="5">
        <v>4651.08</v>
      </c>
      <c r="C301" s="5">
        <v>2.4339699999999999E-6</v>
      </c>
      <c r="D301" s="5">
        <v>1.43724E-5</v>
      </c>
      <c r="E301" s="5">
        <v>-7.7195700000000004E-5</v>
      </c>
      <c r="F301" s="5">
        <v>34182.199999999997</v>
      </c>
      <c r="G301" s="5">
        <v>1.4586700000000001E-12</v>
      </c>
    </row>
    <row r="302" spans="1:7" x14ac:dyDescent="0.3">
      <c r="B302" s="5">
        <v>-2.26626E-13</v>
      </c>
      <c r="C302" s="5">
        <v>2.4364199999999998E-7</v>
      </c>
      <c r="D302" s="5">
        <v>3.0030999999999999E-16</v>
      </c>
      <c r="E302" s="5">
        <v>-1.7909300000000001E-6</v>
      </c>
      <c r="F302" s="5">
        <v>-3.3365099999999999E-12</v>
      </c>
      <c r="G302" s="5">
        <v>1.6245399999999998E-14</v>
      </c>
    </row>
    <row r="303" spans="1:7" x14ac:dyDescent="0.3">
      <c r="A303">
        <v>8.0538000000000007</v>
      </c>
    </row>
    <row r="304" spans="1:7" x14ac:dyDescent="0.3">
      <c r="B304" s="5">
        <v>600.15200000000004</v>
      </c>
      <c r="C304" s="5">
        <v>1.19214E-6</v>
      </c>
      <c r="D304" s="5">
        <v>1.65473E-5</v>
      </c>
      <c r="E304" s="5">
        <v>8.2986099999999995E-6</v>
      </c>
      <c r="F304" s="5">
        <v>4414.29</v>
      </c>
      <c r="G304" s="5">
        <v>-1.20095E-13</v>
      </c>
    </row>
    <row r="305" spans="1:7" x14ac:dyDescent="0.3">
      <c r="B305" s="5">
        <v>1.82829E-7</v>
      </c>
      <c r="C305" s="5">
        <v>600.15300000000002</v>
      </c>
      <c r="D305" s="5">
        <v>-9.0623200000000001E-8</v>
      </c>
      <c r="E305" s="5">
        <v>-4414.29</v>
      </c>
      <c r="F305" s="5">
        <v>3.4156099999999998E-6</v>
      </c>
      <c r="G305" s="5">
        <v>2.1383400000000001E-7</v>
      </c>
    </row>
    <row r="306" spans="1:7" x14ac:dyDescent="0.3">
      <c r="B306" s="5">
        <v>2.7958699999999998E-6</v>
      </c>
      <c r="C306" s="5">
        <v>1.01962E-7</v>
      </c>
      <c r="D306" s="5">
        <v>-1.32237</v>
      </c>
      <c r="E306" s="5">
        <v>-2.5117E-6</v>
      </c>
      <c r="F306" s="5">
        <v>2.0570599999999999E-5</v>
      </c>
      <c r="G306" s="5">
        <v>-2.2353699999999998E-16</v>
      </c>
    </row>
    <row r="307" spans="1:7" x14ac:dyDescent="0.3">
      <c r="B307" s="5">
        <v>3.7953400000000002E-6</v>
      </c>
      <c r="C307" s="5">
        <v>-4409.9799999999996</v>
      </c>
      <c r="D307" s="5">
        <v>-1.4166900000000001E-6</v>
      </c>
      <c r="E307" s="5">
        <v>32436.5</v>
      </c>
      <c r="F307" s="5">
        <v>-7.5192199999999995E-5</v>
      </c>
      <c r="G307" s="5">
        <v>-1.57132E-6</v>
      </c>
    </row>
    <row r="308" spans="1:7" x14ac:dyDescent="0.3">
      <c r="B308" s="5">
        <v>4409.97</v>
      </c>
      <c r="C308" s="5">
        <v>2.09231E-5</v>
      </c>
      <c r="D308" s="5">
        <v>1.5974300000000001E-4</v>
      </c>
      <c r="E308" s="5">
        <v>8.65302E-5</v>
      </c>
      <c r="F308" s="5">
        <v>32436.5</v>
      </c>
      <c r="G308" s="5">
        <v>1.2129099999999999E-12</v>
      </c>
    </row>
    <row r="309" spans="1:7" x14ac:dyDescent="0.3">
      <c r="B309" s="5">
        <v>2.51479E-15</v>
      </c>
      <c r="C309" s="5">
        <v>2.2315899999999999E-7</v>
      </c>
      <c r="D309" s="5">
        <v>1.34472E-16</v>
      </c>
      <c r="E309" s="5">
        <v>-1.64172E-6</v>
      </c>
      <c r="F309" s="5">
        <v>6.1111400000000002E-12</v>
      </c>
      <c r="G309" s="5">
        <v>1.4304299999999999E-14</v>
      </c>
    </row>
    <row r="310" spans="1:7" x14ac:dyDescent="0.3">
      <c r="A310">
        <v>8.1880000000000006</v>
      </c>
    </row>
    <row r="311" spans="1:7" x14ac:dyDescent="0.3">
      <c r="B311" s="5">
        <v>567.78</v>
      </c>
      <c r="C311" s="5">
        <v>-4.0141899999999998E-7</v>
      </c>
      <c r="D311" s="5">
        <v>1.49241E-5</v>
      </c>
      <c r="E311" s="5">
        <v>1.15225E-5</v>
      </c>
      <c r="F311" s="5">
        <v>4179.93</v>
      </c>
      <c r="G311" s="5">
        <v>1.01515E-13</v>
      </c>
    </row>
    <row r="312" spans="1:7" x14ac:dyDescent="0.3">
      <c r="B312" s="5">
        <v>-2.1683099999999999E-6</v>
      </c>
      <c r="C312" s="5">
        <v>567.78</v>
      </c>
      <c r="D312" s="5">
        <v>1.03214E-8</v>
      </c>
      <c r="E312" s="5">
        <v>-4179.93</v>
      </c>
      <c r="F312" s="5">
        <v>2.2224800000000001E-5</v>
      </c>
      <c r="G312" s="5">
        <v>1.9138599999999999E-7</v>
      </c>
    </row>
    <row r="313" spans="1:7" x14ac:dyDescent="0.3">
      <c r="B313" s="5">
        <v>-2.9873499999999999E-6</v>
      </c>
      <c r="C313" s="5">
        <v>1.2487000000000001E-7</v>
      </c>
      <c r="D313" s="5">
        <v>-1.0662199999999999</v>
      </c>
      <c r="E313" s="5">
        <v>3.7178499999999999E-7</v>
      </c>
      <c r="F313" s="5">
        <v>-2.2234499999999999E-5</v>
      </c>
      <c r="G313" s="5">
        <v>-4.5452400000000001E-16</v>
      </c>
    </row>
    <row r="314" spans="1:7" x14ac:dyDescent="0.3">
      <c r="B314" s="5">
        <v>-3.3915099999999999E-6</v>
      </c>
      <c r="C314" s="5">
        <v>-4174.43</v>
      </c>
      <c r="D314" s="5">
        <v>1.30232E-7</v>
      </c>
      <c r="E314" s="5">
        <v>30731.8</v>
      </c>
      <c r="F314" s="5">
        <v>-6.9962900000000004E-6</v>
      </c>
      <c r="G314" s="5">
        <v>-1.40712E-6</v>
      </c>
    </row>
    <row r="315" spans="1:7" x14ac:dyDescent="0.3">
      <c r="B315" s="5">
        <v>4174.43</v>
      </c>
      <c r="C315" s="5">
        <v>1.52847E-5</v>
      </c>
      <c r="D315" s="5">
        <v>5.7353499999999999E-5</v>
      </c>
      <c r="E315" s="5">
        <v>-1.5010999999999999E-6</v>
      </c>
      <c r="F315" s="5">
        <v>30731.7</v>
      </c>
      <c r="G315" s="5">
        <v>-2.14649E-13</v>
      </c>
    </row>
    <row r="316" spans="1:7" x14ac:dyDescent="0.3">
      <c r="B316" s="5">
        <v>-3.0501400000000002E-13</v>
      </c>
      <c r="C316" s="5">
        <v>2.0395800000000001E-7</v>
      </c>
      <c r="D316" s="5">
        <v>-3.1623099999999998E-16</v>
      </c>
      <c r="E316" s="5">
        <v>-1.5018299999999999E-6</v>
      </c>
      <c r="F316" s="5">
        <v>1.80831E-12</v>
      </c>
      <c r="G316" s="5">
        <v>1.25813E-14</v>
      </c>
    </row>
    <row r="317" spans="1:7" x14ac:dyDescent="0.3">
      <c r="A317">
        <v>8.3222000000000005</v>
      </c>
    </row>
    <row r="318" spans="1:7" x14ac:dyDescent="0.3">
      <c r="B318" s="5">
        <v>534.62</v>
      </c>
      <c r="C318" s="5">
        <v>1.3849399999999999E-6</v>
      </c>
      <c r="D318" s="5">
        <v>1.20407E-7</v>
      </c>
      <c r="E318" s="5">
        <v>1.13092E-5</v>
      </c>
      <c r="F318" s="5">
        <v>3940.25</v>
      </c>
      <c r="G318" s="5">
        <v>-1.6746600000000001E-14</v>
      </c>
    </row>
    <row r="319" spans="1:7" x14ac:dyDescent="0.3">
      <c r="B319" s="5">
        <v>-5.7548499999999996E-6</v>
      </c>
      <c r="C319" s="5">
        <v>534.62</v>
      </c>
      <c r="D319" s="5">
        <v>-7.7370100000000003E-8</v>
      </c>
      <c r="E319" s="5">
        <v>-3940.25</v>
      </c>
      <c r="F319" s="5">
        <v>-1.70772E-5</v>
      </c>
      <c r="G319" s="5">
        <v>1.6747999999999999E-7</v>
      </c>
    </row>
    <row r="320" spans="1:7" x14ac:dyDescent="0.3">
      <c r="B320" s="5">
        <v>-2.8503000000000001E-6</v>
      </c>
      <c r="C320" s="5">
        <v>-2.3494100000000001E-8</v>
      </c>
      <c r="D320" s="5">
        <v>-0.70771300000000004</v>
      </c>
      <c r="E320" s="5">
        <v>1.5552200000000001E-6</v>
      </c>
      <c r="F320" s="5">
        <v>-2.0587000000000001E-5</v>
      </c>
      <c r="G320" s="5">
        <v>5.1972100000000001E-16</v>
      </c>
    </row>
    <row r="321" spans="1:7" x14ac:dyDescent="0.3">
      <c r="B321" s="5">
        <v>-1.59973E-5</v>
      </c>
      <c r="C321" s="5">
        <v>-3932.75</v>
      </c>
      <c r="D321" s="5">
        <v>6.3827699999999999E-7</v>
      </c>
      <c r="E321" s="5">
        <v>28985.1</v>
      </c>
      <c r="F321" s="5">
        <v>-9.4906899999999998E-5</v>
      </c>
      <c r="G321" s="5">
        <v>-1.2319400000000001E-6</v>
      </c>
    </row>
    <row r="322" spans="1:7" x14ac:dyDescent="0.3">
      <c r="B322" s="5">
        <v>3932.75</v>
      </c>
      <c r="C322" s="5">
        <v>-1.6043799999999999E-6</v>
      </c>
      <c r="D322" s="5">
        <v>-4.6172199999999998E-5</v>
      </c>
      <c r="E322" s="5">
        <v>2.2136500000000001E-4</v>
      </c>
      <c r="F322" s="5">
        <v>28985.1</v>
      </c>
      <c r="G322" s="5">
        <v>8.8814500000000005E-13</v>
      </c>
    </row>
    <row r="323" spans="1:7" x14ac:dyDescent="0.3">
      <c r="B323" s="5">
        <v>3.54493E-13</v>
      </c>
      <c r="C323" s="5">
        <v>1.85469E-7</v>
      </c>
      <c r="D323" s="5">
        <v>-4.40432E-17</v>
      </c>
      <c r="E323" s="5">
        <v>-1.3671899999999999E-6</v>
      </c>
      <c r="F323" s="5">
        <v>-3.7877000000000001E-12</v>
      </c>
      <c r="G323" s="5">
        <v>1.10293E-14</v>
      </c>
    </row>
    <row r="324" spans="1:7" x14ac:dyDescent="0.3">
      <c r="A324">
        <v>8.4564000000000004</v>
      </c>
    </row>
    <row r="325" spans="1:7" x14ac:dyDescent="0.3">
      <c r="B325" s="5">
        <v>496.53</v>
      </c>
      <c r="C325" s="5">
        <v>1.58202E-6</v>
      </c>
      <c r="D325" s="5">
        <v>4.0005099999999999E-6</v>
      </c>
      <c r="E325" s="5">
        <v>2.53519E-6</v>
      </c>
      <c r="F325" s="5">
        <v>3666.06</v>
      </c>
      <c r="G325" s="5">
        <v>5.2223399999999997E-14</v>
      </c>
    </row>
    <row r="326" spans="1:7" x14ac:dyDescent="0.3">
      <c r="B326" s="5">
        <v>-2.6186500000000002E-7</v>
      </c>
      <c r="C326" s="5">
        <v>496.53100000000001</v>
      </c>
      <c r="D326" s="5">
        <v>1.27094E-8</v>
      </c>
      <c r="E326" s="5">
        <v>-3666.06</v>
      </c>
      <c r="F326" s="5">
        <v>-3.0657700000000001E-7</v>
      </c>
      <c r="G326" s="5">
        <v>1.3743999999999999E-7</v>
      </c>
    </row>
    <row r="327" spans="1:7" x14ac:dyDescent="0.3">
      <c r="B327" s="5">
        <v>-1.5495299999999999E-6</v>
      </c>
      <c r="C327" s="5">
        <v>8.7985500000000004E-8</v>
      </c>
      <c r="D327" s="5">
        <v>-0.423016</v>
      </c>
      <c r="E327" s="5">
        <v>-2.1072299999999999E-6</v>
      </c>
      <c r="F327" s="5">
        <v>-1.13067E-5</v>
      </c>
      <c r="G327" s="5">
        <v>3.22729E-16</v>
      </c>
    </row>
    <row r="328" spans="1:7" x14ac:dyDescent="0.3">
      <c r="B328" s="5">
        <v>1.23962E-5</v>
      </c>
      <c r="C328" s="5">
        <v>-3654.45</v>
      </c>
      <c r="D328" s="5">
        <v>-1.20288E-7</v>
      </c>
      <c r="E328" s="5">
        <v>26982.2</v>
      </c>
      <c r="F328" s="5">
        <v>3.2865399999999999E-5</v>
      </c>
      <c r="G328" s="5">
        <v>-1.0114299999999999E-6</v>
      </c>
    </row>
    <row r="329" spans="1:7" x14ac:dyDescent="0.3">
      <c r="B329" s="5">
        <v>3654.45</v>
      </c>
      <c r="C329" s="5">
        <v>-2.5146900000000001E-5</v>
      </c>
      <c r="D329" s="5">
        <v>-4.2163399999999997E-5</v>
      </c>
      <c r="E329" s="5">
        <v>-1.63377E-4</v>
      </c>
      <c r="F329" s="5">
        <v>26982.1</v>
      </c>
      <c r="G329" s="5">
        <v>1.4364399999999999E-13</v>
      </c>
    </row>
    <row r="330" spans="1:7" x14ac:dyDescent="0.3">
      <c r="B330" s="5">
        <v>-1.01726E-13</v>
      </c>
      <c r="C330" s="5">
        <v>1.66252E-7</v>
      </c>
      <c r="D330" s="5">
        <v>-2.3436800000000002E-17</v>
      </c>
      <c r="E330" s="5">
        <v>-1.2276699999999999E-6</v>
      </c>
      <c r="F330" s="5">
        <v>1.1530900000000001E-12</v>
      </c>
      <c r="G330" s="5">
        <v>9.6365400000000002E-15</v>
      </c>
    </row>
    <row r="331" spans="1:7" x14ac:dyDescent="0.3">
      <c r="A331">
        <v>8.5906000000000002</v>
      </c>
    </row>
    <row r="332" spans="1:7" x14ac:dyDescent="0.3">
      <c r="B332" s="5">
        <v>429.37799999999999</v>
      </c>
      <c r="C332" s="5">
        <v>2.1681699999999999E-6</v>
      </c>
      <c r="D332" s="5">
        <v>-8.9740600000000006E-5</v>
      </c>
      <c r="E332" s="5">
        <v>3.6719500000000001E-6</v>
      </c>
      <c r="F332" s="5">
        <v>3187.09</v>
      </c>
      <c r="G332" s="5">
        <v>-7.9160999999999997E-14</v>
      </c>
    </row>
    <row r="333" spans="1:7" x14ac:dyDescent="0.3">
      <c r="B333" s="5">
        <v>7.6805900000000004E-7</v>
      </c>
      <c r="C333" s="5">
        <v>429.38</v>
      </c>
      <c r="D333" s="5">
        <v>-1.5396499999999999E-7</v>
      </c>
      <c r="E333" s="5">
        <v>-3187.11</v>
      </c>
      <c r="F333" s="5">
        <v>1.8938999999999999E-5</v>
      </c>
      <c r="G333" s="5">
        <v>7.3904100000000003E-8</v>
      </c>
    </row>
    <row r="334" spans="1:7" x14ac:dyDescent="0.3">
      <c r="B334" s="5">
        <v>-1.0570800000000001E-6</v>
      </c>
      <c r="C334" s="5">
        <v>-1.6026200000000001E-7</v>
      </c>
      <c r="D334" s="5">
        <v>-0.19441700000000001</v>
      </c>
      <c r="E334" s="5">
        <v>-9.3222799999999997E-7</v>
      </c>
      <c r="F334" s="5">
        <v>-7.9192700000000002E-6</v>
      </c>
      <c r="G334" s="5">
        <v>6.55701E-16</v>
      </c>
    </row>
    <row r="335" spans="1:7" x14ac:dyDescent="0.3">
      <c r="B335" s="5">
        <v>6.4644999999999997E-6</v>
      </c>
      <c r="C335" s="5">
        <v>-3161.69</v>
      </c>
      <c r="D335" s="5">
        <v>8.6644100000000005E-7</v>
      </c>
      <c r="E335" s="5">
        <v>23468.1</v>
      </c>
      <c r="F335" s="5">
        <v>-7.1858600000000003E-5</v>
      </c>
      <c r="G335" s="5">
        <v>-5.4394499999999996E-7</v>
      </c>
    </row>
    <row r="336" spans="1:7" x14ac:dyDescent="0.3">
      <c r="B336" s="5">
        <v>3161.67</v>
      </c>
      <c r="C336" s="5">
        <v>-1.00168E-5</v>
      </c>
      <c r="D336" s="5">
        <v>-9.0393199999999998E-4</v>
      </c>
      <c r="E336" s="5">
        <v>1.4957300000000001E-4</v>
      </c>
      <c r="F336" s="5">
        <v>23467.9</v>
      </c>
      <c r="G336" s="5">
        <v>2.42252E-13</v>
      </c>
    </row>
    <row r="337" spans="1:7" x14ac:dyDescent="0.3">
      <c r="B337" s="5">
        <v>-4.4534800000000002E-13</v>
      </c>
      <c r="C337" s="5">
        <v>1.3874799999999999E-7</v>
      </c>
      <c r="D337" s="5">
        <v>-1.3275299999999999E-16</v>
      </c>
      <c r="E337" s="5">
        <v>-1.0299399999999999E-6</v>
      </c>
      <c r="F337" s="5">
        <v>-2.8831099999999998E-12</v>
      </c>
      <c r="G337" s="5">
        <v>8.3894700000000002E-15</v>
      </c>
    </row>
    <row r="338" spans="1:7" x14ac:dyDescent="0.3">
      <c r="A338">
        <v>8.7248000000000001</v>
      </c>
    </row>
    <row r="339" spans="1:7" x14ac:dyDescent="0.3">
      <c r="B339" s="5">
        <v>768.83600000000001</v>
      </c>
      <c r="C339" s="5">
        <v>-8.1256000000000002E-7</v>
      </c>
      <c r="D339" s="5">
        <v>4.9255000000000002E-4</v>
      </c>
      <c r="E339" s="5">
        <v>-8.5784200000000004E-6</v>
      </c>
      <c r="F339" s="5">
        <v>5550.98</v>
      </c>
      <c r="G339" s="5">
        <v>3.3515199999999998E-13</v>
      </c>
    </row>
    <row r="340" spans="1:7" x14ac:dyDescent="0.3">
      <c r="B340" s="5">
        <v>4.8753600000000003E-7</v>
      </c>
      <c r="C340" s="5">
        <v>768.83600000000001</v>
      </c>
      <c r="D340" s="5">
        <v>-2.41533E-6</v>
      </c>
      <c r="E340" s="5">
        <v>-5550.98</v>
      </c>
      <c r="F340" s="5">
        <v>-7.3485900000000004E-6</v>
      </c>
      <c r="G340" s="5">
        <v>5.3674700000000001E-7</v>
      </c>
    </row>
    <row r="341" spans="1:7" x14ac:dyDescent="0.3">
      <c r="B341" s="5">
        <v>-3.8164899999999999E-6</v>
      </c>
      <c r="C341" s="5">
        <v>1.1724999999999999E-7</v>
      </c>
      <c r="D341" s="5">
        <v>-3.3203099999999999E-2</v>
      </c>
      <c r="E341" s="5">
        <v>1.1829299999999999E-6</v>
      </c>
      <c r="F341" s="5">
        <v>-2.7560200000000001E-5</v>
      </c>
      <c r="G341" s="5">
        <v>-3.2918900000000001E-16</v>
      </c>
    </row>
    <row r="342" spans="1:7" x14ac:dyDescent="0.3">
      <c r="B342" s="5">
        <v>3.2502400000000001E-6</v>
      </c>
      <c r="C342" s="5">
        <v>-5664.97</v>
      </c>
      <c r="D342" s="5">
        <v>-6.4865100000000003E-6</v>
      </c>
      <c r="E342" s="5">
        <v>40901.1</v>
      </c>
      <c r="F342" s="5">
        <v>-6.3735300000000006E-5</v>
      </c>
      <c r="G342" s="5">
        <v>-3.9547999999999998E-6</v>
      </c>
    </row>
    <row r="343" spans="1:7" x14ac:dyDescent="0.3">
      <c r="B343" s="5">
        <v>5664.98</v>
      </c>
      <c r="C343" s="5">
        <v>-5.33039E-6</v>
      </c>
      <c r="D343" s="5">
        <v>4.2916500000000002E-3</v>
      </c>
      <c r="E343" s="5">
        <v>4.2482599999999999E-5</v>
      </c>
      <c r="F343" s="5">
        <v>40901.199999999997</v>
      </c>
      <c r="G343" s="5">
        <v>5.2694399999999996E-13</v>
      </c>
    </row>
    <row r="344" spans="1:7" x14ac:dyDescent="0.3">
      <c r="B344" s="5">
        <v>1.61295E-13</v>
      </c>
      <c r="C344" s="5">
        <v>2.3953700000000001E-7</v>
      </c>
      <c r="D344" s="5">
        <v>-4.58428E-16</v>
      </c>
      <c r="E344" s="5">
        <v>-1.72942E-6</v>
      </c>
      <c r="F344" s="5">
        <v>-3.1298200000000001E-12</v>
      </c>
      <c r="G344" s="5">
        <v>7.4441300000000005E-15</v>
      </c>
    </row>
    <row r="345" spans="1:7" x14ac:dyDescent="0.3">
      <c r="A345">
        <v>8.859</v>
      </c>
    </row>
    <row r="346" spans="1:7" x14ac:dyDescent="0.3">
      <c r="B346" s="5">
        <v>517.38199999999995</v>
      </c>
      <c r="C346" s="5">
        <v>-3.3002300000000002E-7</v>
      </c>
      <c r="D346" s="5">
        <v>4.8380900000000003E-5</v>
      </c>
      <c r="E346" s="5">
        <v>1.8173600000000002E-5</v>
      </c>
      <c r="F346" s="5">
        <v>3795.34</v>
      </c>
      <c r="G346" s="5">
        <v>5.2865600000000003E-14</v>
      </c>
    </row>
    <row r="347" spans="1:7" x14ac:dyDescent="0.3">
      <c r="B347" s="5">
        <v>-2.02139E-6</v>
      </c>
      <c r="C347" s="5">
        <v>517.38099999999997</v>
      </c>
      <c r="D347" s="5">
        <v>1.12801E-8</v>
      </c>
      <c r="E347" s="5">
        <v>-3795.34</v>
      </c>
      <c r="F347" s="5">
        <v>-1.28073E-5</v>
      </c>
      <c r="G347" s="5">
        <v>2.0412999999999999E-7</v>
      </c>
    </row>
    <row r="348" spans="1:7" x14ac:dyDescent="0.3">
      <c r="B348" s="5">
        <v>-3.0360900000000002E-6</v>
      </c>
      <c r="C348" s="5">
        <v>1.3519999999999999E-7</v>
      </c>
      <c r="D348" s="5">
        <v>5.4517500000000003E-2</v>
      </c>
      <c r="E348" s="5">
        <v>-3.3603999999999998E-7</v>
      </c>
      <c r="F348" s="5">
        <v>-2.2313699999999999E-5</v>
      </c>
      <c r="G348" s="5">
        <v>1.556E-16</v>
      </c>
    </row>
    <row r="349" spans="1:7" x14ac:dyDescent="0.3">
      <c r="B349" s="5">
        <v>6.2044399999999997E-6</v>
      </c>
      <c r="C349" s="5">
        <v>-3813.34</v>
      </c>
      <c r="D349" s="5">
        <v>-1.20143E-6</v>
      </c>
      <c r="E349" s="5">
        <v>27973.599999999999</v>
      </c>
      <c r="F349" s="5">
        <v>-6.3024400000000003E-6</v>
      </c>
      <c r="G349" s="5">
        <v>-1.5041699999999999E-6</v>
      </c>
    </row>
    <row r="350" spans="1:7" x14ac:dyDescent="0.3">
      <c r="B350" s="5">
        <v>3813.34</v>
      </c>
      <c r="C350" s="5">
        <v>-1.7623300000000001E-5</v>
      </c>
      <c r="D350" s="5">
        <v>2.9884600000000002E-4</v>
      </c>
      <c r="E350" s="5">
        <v>1.12667E-4</v>
      </c>
      <c r="F350" s="5">
        <v>27973.599999999999</v>
      </c>
      <c r="G350" s="5">
        <v>1.92775E-13</v>
      </c>
    </row>
    <row r="351" spans="1:7" x14ac:dyDescent="0.3">
      <c r="B351" s="5">
        <v>1.2867199999999999E-13</v>
      </c>
      <c r="C351" s="5">
        <v>1.55606E-7</v>
      </c>
      <c r="D351" s="5">
        <v>-1.5656099999999999E-16</v>
      </c>
      <c r="E351" s="5">
        <v>-1.1413199999999999E-6</v>
      </c>
      <c r="F351" s="5">
        <v>-8.1614300000000001E-13</v>
      </c>
      <c r="G351" s="5">
        <v>6.3771499999999999E-15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E7A1-987C-4832-8578-B83BD08C2FB1}">
  <dimension ref="A1:J50"/>
  <sheetViews>
    <sheetView tabSelected="1" workbookViewId="0">
      <selection activeCell="F1" sqref="F1"/>
    </sheetView>
  </sheetViews>
  <sheetFormatPr defaultRowHeight="14.4" x14ac:dyDescent="0.3"/>
  <cols>
    <col min="6" max="6" width="12" bestFit="1" customWidth="1"/>
  </cols>
  <sheetData>
    <row r="1" spans="1:10" x14ac:dyDescent="0.3">
      <c r="A1" t="s">
        <v>5</v>
      </c>
      <c r="E1" t="e">
        <f>IMCONJUGATE(A1)*A1</f>
        <v>#VALUE!</v>
      </c>
      <c r="F1">
        <f>(SQRT(IMREAL(A1)^2+IMAGINARY(A1)^2))/(PI()*1025*9.81*0.5^3*0.9)</f>
        <v>1.4458782053669406</v>
      </c>
      <c r="G1">
        <v>0.80006681689596704</v>
      </c>
      <c r="H1">
        <v>0.5</v>
      </c>
      <c r="J1">
        <f>G1*H1</f>
        <v>0.40003340844798352</v>
      </c>
    </row>
    <row r="2" spans="1:10" x14ac:dyDescent="0.3">
      <c r="A2" t="s">
        <v>6</v>
      </c>
      <c r="F2">
        <f t="shared" ref="F2:F50" si="0">(SQRT(IMREAL(A2)^2+IMAGINARY(A2)^2))/(PI()*1025*9.81*0.5^3*0.9)</f>
        <v>1.3758360841407495</v>
      </c>
      <c r="G2">
        <v>0.85720789037180101</v>
      </c>
      <c r="H2">
        <v>0.5</v>
      </c>
      <c r="J2">
        <f t="shared" ref="J2:J50" si="1">G2*H2</f>
        <v>0.4286039451859005</v>
      </c>
    </row>
    <row r="3" spans="1:10" x14ac:dyDescent="0.3">
      <c r="A3" t="s">
        <v>7</v>
      </c>
      <c r="F3">
        <f t="shared" si="0"/>
        <v>1.3042885400283764</v>
      </c>
      <c r="G3">
        <v>0.91633486326725799</v>
      </c>
      <c r="H3">
        <v>0.5</v>
      </c>
      <c r="J3">
        <f t="shared" si="1"/>
        <v>0.458167431633629</v>
      </c>
    </row>
    <row r="4" spans="1:10" x14ac:dyDescent="0.3">
      <c r="A4" t="s">
        <v>8</v>
      </c>
      <c r="F4">
        <f t="shared" si="0"/>
        <v>1.2318788247527745</v>
      </c>
      <c r="G4">
        <v>0.97762895635457603</v>
      </c>
      <c r="H4">
        <v>0.5</v>
      </c>
      <c r="J4">
        <f t="shared" si="1"/>
        <v>0.48881447817728801</v>
      </c>
    </row>
    <row r="5" spans="1:10" x14ac:dyDescent="0.3">
      <c r="A5" t="s">
        <v>9</v>
      </c>
      <c r="F5">
        <f t="shared" si="0"/>
        <v>1.1591593018888207</v>
      </c>
      <c r="G5">
        <v>1.0412817953904401</v>
      </c>
      <c r="H5">
        <v>0.5</v>
      </c>
      <c r="J5">
        <f t="shared" si="1"/>
        <v>0.52064089769522004</v>
      </c>
    </row>
    <row r="6" spans="1:10" x14ac:dyDescent="0.3">
      <c r="A6" t="s">
        <v>10</v>
      </c>
      <c r="F6">
        <f t="shared" si="0"/>
        <v>1.0862515308172305</v>
      </c>
      <c r="G6">
        <v>1.1074949115863499</v>
      </c>
      <c r="H6">
        <v>0.5</v>
      </c>
      <c r="J6">
        <f t="shared" si="1"/>
        <v>0.55374745579317497</v>
      </c>
    </row>
    <row r="7" spans="1:10" x14ac:dyDescent="0.3">
      <c r="A7" t="s">
        <v>11</v>
      </c>
      <c r="F7">
        <f t="shared" si="0"/>
        <v>1.0138046723975234</v>
      </c>
      <c r="G7">
        <v>1.17647874731616</v>
      </c>
      <c r="H7">
        <v>0.5</v>
      </c>
      <c r="J7">
        <f t="shared" si="1"/>
        <v>0.58823937365807999</v>
      </c>
    </row>
    <row r="8" spans="1:10" x14ac:dyDescent="0.3">
      <c r="A8" t="s">
        <v>12</v>
      </c>
      <c r="F8">
        <f t="shared" si="0"/>
        <v>0.94188260158206372</v>
      </c>
      <c r="G8">
        <v>1.2484510549788601</v>
      </c>
      <c r="H8">
        <v>0.5</v>
      </c>
      <c r="J8">
        <f t="shared" si="1"/>
        <v>0.62422552748943005</v>
      </c>
    </row>
    <row r="9" spans="1:10" x14ac:dyDescent="0.3">
      <c r="A9" t="s">
        <v>13</v>
      </c>
      <c r="F9">
        <f t="shared" si="0"/>
        <v>0.87025823869437613</v>
      </c>
      <c r="G9">
        <v>1.3236345839417201</v>
      </c>
      <c r="H9">
        <v>0.5</v>
      </c>
      <c r="J9">
        <f t="shared" si="1"/>
        <v>0.66181729197086003</v>
      </c>
    </row>
    <row r="10" spans="1:10" x14ac:dyDescent="0.3">
      <c r="A10" t="s">
        <v>14</v>
      </c>
      <c r="F10">
        <f t="shared" si="0"/>
        <v>0.80101835310342107</v>
      </c>
      <c r="G10">
        <v>1.40225397550487</v>
      </c>
      <c r="H10">
        <v>0.5</v>
      </c>
      <c r="J10">
        <f t="shared" si="1"/>
        <v>0.70112698775243498</v>
      </c>
    </row>
    <row r="11" spans="1:10" x14ac:dyDescent="0.3">
      <c r="A11" t="s">
        <v>15</v>
      </c>
      <c r="F11">
        <f t="shared" si="0"/>
        <v>0.73364350356659958</v>
      </c>
      <c r="G11">
        <v>1.4845318349696599</v>
      </c>
      <c r="H11">
        <v>0.5</v>
      </c>
      <c r="J11">
        <f t="shared" si="1"/>
        <v>0.74226591748482995</v>
      </c>
    </row>
    <row r="12" spans="1:10" x14ac:dyDescent="0.3">
      <c r="A12" t="s">
        <v>16</v>
      </c>
      <c r="F12">
        <f t="shared" si="0"/>
        <v>0.66788269247373344</v>
      </c>
      <c r="G12">
        <v>1.5706840273776601</v>
      </c>
      <c r="H12">
        <v>0.5</v>
      </c>
      <c r="J12">
        <f t="shared" si="1"/>
        <v>0.78534201368883005</v>
      </c>
    </row>
    <row r="13" spans="1:10" x14ac:dyDescent="0.3">
      <c r="A13" t="s">
        <v>17</v>
      </c>
      <c r="F13">
        <f t="shared" si="0"/>
        <v>0.60329498568226736</v>
      </c>
      <c r="G13">
        <v>1.66091434884059</v>
      </c>
      <c r="H13">
        <v>0.5</v>
      </c>
      <c r="J13">
        <f t="shared" si="1"/>
        <v>0.83045717442029499</v>
      </c>
    </row>
    <row r="14" spans="1:10" x14ac:dyDescent="0.3">
      <c r="A14" t="s">
        <v>18</v>
      </c>
      <c r="F14">
        <f t="shared" si="0"/>
        <v>0.54520310829782015</v>
      </c>
      <c r="G14">
        <v>1.7554808954986401</v>
      </c>
      <c r="H14">
        <v>0.5</v>
      </c>
      <c r="J14">
        <f t="shared" si="1"/>
        <v>0.87774044774932003</v>
      </c>
    </row>
    <row r="15" spans="1:10" x14ac:dyDescent="0.3">
      <c r="A15" t="s">
        <v>19</v>
      </c>
      <c r="F15">
        <f t="shared" si="0"/>
        <v>0.48939497150108524</v>
      </c>
      <c r="G15">
        <v>1.8544056141635901</v>
      </c>
      <c r="H15">
        <v>0.5</v>
      </c>
      <c r="J15">
        <f t="shared" si="1"/>
        <v>0.92720280708179503</v>
      </c>
    </row>
    <row r="16" spans="1:10" x14ac:dyDescent="0.3">
      <c r="A16" t="s">
        <v>20</v>
      </c>
      <c r="F16">
        <f t="shared" si="0"/>
        <v>0.43434039030981064</v>
      </c>
      <c r="G16">
        <v>1.95789154017983</v>
      </c>
      <c r="H16">
        <v>0.5</v>
      </c>
      <c r="J16">
        <f t="shared" si="1"/>
        <v>0.97894577008991501</v>
      </c>
    </row>
    <row r="17" spans="1:10" x14ac:dyDescent="0.3">
      <c r="A17" t="s">
        <v>21</v>
      </c>
      <c r="F17">
        <f t="shared" si="0"/>
        <v>0.38559732974228855</v>
      </c>
      <c r="G17">
        <v>2.0660405060532101</v>
      </c>
      <c r="H17">
        <v>0.5</v>
      </c>
      <c r="J17">
        <f t="shared" si="1"/>
        <v>1.0330202530266051</v>
      </c>
    </row>
    <row r="18" spans="1:10" x14ac:dyDescent="0.3">
      <c r="A18" t="s">
        <v>22</v>
      </c>
      <c r="F18">
        <f t="shared" si="0"/>
        <v>0.33937043580060938</v>
      </c>
      <c r="G18">
        <v>2.1789195708869702</v>
      </c>
      <c r="H18">
        <v>0.5</v>
      </c>
      <c r="J18">
        <f t="shared" si="1"/>
        <v>1.0894597854434851</v>
      </c>
    </row>
    <row r="19" spans="1:10" x14ac:dyDescent="0.3">
      <c r="A19" t="s">
        <v>23</v>
      </c>
      <c r="F19">
        <f t="shared" si="0"/>
        <v>0.29682324561269091</v>
      </c>
      <c r="G19">
        <v>2.2965605832443301</v>
      </c>
      <c r="H19">
        <v>0.5</v>
      </c>
      <c r="J19">
        <f t="shared" si="1"/>
        <v>1.1482802916221651</v>
      </c>
    </row>
    <row r="20" spans="1:10" x14ac:dyDescent="0.3">
      <c r="A20" t="s">
        <v>24</v>
      </c>
      <c r="F20">
        <f t="shared" si="0"/>
        <v>0.26037076701417233</v>
      </c>
      <c r="G20">
        <v>2.4189617999548298</v>
      </c>
      <c r="H20">
        <v>0.5</v>
      </c>
      <c r="J20">
        <f t="shared" si="1"/>
        <v>1.2094808999774149</v>
      </c>
    </row>
    <row r="21" spans="1:10" x14ac:dyDescent="0.3">
      <c r="A21" t="s">
        <v>25</v>
      </c>
      <c r="F21">
        <f t="shared" si="0"/>
        <v>0.2259206415480054</v>
      </c>
      <c r="G21">
        <v>2.5460914129149699</v>
      </c>
      <c r="H21">
        <v>0.5</v>
      </c>
      <c r="J21">
        <f t="shared" si="1"/>
        <v>1.2730457064574849</v>
      </c>
    </row>
    <row r="22" spans="1:10" x14ac:dyDescent="0.3">
      <c r="A22" t="s">
        <v>26</v>
      </c>
      <c r="F22">
        <f t="shared" si="0"/>
        <v>0.19372586467530581</v>
      </c>
      <c r="G22">
        <v>2.6778925889615399</v>
      </c>
      <c r="H22">
        <v>0.5</v>
      </c>
      <c r="J22">
        <f t="shared" si="1"/>
        <v>1.33894629448077</v>
      </c>
    </row>
    <row r="23" spans="1:10" x14ac:dyDescent="0.3">
      <c r="A23" t="s">
        <v>27</v>
      </c>
      <c r="F23">
        <f t="shared" si="0"/>
        <v>0.1691448695697742</v>
      </c>
      <c r="G23">
        <v>2.81428945570554</v>
      </c>
      <c r="H23">
        <v>0.5</v>
      </c>
      <c r="J23">
        <f t="shared" si="1"/>
        <v>1.40714472785277</v>
      </c>
    </row>
    <row r="24" spans="1:10" x14ac:dyDescent="0.3">
      <c r="A24" t="s">
        <v>28</v>
      </c>
      <c r="F24">
        <f t="shared" si="0"/>
        <v>0.1430271050155322</v>
      </c>
      <c r="G24">
        <v>2.9551934020286401</v>
      </c>
      <c r="H24">
        <v>0.5</v>
      </c>
      <c r="J24">
        <f t="shared" si="1"/>
        <v>1.4775967010143201</v>
      </c>
    </row>
    <row r="25" spans="1:10" x14ac:dyDescent="0.3">
      <c r="A25" t="s">
        <v>29</v>
      </c>
      <c r="F25">
        <f t="shared" si="0"/>
        <v>0.12223220626063373</v>
      </c>
      <c r="G25">
        <v>3.1005091076519502</v>
      </c>
      <c r="H25">
        <v>0.5</v>
      </c>
      <c r="J25">
        <f t="shared" si="1"/>
        <v>1.5502545538259751</v>
      </c>
    </row>
    <row r="26" spans="1:10" x14ac:dyDescent="0.3">
      <c r="A26" t="s">
        <v>30</v>
      </c>
      <c r="F26">
        <f t="shared" si="0"/>
        <v>0.10412590836422227</v>
      </c>
      <c r="G26">
        <v>3.2501398456083601</v>
      </c>
      <c r="H26">
        <v>0.5</v>
      </c>
      <c r="J26">
        <f t="shared" si="1"/>
        <v>1.6250699228041801</v>
      </c>
    </row>
    <row r="27" spans="1:10" x14ac:dyDescent="0.3">
      <c r="A27" t="s">
        <v>31</v>
      </c>
      <c r="F27">
        <f t="shared" si="0"/>
        <v>8.9635326714222488E-2</v>
      </c>
      <c r="G27">
        <v>3.4039917731603202</v>
      </c>
      <c r="H27">
        <v>0.5</v>
      </c>
      <c r="J27">
        <f t="shared" si="1"/>
        <v>1.7019958865801601</v>
      </c>
    </row>
    <row r="28" spans="1:10" x14ac:dyDescent="0.3">
      <c r="A28" t="s">
        <v>32</v>
      </c>
      <c r="F28">
        <f t="shared" si="0"/>
        <v>7.4130146316425963E-2</v>
      </c>
      <c r="G28">
        <v>3.5619770992606901</v>
      </c>
      <c r="H28">
        <v>0.5</v>
      </c>
      <c r="J28">
        <f t="shared" si="1"/>
        <v>1.780988549630345</v>
      </c>
    </row>
    <row r="29" spans="1:10" x14ac:dyDescent="0.3">
      <c r="A29" t="s">
        <v>33</v>
      </c>
      <c r="F29">
        <f t="shared" si="0"/>
        <v>6.311785127963955E-2</v>
      </c>
      <c r="G29">
        <v>3.7240161597446102</v>
      </c>
      <c r="H29">
        <v>0.5</v>
      </c>
      <c r="J29">
        <f t="shared" si="1"/>
        <v>1.8620080798723051</v>
      </c>
    </row>
    <row r="30" spans="1:10" x14ac:dyDescent="0.3">
      <c r="A30" t="s">
        <v>34</v>
      </c>
      <c r="F30">
        <f t="shared" si="0"/>
        <v>4.8500814107200287E-2</v>
      </c>
      <c r="G30">
        <v>3.8900385301364802</v>
      </c>
      <c r="H30">
        <v>0.5</v>
      </c>
      <c r="J30">
        <f t="shared" si="1"/>
        <v>1.9450192650682401</v>
      </c>
    </row>
    <row r="31" spans="1:10" x14ac:dyDescent="0.3">
      <c r="A31" t="s">
        <v>35</v>
      </c>
      <c r="F31">
        <f t="shared" si="0"/>
        <v>4.1298983574680904E-2</v>
      </c>
      <c r="G31">
        <v>4.0599833590020697</v>
      </c>
      <c r="H31">
        <v>0.5</v>
      </c>
      <c r="J31">
        <f t="shared" si="1"/>
        <v>2.0299916795010349</v>
      </c>
    </row>
    <row r="32" spans="1:10" x14ac:dyDescent="0.3">
      <c r="A32" t="s">
        <v>36</v>
      </c>
      <c r="F32">
        <f t="shared" si="0"/>
        <v>3.5443704571047834E-2</v>
      </c>
      <c r="G32">
        <v>4.2337991197949902</v>
      </c>
      <c r="H32">
        <v>0.5</v>
      </c>
      <c r="J32">
        <f t="shared" si="1"/>
        <v>2.1168995598974951</v>
      </c>
    </row>
    <row r="33" spans="1:10" x14ac:dyDescent="0.3">
      <c r="A33" t="s">
        <v>37</v>
      </c>
      <c r="F33">
        <f t="shared" si="0"/>
        <v>2.3893886333782699E-2</v>
      </c>
      <c r="G33">
        <v>4.4114429675038602</v>
      </c>
      <c r="H33">
        <v>0.5</v>
      </c>
      <c r="J33">
        <f t="shared" si="1"/>
        <v>2.2057214837519301</v>
      </c>
    </row>
    <row r="34" spans="1:10" x14ac:dyDescent="0.3">
      <c r="A34" t="s">
        <v>38</v>
      </c>
      <c r="F34">
        <f t="shared" si="0"/>
        <v>2.5927797069253102E-2</v>
      </c>
      <c r="G34">
        <v>4.5928798593834497</v>
      </c>
      <c r="H34">
        <v>0.5</v>
      </c>
      <c r="J34">
        <f t="shared" si="1"/>
        <v>2.2964399296917248</v>
      </c>
    </row>
    <row r="35" spans="1:10" x14ac:dyDescent="0.3">
      <c r="A35" t="s">
        <v>39</v>
      </c>
      <c r="F35">
        <f t="shared" si="0"/>
        <v>1.7561030913161288E-2</v>
      </c>
      <c r="G35">
        <v>4.7780815657523297</v>
      </c>
      <c r="H35">
        <v>0.5</v>
      </c>
      <c r="J35">
        <f t="shared" si="1"/>
        <v>2.3890407828761648</v>
      </c>
    </row>
    <row r="36" spans="1:10" x14ac:dyDescent="0.3">
      <c r="A36" t="s">
        <v>40</v>
      </c>
      <c r="F36">
        <f t="shared" si="0"/>
        <v>8.9760684825585888E-3</v>
      </c>
      <c r="G36">
        <v>4.9670256635299097</v>
      </c>
      <c r="H36">
        <v>0.5</v>
      </c>
      <c r="J36">
        <f t="shared" si="1"/>
        <v>2.4835128317649549</v>
      </c>
    </row>
    <row r="37" spans="1:10" x14ac:dyDescent="0.3">
      <c r="A37" t="s">
        <v>41</v>
      </c>
      <c r="F37">
        <f t="shared" si="0"/>
        <v>1.1597020982902143E-2</v>
      </c>
      <c r="G37">
        <v>5.1596945755269896</v>
      </c>
      <c r="H37">
        <v>0.5</v>
      </c>
      <c r="J37">
        <f t="shared" si="1"/>
        <v>2.5798472877634948</v>
      </c>
    </row>
    <row r="38" spans="1:10" x14ac:dyDescent="0.3">
      <c r="A38" t="s">
        <v>42</v>
      </c>
      <c r="F38">
        <f t="shared" si="0"/>
        <v>1.2612660864283542E-2</v>
      </c>
      <c r="G38">
        <v>5.3562224090597201</v>
      </c>
      <c r="H38">
        <v>0.5</v>
      </c>
      <c r="J38">
        <f t="shared" si="1"/>
        <v>2.6781112045298601</v>
      </c>
    </row>
    <row r="39" spans="1:10" x14ac:dyDescent="0.3">
      <c r="A39" t="s">
        <v>43</v>
      </c>
      <c r="F39">
        <f t="shared" si="0"/>
        <v>1.4018106787577056E-2</v>
      </c>
      <c r="G39">
        <v>5.55630607889226</v>
      </c>
      <c r="H39">
        <v>0.5</v>
      </c>
      <c r="J39">
        <f t="shared" si="1"/>
        <v>2.77815303944613</v>
      </c>
    </row>
    <row r="40" spans="1:10" x14ac:dyDescent="0.3">
      <c r="A40" t="s">
        <v>44</v>
      </c>
      <c r="F40">
        <f t="shared" si="0"/>
        <v>9.0580901119218828E-3</v>
      </c>
      <c r="G40">
        <v>5.7600826671403498</v>
      </c>
      <c r="H40">
        <v>0.5</v>
      </c>
      <c r="J40">
        <f t="shared" si="1"/>
        <v>2.8800413335701749</v>
      </c>
    </row>
    <row r="41" spans="1:10" x14ac:dyDescent="0.3">
      <c r="A41" t="s">
        <v>45</v>
      </c>
      <c r="F41">
        <f t="shared" si="0"/>
        <v>6.5579681987850752E-3</v>
      </c>
      <c r="G41">
        <v>5.9675462855717996</v>
      </c>
      <c r="H41">
        <v>0.5</v>
      </c>
      <c r="J41">
        <f t="shared" si="1"/>
        <v>2.9837731427858998</v>
      </c>
    </row>
    <row r="42" spans="1:10" x14ac:dyDescent="0.3">
      <c r="A42" t="s">
        <v>46</v>
      </c>
      <c r="F42">
        <f t="shared" si="0"/>
        <v>3.7946477154014269E-3</v>
      </c>
      <c r="G42">
        <v>6.1786925763687499</v>
      </c>
      <c r="H42">
        <v>0.5</v>
      </c>
      <c r="J42">
        <f t="shared" si="1"/>
        <v>3.089346288184375</v>
      </c>
    </row>
    <row r="43" spans="1:10" x14ac:dyDescent="0.3">
      <c r="A43" t="s">
        <v>47</v>
      </c>
      <c r="F43">
        <f t="shared" si="0"/>
        <v>4.0412697506529097E-3</v>
      </c>
      <c r="G43">
        <v>6.3935183477283397</v>
      </c>
      <c r="H43">
        <v>0.5</v>
      </c>
      <c r="J43">
        <f t="shared" si="1"/>
        <v>3.1967591738641699</v>
      </c>
    </row>
    <row r="44" spans="1:10" x14ac:dyDescent="0.3">
      <c r="A44" t="s">
        <v>48</v>
      </c>
      <c r="F44">
        <f t="shared" si="0"/>
        <v>3.4317648252182669E-3</v>
      </c>
      <c r="G44">
        <v>6.6120212855179004</v>
      </c>
      <c r="H44">
        <v>0.5</v>
      </c>
      <c r="J44">
        <f t="shared" si="1"/>
        <v>3.3060106427589502</v>
      </c>
    </row>
    <row r="45" spans="1:10" x14ac:dyDescent="0.3">
      <c r="A45" t="s">
        <v>49</v>
      </c>
      <c r="F45">
        <f t="shared" si="0"/>
        <v>1.8537656423856801E-3</v>
      </c>
      <c r="G45">
        <v>6.8341997285711997</v>
      </c>
      <c r="H45">
        <v>0.5</v>
      </c>
      <c r="J45">
        <f t="shared" si="1"/>
        <v>3.4170998642855999</v>
      </c>
    </row>
    <row r="46" spans="1:10" x14ac:dyDescent="0.3">
      <c r="A46" t="s">
        <v>50</v>
      </c>
      <c r="F46">
        <f t="shared" si="0"/>
        <v>1.994331338774186E-3</v>
      </c>
      <c r="G46">
        <v>7.0600524960620303</v>
      </c>
      <c r="H46">
        <v>0.5</v>
      </c>
      <c r="J46">
        <f t="shared" si="1"/>
        <v>3.5300262480310152</v>
      </c>
    </row>
    <row r="47" spans="1:10" x14ac:dyDescent="0.3">
      <c r="A47" t="s">
        <v>51</v>
      </c>
      <c r="F47">
        <f t="shared" si="0"/>
        <v>1.4611071758385556E-3</v>
      </c>
      <c r="G47">
        <v>7.2895787566617702</v>
      </c>
      <c r="H47">
        <v>0.5</v>
      </c>
      <c r="J47">
        <f t="shared" si="1"/>
        <v>3.6447893783308851</v>
      </c>
    </row>
    <row r="48" spans="1:10" x14ac:dyDescent="0.3">
      <c r="A48" t="s">
        <v>52</v>
      </c>
      <c r="F48">
        <f t="shared" si="0"/>
        <v>1.0120960877685692E-3</v>
      </c>
      <c r="G48">
        <v>7.5227779306332501</v>
      </c>
      <c r="H48">
        <v>0.5</v>
      </c>
      <c r="J48">
        <f t="shared" si="1"/>
        <v>3.761388965316625</v>
      </c>
    </row>
    <row r="49" spans="1:10" x14ac:dyDescent="0.3">
      <c r="A49" t="s">
        <v>53</v>
      </c>
      <c r="F49">
        <f t="shared" si="0"/>
        <v>6.3996511747750932E-4</v>
      </c>
      <c r="G49">
        <v>7.75964961746703</v>
      </c>
      <c r="H49">
        <v>0.5</v>
      </c>
      <c r="J49">
        <f t="shared" si="1"/>
        <v>3.879824808733515</v>
      </c>
    </row>
    <row r="50" spans="1:10" x14ac:dyDescent="0.3">
      <c r="A50" t="s">
        <v>54</v>
      </c>
      <c r="F50">
        <f t="shared" si="0"/>
        <v>3.4751181904657964E-4</v>
      </c>
      <c r="G50">
        <v>8.0001935430285709</v>
      </c>
      <c r="H50">
        <v>0.5</v>
      </c>
      <c r="J50">
        <f t="shared" si="1"/>
        <v>4.0000967715142854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 Solver</vt:lpstr>
      <vt:lpstr>NEMOH AM</vt:lpstr>
      <vt:lpstr>NEMOH F33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2024-03-09T21:21:36Z</dcterms:created>
  <dcterms:modified xsi:type="dcterms:W3CDTF">2024-03-29T01:36:37Z</dcterms:modified>
</cp:coreProperties>
</file>