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D3B7096-043D-4B26-9DBA-5B6E1A2EE157}" xr6:coauthVersionLast="36" xr6:coauthVersionMax="36" xr10:uidLastSave="{00000000-0000-0000-0000-000000000000}"/>
  <bookViews>
    <workbookView xWindow="0" yWindow="0" windowWidth="28800" windowHeight="11865" xr2:uid="{00000000-000D-0000-FFFF-FFFF00000000}"/>
  </bookViews>
  <sheets>
    <sheet name="Sheet1" sheetId="1" r:id="rId1"/>
    <sheet name="Sheet6" sheetId="2" r:id="rId2"/>
  </sheets>
  <calcPr calcId="191029"/>
</workbook>
</file>

<file path=xl/calcChain.xml><?xml version="1.0" encoding="utf-8"?>
<calcChain xmlns="http://schemas.openxmlformats.org/spreadsheetml/2006/main">
  <c r="K8" i="1" l="1"/>
  <c r="L8" i="1"/>
  <c r="K6" i="1"/>
  <c r="K5" i="1"/>
  <c r="K4" i="1"/>
  <c r="L4" i="1" s="1"/>
  <c r="K22" i="1"/>
  <c r="L22" i="1" s="1"/>
  <c r="J22" i="1"/>
  <c r="I22" i="1"/>
  <c r="H22" i="1"/>
  <c r="K21" i="1"/>
  <c r="L21" i="1" s="1"/>
  <c r="M21" i="1" s="1"/>
  <c r="J21" i="1"/>
  <c r="I21" i="1"/>
  <c r="H21" i="1"/>
  <c r="K20" i="1"/>
  <c r="L20" i="1" s="1"/>
  <c r="J20" i="1"/>
  <c r="I20" i="1"/>
  <c r="H20" i="1"/>
  <c r="M20" i="1" s="1"/>
  <c r="L19" i="1"/>
  <c r="K19" i="1"/>
  <c r="J19" i="1"/>
  <c r="I19" i="1"/>
  <c r="H19" i="1"/>
  <c r="M19" i="1" s="1"/>
  <c r="L18" i="1"/>
  <c r="M18" i="1" s="1"/>
  <c r="K18" i="1"/>
  <c r="J18" i="1"/>
  <c r="I18" i="1"/>
  <c r="H18" i="1"/>
  <c r="L17" i="1"/>
  <c r="K17" i="1"/>
  <c r="J17" i="1"/>
  <c r="I17" i="1"/>
  <c r="H17" i="1"/>
  <c r="M17" i="1" s="1"/>
  <c r="K16" i="1"/>
  <c r="L16" i="1" s="1"/>
  <c r="J16" i="1"/>
  <c r="I16" i="1"/>
  <c r="H16" i="1"/>
  <c r="M16" i="1" s="1"/>
  <c r="L15" i="1"/>
  <c r="K15" i="1"/>
  <c r="J15" i="1"/>
  <c r="I15" i="1"/>
  <c r="H15" i="1"/>
  <c r="M15" i="1" s="1"/>
  <c r="L14" i="1"/>
  <c r="K14" i="1"/>
  <c r="J14" i="1"/>
  <c r="I14" i="1"/>
  <c r="H14" i="1"/>
  <c r="M14" i="1" s="1"/>
  <c r="K13" i="1"/>
  <c r="L13" i="1" s="1"/>
  <c r="J13" i="1"/>
  <c r="I13" i="1"/>
  <c r="H13" i="1"/>
  <c r="K12" i="1"/>
  <c r="L12" i="1" s="1"/>
  <c r="J12" i="1"/>
  <c r="I12" i="1"/>
  <c r="H12" i="1"/>
  <c r="K11" i="1"/>
  <c r="L11" i="1" s="1"/>
  <c r="J11" i="1"/>
  <c r="I11" i="1"/>
  <c r="H11" i="1"/>
  <c r="K10" i="1"/>
  <c r="L10" i="1" s="1"/>
  <c r="M10" i="1" s="1"/>
  <c r="J10" i="1"/>
  <c r="I10" i="1"/>
  <c r="H10" i="1"/>
  <c r="L9" i="1"/>
  <c r="K9" i="1"/>
  <c r="J9" i="1"/>
  <c r="I9" i="1"/>
  <c r="H9" i="1"/>
  <c r="M9" i="1" s="1"/>
  <c r="J8" i="1"/>
  <c r="I8" i="1"/>
  <c r="H8" i="1"/>
  <c r="K7" i="1"/>
  <c r="L7" i="1" s="1"/>
  <c r="J7" i="1"/>
  <c r="I7" i="1"/>
  <c r="H7" i="1"/>
  <c r="L6" i="1"/>
  <c r="J6" i="1"/>
  <c r="I6" i="1"/>
  <c r="H6" i="1"/>
  <c r="L5" i="1"/>
  <c r="M5" i="1" s="1"/>
  <c r="J5" i="1"/>
  <c r="I5" i="1"/>
  <c r="H5" i="1"/>
  <c r="J4" i="1"/>
  <c r="I4" i="1"/>
  <c r="H4" i="1"/>
  <c r="K3" i="1"/>
  <c r="L3" i="1" s="1"/>
  <c r="J3" i="1"/>
  <c r="I3" i="1"/>
  <c r="H3" i="1"/>
  <c r="M13" i="1" l="1"/>
  <c r="M11" i="1"/>
  <c r="M7" i="1"/>
  <c r="M22" i="1"/>
  <c r="M3" i="1"/>
  <c r="M8" i="1"/>
  <c r="M6" i="1"/>
  <c r="M4" i="1"/>
  <c r="M12" i="1"/>
</calcChain>
</file>

<file path=xl/sharedStrings.xml><?xml version="1.0" encoding="utf-8"?>
<sst xmlns="http://schemas.openxmlformats.org/spreadsheetml/2006/main" count="79" uniqueCount="45">
  <si>
    <t xml:space="preserve">S.NO </t>
  </si>
  <si>
    <t xml:space="preserve">NAME </t>
  </si>
  <si>
    <t xml:space="preserve">POSITION </t>
  </si>
  <si>
    <t xml:space="preserve">TOTAL DATS </t>
  </si>
  <si>
    <t>LEAVE DAYS</t>
  </si>
  <si>
    <t>WORKING DAYS</t>
  </si>
  <si>
    <t>PF</t>
  </si>
  <si>
    <t>HRA</t>
  </si>
  <si>
    <t>BONUS</t>
  </si>
  <si>
    <t>ONE DAY SALARY</t>
  </si>
  <si>
    <t>NET SALARY</t>
  </si>
  <si>
    <t>HR</t>
  </si>
  <si>
    <t>TRAINER</t>
  </si>
  <si>
    <t>EMPLOYEE</t>
  </si>
  <si>
    <t>ACCOUNTANT</t>
  </si>
  <si>
    <t>SALES MAN</t>
  </si>
  <si>
    <t>WATCH MEN</t>
  </si>
  <si>
    <t>DRIVER</t>
  </si>
  <si>
    <t xml:space="preserve">BASIC SALARY </t>
  </si>
  <si>
    <t>LOSS  OF PAY</t>
  </si>
  <si>
    <t>EMPLOYEES  SALARY SLIP OF JUNE 2024</t>
  </si>
  <si>
    <t>Grand Total</t>
  </si>
  <si>
    <t>Sum of NET SALARY</t>
  </si>
  <si>
    <t>GM</t>
  </si>
  <si>
    <t>AGM</t>
  </si>
  <si>
    <t>D.VIGNESH</t>
  </si>
  <si>
    <t>R.NANDHA</t>
  </si>
  <si>
    <t>D.MOHAN</t>
  </si>
  <si>
    <t>A.MAGESH</t>
  </si>
  <si>
    <t>E.RATHIKA</t>
  </si>
  <si>
    <t>R.LAVANYA</t>
  </si>
  <si>
    <t>F.MAARA</t>
  </si>
  <si>
    <t>G.SUBATHRA</t>
  </si>
  <si>
    <t>R.SHANTHI</t>
  </si>
  <si>
    <t>B.PAVITHRA</t>
  </si>
  <si>
    <t>H.NAJMA</t>
  </si>
  <si>
    <t>L.LOGARAJ</t>
  </si>
  <si>
    <t>G.CHEENU</t>
  </si>
  <si>
    <t>U.NARESH</t>
  </si>
  <si>
    <t>P.SATHISH</t>
  </si>
  <si>
    <t>R.MANI</t>
  </si>
  <si>
    <t>P.BHARATH</t>
  </si>
  <si>
    <t>T.AKASH</t>
  </si>
  <si>
    <t>I.VISHAL</t>
  </si>
  <si>
    <t>P.ARUN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</si>
</sst>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8"/>
      <color rgb="FF1F4A7E"/>
      <name val="Cambria"/>
    </font>
    <font>
      <sz val="11"/>
      <color rgb="FF9C6500"/>
      <name val="Times New Roman"/>
    </font>
    <font>
      <sz val="9"/>
      <color indexed="8"/>
      <name val="Times New Roman"/>
      <charset val="134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1"/>
      <color rgb="FF9C6500"/>
      <name val="Calibri"/>
    </font>
    <font>
      <b/>
      <sz val="18"/>
      <color rgb="FF0070C0"/>
      <name val="Cambria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Franklin Gothic Medium"/>
      <family val="2"/>
    </font>
    <font>
      <sz val="9"/>
      <color indexed="8"/>
      <name val="Franklin Gothic Medium"/>
      <family val="2"/>
    </font>
    <font>
      <sz val="10"/>
      <color rgb="FF000000"/>
      <name val="Franklin Gothic Medium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top"/>
      <protection locked="0"/>
    </xf>
    <xf numFmtId="0" fontId="10" fillId="2" borderId="0">
      <alignment vertical="top"/>
      <protection locked="0"/>
    </xf>
  </cellStyleXfs>
  <cellXfs count="30">
    <xf numFmtId="0" fontId="0" fillId="0" borderId="0" xfId="0">
      <alignment vertical="center"/>
    </xf>
    <xf numFmtId="0" fontId="1" fillId="0" borderId="0" xfId="0" applyFont="1" applyBorder="1" applyAlignment="1"/>
    <xf numFmtId="0" fontId="2" fillId="0" borderId="0" xfId="0" applyFont="1" applyAlignment="1"/>
    <xf numFmtId="0" fontId="3" fillId="0" borderId="0" xfId="1" applyAlignment="1" applyProtection="1"/>
    <xf numFmtId="0" fontId="4" fillId="2" borderId="0" xfId="2" applyFont="1" applyAlignment="1" applyProtection="1"/>
    <xf numFmtId="0" fontId="1" fillId="0" borderId="0" xfId="0" applyFont="1" applyAlignment="1"/>
    <xf numFmtId="0" fontId="5" fillId="0" borderId="0" xfId="0" applyNumberFormat="1" applyFont="1" applyFill="1" applyBorder="1" applyAlignment="1"/>
    <xf numFmtId="0" fontId="6" fillId="3" borderId="3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8" fillId="4" borderId="3" xfId="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7" fillId="5" borderId="3" xfId="0" applyFont="1" applyFill="1" applyBorder="1">
      <alignment vertical="center"/>
    </xf>
    <xf numFmtId="0" fontId="6" fillId="5" borderId="3" xfId="0" applyFont="1" applyFill="1" applyBorder="1">
      <alignment vertical="center"/>
    </xf>
    <xf numFmtId="0" fontId="11" fillId="6" borderId="1" xfId="1" applyFont="1" applyFill="1" applyBorder="1" applyAlignment="1" applyProtection="1">
      <alignment horizontal="center" vertical="top"/>
    </xf>
    <xf numFmtId="0" fontId="7" fillId="3" borderId="3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2" fillId="7" borderId="7" xfId="2" applyFont="1" applyFill="1" applyBorder="1" applyAlignment="1" applyProtection="1">
      <alignment horizontal="center" vertical="center"/>
    </xf>
    <xf numFmtId="0" fontId="12" fillId="7" borderId="8" xfId="2" applyFont="1" applyFill="1" applyBorder="1" applyAlignment="1" applyProtection="1">
      <alignment horizontal="center" vertical="center"/>
    </xf>
    <xf numFmtId="0" fontId="13" fillId="7" borderId="8" xfId="2" applyFont="1" applyFill="1" applyBorder="1" applyAlignment="1" applyProtection="1">
      <alignment horizontal="center" vertical="center"/>
    </xf>
    <xf numFmtId="0" fontId="12" fillId="7" borderId="9" xfId="2" applyFont="1" applyFill="1" applyBorder="1" applyAlignment="1" applyProtection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</cellXfs>
  <cellStyles count="3">
    <cellStyle name="Neutral" xfId="2" xr:uid="{00000000-0005-0000-0000-000002000000}"/>
    <cellStyle name="Normal" xfId="0" builtinId="0"/>
    <cellStyle name="Title" xfId="1" xr:uid="{00000000-0005-0000-0000-000001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Franklin Gothic Medium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Medium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salary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Sheet6!$B$2:$B$3</c:f>
              <c:strCache>
                <c:ptCount val="2"/>
                <c:pt idx="0">
                  <c:v>BASIC SALARY </c:v>
                </c:pt>
                <c:pt idx="1">
                  <c:v>15000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Sheet6!$B$4:$B$24</c:f>
              <c:numCache>
                <c:formatCode>General</c:formatCode>
                <c:ptCount val="21"/>
                <c:pt idx="17">
                  <c:v>14900</c:v>
                </c:pt>
                <c:pt idx="19">
                  <c:v>13757.142857142857</c:v>
                </c:pt>
                <c:pt idx="20">
                  <c:v>28657.142857142855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8F5-BEC5-EFD4A747817B}"/>
            </c:ext>
          </c:extLst>
        </c:ser>
        <c:ser>
          <c:idx val="1"/>
          <c:order val="1"/>
          <c:tx>
            <c:strRef>
              <c:f>Sheet6!$C$2:$C$3</c:f>
              <c:strCache>
                <c:ptCount val="2"/>
                <c:pt idx="0">
                  <c:v>BASIC SALARY </c:v>
                </c:pt>
                <c:pt idx="1">
                  <c:v>20000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Sheet6!$C$4:$C$24</c:f>
              <c:numCache>
                <c:formatCode>General</c:formatCode>
                <c:ptCount val="21"/>
                <c:pt idx="18">
                  <c:v>19909.677419354837</c:v>
                </c:pt>
                <c:pt idx="20">
                  <c:v>19909.677419354837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D-48F5-BEC5-EFD4A747817B}"/>
            </c:ext>
          </c:extLst>
        </c:ser>
        <c:ser>
          <c:idx val="2"/>
          <c:order val="2"/>
          <c:tx>
            <c:strRef>
              <c:f>Sheet6!$D$2:$D$3</c:f>
              <c:strCache>
                <c:ptCount val="2"/>
                <c:pt idx="0">
                  <c:v>BASIC SALARY </c:v>
                </c:pt>
                <c:pt idx="1">
                  <c:v>25000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Sheet6!$D$4:$D$24</c:f>
              <c:numCache>
                <c:formatCode>General</c:formatCode>
                <c:ptCount val="21"/>
                <c:pt idx="6">
                  <c:v>25607.142857142859</c:v>
                </c:pt>
                <c:pt idx="7">
                  <c:v>24714.285714285714</c:v>
                </c:pt>
                <c:pt idx="8">
                  <c:v>25607.142857142859</c:v>
                </c:pt>
                <c:pt idx="9">
                  <c:v>23821.428571428572</c:v>
                </c:pt>
                <c:pt idx="10">
                  <c:v>25607.142857142859</c:v>
                </c:pt>
                <c:pt idx="11">
                  <c:v>25607.142857142859</c:v>
                </c:pt>
                <c:pt idx="12">
                  <c:v>22928.571428571428</c:v>
                </c:pt>
                <c:pt idx="13">
                  <c:v>22035.714285714286</c:v>
                </c:pt>
                <c:pt idx="14">
                  <c:v>24714.285714285714</c:v>
                </c:pt>
                <c:pt idx="15">
                  <c:v>23821.428571428572</c:v>
                </c:pt>
                <c:pt idx="20">
                  <c:v>244464.28571428571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D-48F5-BEC5-EFD4A747817B}"/>
            </c:ext>
          </c:extLst>
        </c:ser>
        <c:ser>
          <c:idx val="3"/>
          <c:order val="3"/>
          <c:tx>
            <c:strRef>
              <c:f>Sheet6!$E$2:$E$3</c:f>
              <c:strCache>
                <c:ptCount val="2"/>
                <c:pt idx="0">
                  <c:v>BASIC SALARY </c:v>
                </c:pt>
                <c:pt idx="1">
                  <c:v>35000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Sheet6!$E$4:$E$24</c:f>
              <c:numCache>
                <c:formatCode>General</c:formatCode>
                <c:ptCount val="21"/>
                <c:pt idx="16">
                  <c:v>32583.870967741936</c:v>
                </c:pt>
                <c:pt idx="20">
                  <c:v>32583.870967741936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D-48F5-BEC5-EFD4A747817B}"/>
            </c:ext>
          </c:extLst>
        </c:ser>
        <c:ser>
          <c:idx val="4"/>
          <c:order val="4"/>
          <c:tx>
            <c:strRef>
              <c:f>Sheet6!$F$2:$F$3</c:f>
              <c:strCache>
                <c:ptCount val="2"/>
                <c:pt idx="0">
                  <c:v>BASIC SALARY </c:v>
                </c:pt>
                <c:pt idx="1">
                  <c:v>45000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Sheet6!$F$4:$F$24</c:f>
              <c:numCache>
                <c:formatCode>General</c:formatCode>
                <c:ptCount val="21"/>
                <c:pt idx="4">
                  <c:v>46200</c:v>
                </c:pt>
                <c:pt idx="5">
                  <c:v>44796.774193548386</c:v>
                </c:pt>
                <c:pt idx="20">
                  <c:v>90996.774193548394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D-48F5-BEC5-EFD4A747817B}"/>
            </c:ext>
          </c:extLst>
        </c:ser>
        <c:ser>
          <c:idx val="5"/>
          <c:order val="5"/>
          <c:tx>
            <c:strRef>
              <c:f>Sheet6!$G$2:$G$3</c:f>
              <c:strCache>
                <c:ptCount val="2"/>
                <c:pt idx="0">
                  <c:v>BASIC SALARY </c:v>
                </c:pt>
                <c:pt idx="1">
                  <c:v>50000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Sheet6!$G$4:$G$24</c:f>
              <c:numCache>
                <c:formatCode>General</c:formatCode>
                <c:ptCount val="21"/>
                <c:pt idx="3">
                  <c:v>49666.666666666664</c:v>
                </c:pt>
                <c:pt idx="20">
                  <c:v>49666.666666666664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7D-48F5-BEC5-EFD4A747817B}"/>
            </c:ext>
          </c:extLst>
        </c:ser>
        <c:ser>
          <c:idx val="6"/>
          <c:order val="6"/>
          <c:tx>
            <c:strRef>
              <c:f>Sheet6!$H$2:$H$3</c:f>
              <c:strCache>
                <c:ptCount val="2"/>
                <c:pt idx="0">
                  <c:v>BASIC SALARY </c:v>
                </c:pt>
                <c:pt idx="1">
                  <c:v>75000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Sheet6!$H$4:$H$24</c:f>
              <c:numCache>
                <c:formatCode>General</c:formatCode>
                <c:ptCount val="21"/>
                <c:pt idx="2">
                  <c:v>72000</c:v>
                </c:pt>
                <c:pt idx="20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7D-48F5-BEC5-EFD4A747817B}"/>
            </c:ext>
          </c:extLst>
        </c:ser>
        <c:ser>
          <c:idx val="7"/>
          <c:order val="7"/>
          <c:tx>
            <c:strRef>
              <c:f>Sheet6!$I$2:$I$3</c:f>
              <c:strCache>
                <c:ptCount val="2"/>
                <c:pt idx="0">
                  <c:v>BASIC SALARY </c:v>
                </c:pt>
                <c:pt idx="1">
                  <c:v>80000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Sheet6!$I$4:$I$24</c:f>
              <c:numCache>
                <c:formatCode>General</c:formatCode>
                <c:ptCount val="21"/>
                <c:pt idx="1">
                  <c:v>79638.709677419349</c:v>
                </c:pt>
                <c:pt idx="20">
                  <c:v>79638.709677419349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7D-48F5-BEC5-EFD4A747817B}"/>
            </c:ext>
          </c:extLst>
        </c:ser>
        <c:ser>
          <c:idx val="8"/>
          <c:order val="8"/>
          <c:tx>
            <c:strRef>
              <c:f>Sheet6!$J$2:$J$3</c:f>
              <c:strCache>
                <c:ptCount val="2"/>
                <c:pt idx="0">
                  <c:v>BASIC SALARY </c:v>
                </c:pt>
                <c:pt idx="1">
                  <c:v>100000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Sheet6!$J$4:$J$24</c:f>
              <c:numCache>
                <c:formatCode>General</c:formatCode>
                <c:ptCount val="21"/>
                <c:pt idx="0">
                  <c:v>102774.19354838709</c:v>
                </c:pt>
                <c:pt idx="20">
                  <c:v>102774.19354838709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7D-48F5-BEC5-EFD4A747817B}"/>
            </c:ext>
          </c:extLst>
        </c:ser>
        <c:ser>
          <c:idx val="9"/>
          <c:order val="9"/>
          <c:tx>
            <c:strRef>
              <c:f>Sheet6!$K$2:$K$3</c:f>
              <c:strCache>
                <c:ptCount val="2"/>
                <c:pt idx="0">
                  <c:v>BASIC SALARY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1"/>
                <c:pt idx="0">
                  <c:v>D.VIGNESH</c:v>
                </c:pt>
                <c:pt idx="1">
                  <c:v>R.NANDHA</c:v>
                </c:pt>
                <c:pt idx="2">
                  <c:v>D.MOHAN</c:v>
                </c:pt>
                <c:pt idx="3">
                  <c:v>A.MAGESH</c:v>
                </c:pt>
                <c:pt idx="4">
                  <c:v>E.RATHIKA</c:v>
                </c:pt>
                <c:pt idx="5">
                  <c:v>R.LAVANYA</c:v>
                </c:pt>
                <c:pt idx="6">
                  <c:v>F.MAARA</c:v>
                </c:pt>
                <c:pt idx="7">
                  <c:v>G.SUBATHRA</c:v>
                </c:pt>
                <c:pt idx="8">
                  <c:v>R.SHANTHI</c:v>
                </c:pt>
                <c:pt idx="9">
                  <c:v>B.PAVITHRA</c:v>
                </c:pt>
                <c:pt idx="10">
                  <c:v>H.NAJMA</c:v>
                </c:pt>
                <c:pt idx="11">
                  <c:v>L.LOGARAJ</c:v>
                </c:pt>
                <c:pt idx="12">
                  <c:v>G.CHEENU</c:v>
                </c:pt>
                <c:pt idx="13">
                  <c:v>U.NARESH</c:v>
                </c:pt>
                <c:pt idx="14">
                  <c:v>P.SATHISH</c:v>
                </c:pt>
                <c:pt idx="15">
                  <c:v>R.MANI</c:v>
                </c:pt>
                <c:pt idx="16">
                  <c:v>P.BHARATH</c:v>
                </c:pt>
                <c:pt idx="17">
                  <c:v>T.AKASH</c:v>
                </c:pt>
                <c:pt idx="18">
                  <c:v>I.VISHAL</c:v>
                </c:pt>
                <c:pt idx="19">
                  <c:v>P.ARUN</c:v>
                </c:pt>
                <c:pt idx="20">
                  <c:v>Grand Total</c:v>
                </c:pt>
              </c:strCache>
            </c:strRef>
          </c:cat>
          <c:val>
            <c:numRef>
              <c:f>Sheet6!$K$4:$K$24</c:f>
              <c:numCache>
                <c:formatCode>General</c:formatCode>
                <c:ptCount val="21"/>
                <c:pt idx="0">
                  <c:v>102774.19354838709</c:v>
                </c:pt>
                <c:pt idx="1">
                  <c:v>79638.709677419349</c:v>
                </c:pt>
                <c:pt idx="2">
                  <c:v>72000</c:v>
                </c:pt>
                <c:pt idx="3">
                  <c:v>49666.666666666664</c:v>
                </c:pt>
                <c:pt idx="4">
                  <c:v>46200</c:v>
                </c:pt>
                <c:pt idx="5">
                  <c:v>44796.774193548386</c:v>
                </c:pt>
                <c:pt idx="6">
                  <c:v>25607.142857142859</c:v>
                </c:pt>
                <c:pt idx="7">
                  <c:v>24714.285714285714</c:v>
                </c:pt>
                <c:pt idx="8">
                  <c:v>25607.142857142859</c:v>
                </c:pt>
                <c:pt idx="9">
                  <c:v>23821.428571428572</c:v>
                </c:pt>
                <c:pt idx="10">
                  <c:v>25607.142857142859</c:v>
                </c:pt>
                <c:pt idx="11">
                  <c:v>25607.142857142859</c:v>
                </c:pt>
                <c:pt idx="12">
                  <c:v>22928.571428571428</c:v>
                </c:pt>
                <c:pt idx="13">
                  <c:v>22035.714285714286</c:v>
                </c:pt>
                <c:pt idx="14">
                  <c:v>24714.285714285714</c:v>
                </c:pt>
                <c:pt idx="15">
                  <c:v>23821.428571428572</c:v>
                </c:pt>
                <c:pt idx="16">
                  <c:v>32583.870967741936</c:v>
                </c:pt>
                <c:pt idx="17">
                  <c:v>14900</c:v>
                </c:pt>
                <c:pt idx="18">
                  <c:v>19909.677419354837</c:v>
                </c:pt>
                <c:pt idx="19">
                  <c:v>13757.142857142857</c:v>
                </c:pt>
                <c:pt idx="20">
                  <c:v>720691.32104454678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7D-48F5-BEC5-EFD4A747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04079"/>
        <c:axId val="579652955"/>
      </c:barChart>
      <c:catAx>
        <c:axId val="153904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2955"/>
        <c:crosses val="autoZero"/>
        <c:auto val="1"/>
        <c:lblAlgn val="ctr"/>
        <c:lblOffset val="100"/>
        <c:noMultiLvlLbl val="0"/>
      </c:catAx>
      <c:valAx>
        <c:axId val="5796529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351363</xdr:colOff>
      <xdr:row>13</xdr:row>
      <xdr:rowOff>24990</xdr:rowOff>
    </xdr:from>
    <xdr:to>
      <xdr:col>16</xdr:col>
      <xdr:colOff>744244</xdr:colOff>
      <xdr:row>28</xdr:row>
      <xdr:rowOff>24990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906226-8C32-43E1-A828-5CF66316D893}" name="Table2" displayName="Table2" ref="A2:M22" totalsRowShown="0" headerRowDxfId="14" dataDxfId="0" headerRowBorderDxfId="16" tableBorderDxfId="17" totalsRowBorderDxfId="15" headerRowCellStyle="Neutral">
  <autoFilter ref="A2:M22" xr:uid="{7592E4CC-A97E-4721-A586-AD026B02A66F}"/>
  <tableColumns count="13">
    <tableColumn id="1" xr3:uid="{48E9F244-0AFC-475D-8864-85D2761267A5}" name="S.NO " dataDxfId="13"/>
    <tableColumn id="2" xr3:uid="{9FD05625-E650-4337-B778-E19AA377A098}" name="NAME " dataDxfId="12"/>
    <tableColumn id="3" xr3:uid="{3C7C51E1-7FB1-4E7A-9B59-815E46DE88BA}" name="POSITION " dataDxfId="11"/>
    <tableColumn id="4" xr3:uid="{4BA4C240-4655-4C9D-B699-01C884CEA2C3}" name="BASIC SALARY " dataDxfId="10"/>
    <tableColumn id="5" xr3:uid="{7D6DFA65-7D2E-497D-BD4C-11F180815DA6}" name="TOTAL DATS " dataDxfId="9"/>
    <tableColumn id="6" xr3:uid="{5F85D215-DE14-400B-A8E0-2191FA412000}" name="LEAVE DAYS" dataDxfId="8"/>
    <tableColumn id="7" xr3:uid="{DDF51EBC-19D6-4CDD-AC24-B523A8FA9384}" name="WORKING DAYS" dataDxfId="7"/>
    <tableColumn id="8" xr3:uid="{17629A1C-78DB-469C-A4BC-C3D6A0AEE375}" name="PF" dataDxfId="6">
      <calculatedColumnFormula>SUM(D3*3/100)</calculatedColumnFormula>
    </tableColumn>
    <tableColumn id="9" xr3:uid="{86BE23DB-424E-4C35-B735-E9E4A9D205E0}" name="HRA" dataDxfId="5">
      <calculatedColumnFormula>SUM(D3*2/100)</calculatedColumnFormula>
    </tableColumn>
    <tableColumn id="10" xr3:uid="{C97291D3-744A-463F-B73E-91BD16FA6C03}" name="BONUS" dataDxfId="4">
      <calculatedColumnFormula>SUM(D3:D21/20)</calculatedColumnFormula>
    </tableColumn>
    <tableColumn id="11" xr3:uid="{FC2EDB2A-5CB4-478E-9019-C59F91596921}" name="ONE DAY SALARY" dataDxfId="3">
      <calculatedColumnFormula>SUM(D3:D21/E3:E21)</calculatedColumnFormula>
    </tableColumn>
    <tableColumn id="12" xr3:uid="{7DBB4F1C-74E9-4F16-8FD4-F4E9918B404D}" name="LOSS  OF PAY" dataDxfId="2">
      <calculatedColumnFormula>SUM(K3:K21*F3:F21)</calculatedColumnFormula>
    </tableColumn>
    <tableColumn id="13" xr3:uid="{89C9C8B0-9E8D-4444-94DE-D17E22BAD4D0}" name="NET SALARY" dataDxfId="1">
      <calculatedColumnFormula>SUM(D3:D21+H3:H21-I3:I21+J3:J21-L3:L21)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zoomScale="108" zoomScaleNormal="108" workbookViewId="0">
      <selection activeCell="C15" sqref="C15"/>
    </sheetView>
  </sheetViews>
  <sheetFormatPr defaultColWidth="10" defaultRowHeight="15"/>
  <cols>
    <col min="1" max="1" width="10" style="15"/>
    <col min="2" max="2" width="19.42578125" style="1" customWidth="1"/>
    <col min="3" max="3" width="21.28515625" style="2" customWidth="1"/>
    <col min="4" max="4" width="20.85546875" customWidth="1"/>
    <col min="5" max="5" width="20.42578125" customWidth="1"/>
    <col min="6" max="6" width="21" customWidth="1"/>
    <col min="7" max="7" width="22.140625" customWidth="1"/>
    <col min="8" max="8" width="11.140625" customWidth="1"/>
    <col min="9" max="9" width="10.85546875" customWidth="1"/>
    <col min="10" max="10" width="12" customWidth="1"/>
    <col min="11" max="11" width="23.5703125" customWidth="1"/>
    <col min="12" max="12" width="22.28515625" customWidth="1"/>
    <col min="13" max="13" width="23.42578125" customWidth="1"/>
  </cols>
  <sheetData>
    <row r="1" spans="1:13" s="3" customFormat="1" ht="27" customHeight="1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s="4" customFormat="1">
      <c r="A2" s="16" t="s">
        <v>0</v>
      </c>
      <c r="B2" s="17" t="s">
        <v>1</v>
      </c>
      <c r="C2" s="18" t="s">
        <v>2</v>
      </c>
      <c r="D2" s="17" t="s">
        <v>18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19</v>
      </c>
      <c r="M2" s="19" t="s">
        <v>10</v>
      </c>
    </row>
    <row r="3" spans="1:13" s="5" customFormat="1" ht="15.75">
      <c r="A3" s="20">
        <v>1</v>
      </c>
      <c r="B3" s="21" t="s">
        <v>25</v>
      </c>
      <c r="C3" s="22" t="s">
        <v>11</v>
      </c>
      <c r="D3" s="23">
        <v>50000</v>
      </c>
      <c r="E3" s="23">
        <v>31</v>
      </c>
      <c r="F3" s="23">
        <v>1</v>
      </c>
      <c r="G3" s="23">
        <v>30</v>
      </c>
      <c r="H3" s="23">
        <f>SUM(D3*3/100)</f>
        <v>1500</v>
      </c>
      <c r="I3" s="23">
        <f>SUM(D3*2/100)</f>
        <v>1000</v>
      </c>
      <c r="J3" s="23">
        <f>SUM(D3:D22/20)</f>
        <v>2500</v>
      </c>
      <c r="K3" s="23">
        <f>SUM(D3:D22/E3:E22)</f>
        <v>1612.9032258064517</v>
      </c>
      <c r="L3" s="23">
        <f>SUM(K3:K22*F3:F22)</f>
        <v>1612.9032258064517</v>
      </c>
      <c r="M3" s="24">
        <f>SUM(D3:D22+H3:H22-I3:I22+J3:J22-L3:L22)</f>
        <v>51387.096774193546</v>
      </c>
    </row>
    <row r="4" spans="1:13" ht="15.75">
      <c r="A4" s="20">
        <v>2</v>
      </c>
      <c r="B4" s="21" t="s">
        <v>26</v>
      </c>
      <c r="C4" s="22" t="s">
        <v>23</v>
      </c>
      <c r="D4" s="23">
        <v>80000</v>
      </c>
      <c r="E4" s="23">
        <v>31</v>
      </c>
      <c r="F4" s="23">
        <v>2</v>
      </c>
      <c r="G4" s="23">
        <v>29</v>
      </c>
      <c r="H4" s="23">
        <f t="shared" ref="H4:H22" si="0">SUM(D4*3/100)</f>
        <v>2400</v>
      </c>
      <c r="I4" s="23">
        <f t="shared" ref="I4:I22" si="1">SUM(D4*2/100)</f>
        <v>1600</v>
      </c>
      <c r="J4" s="23">
        <f>SUM(D4:D22/20)</f>
        <v>4000</v>
      </c>
      <c r="K4" s="23">
        <f>SUM(D3:D22/E3:E22)</f>
        <v>2580.6451612903224</v>
      </c>
      <c r="L4" s="23">
        <f>SUM(K4:K22*F4:F22)</f>
        <v>5161.2903225806449</v>
      </c>
      <c r="M4" s="24">
        <f>SUM(D4:D22+H4:H22-I4:I22+J4:J22-L4:L22)</f>
        <v>79638.709677419349</v>
      </c>
    </row>
    <row r="5" spans="1:13" ht="15.75">
      <c r="A5" s="20">
        <v>3</v>
      </c>
      <c r="B5" s="21" t="s">
        <v>27</v>
      </c>
      <c r="C5" s="22" t="s">
        <v>24</v>
      </c>
      <c r="D5" s="23">
        <v>75000</v>
      </c>
      <c r="E5" s="23">
        <v>30</v>
      </c>
      <c r="F5" s="23">
        <v>3</v>
      </c>
      <c r="G5" s="23">
        <v>27</v>
      </c>
      <c r="H5" s="23">
        <f t="shared" si="0"/>
        <v>2250</v>
      </c>
      <c r="I5" s="23">
        <f t="shared" si="1"/>
        <v>1500</v>
      </c>
      <c r="J5" s="23">
        <f>SUM(D5:D22/20)</f>
        <v>3750</v>
      </c>
      <c r="K5" s="23">
        <f>SUM(D3:D22/E3:E22)</f>
        <v>2500</v>
      </c>
      <c r="L5" s="23">
        <f>SUM(K5:K22*F5:F22)</f>
        <v>7500</v>
      </c>
      <c r="M5" s="24">
        <f>SUM(D5:D22+H5:H22-I5:I22+J5:J22-L5:L22)</f>
        <v>72000</v>
      </c>
    </row>
    <row r="6" spans="1:13" ht="15.75">
      <c r="A6" s="20">
        <v>4</v>
      </c>
      <c r="B6" s="21" t="s">
        <v>28</v>
      </c>
      <c r="C6" s="22" t="s">
        <v>24</v>
      </c>
      <c r="D6" s="23">
        <v>50000</v>
      </c>
      <c r="E6" s="23">
        <v>30</v>
      </c>
      <c r="F6" s="23">
        <v>2</v>
      </c>
      <c r="G6" s="23">
        <v>28</v>
      </c>
      <c r="H6" s="23">
        <f t="shared" si="0"/>
        <v>1500</v>
      </c>
      <c r="I6" s="23">
        <f t="shared" si="1"/>
        <v>1000</v>
      </c>
      <c r="J6" s="23">
        <f>SUM(D6:D22/20)</f>
        <v>2500</v>
      </c>
      <c r="K6" s="23">
        <f>SUM(D3:D22/E3:E22)</f>
        <v>1666.6666666666667</v>
      </c>
      <c r="L6" s="23">
        <f>SUM(K6:K22*F6:F22)</f>
        <v>3333.3333333333335</v>
      </c>
      <c r="M6" s="24">
        <f>SUM(D6:D22+H6:H22-I6:I22+J6:J22-L6:L22)</f>
        <v>49666.666666666664</v>
      </c>
    </row>
    <row r="7" spans="1:13" ht="15.75">
      <c r="A7" s="20">
        <v>5</v>
      </c>
      <c r="B7" s="21" t="s">
        <v>29</v>
      </c>
      <c r="C7" s="22" t="s">
        <v>12</v>
      </c>
      <c r="D7" s="23">
        <v>15000</v>
      </c>
      <c r="E7" s="23">
        <v>30</v>
      </c>
      <c r="F7" s="23">
        <v>1</v>
      </c>
      <c r="G7" s="23">
        <v>29</v>
      </c>
      <c r="H7" s="23">
        <f t="shared" si="0"/>
        <v>450</v>
      </c>
      <c r="I7" s="23">
        <f t="shared" si="1"/>
        <v>300</v>
      </c>
      <c r="J7" s="23">
        <f t="shared" ref="J7:J22" si="2">SUM(D7:D25/20)</f>
        <v>750</v>
      </c>
      <c r="K7" s="23">
        <f t="shared" ref="K7:K22" si="3">SUM(D7:D25/E7:E25)</f>
        <v>500</v>
      </c>
      <c r="L7" s="23">
        <f t="shared" ref="L7:L22" si="4">SUM(K7:K25*F7:F25)</f>
        <v>500</v>
      </c>
      <c r="M7" s="24">
        <f t="shared" ref="M7:M22" si="5">SUM(D7:D25+H7:H25-I7:I25+J7:J25-L7:L25)</f>
        <v>15400</v>
      </c>
    </row>
    <row r="8" spans="1:13" ht="15.75">
      <c r="A8" s="20">
        <v>6</v>
      </c>
      <c r="B8" s="21" t="s">
        <v>30</v>
      </c>
      <c r="C8" s="22" t="s">
        <v>12</v>
      </c>
      <c r="D8" s="23">
        <v>15000</v>
      </c>
      <c r="E8" s="23">
        <v>31</v>
      </c>
      <c r="F8" s="23">
        <v>2</v>
      </c>
      <c r="G8" s="23">
        <v>29</v>
      </c>
      <c r="H8" s="23">
        <f t="shared" si="0"/>
        <v>450</v>
      </c>
      <c r="I8" s="23">
        <f t="shared" si="1"/>
        <v>300</v>
      </c>
      <c r="J8" s="23">
        <f t="shared" si="2"/>
        <v>750</v>
      </c>
      <c r="K8" s="23">
        <f t="shared" si="3"/>
        <v>483.87096774193549</v>
      </c>
      <c r="L8" s="23">
        <f t="shared" si="4"/>
        <v>967.74193548387098</v>
      </c>
      <c r="M8" s="24">
        <f t="shared" si="5"/>
        <v>14932.258064516129</v>
      </c>
    </row>
    <row r="9" spans="1:13" ht="15.75">
      <c r="A9" s="20">
        <v>7</v>
      </c>
      <c r="B9" s="21" t="s">
        <v>31</v>
      </c>
      <c r="C9" s="22" t="s">
        <v>13</v>
      </c>
      <c r="D9" s="23">
        <v>25000</v>
      </c>
      <c r="E9" s="23">
        <v>28</v>
      </c>
      <c r="F9" s="23">
        <v>1</v>
      </c>
      <c r="G9" s="23">
        <v>27</v>
      </c>
      <c r="H9" s="23">
        <f t="shared" si="0"/>
        <v>750</v>
      </c>
      <c r="I9" s="23">
        <f t="shared" si="1"/>
        <v>500</v>
      </c>
      <c r="J9" s="23">
        <f t="shared" si="2"/>
        <v>1250</v>
      </c>
      <c r="K9" s="23">
        <f t="shared" si="3"/>
        <v>892.85714285714289</v>
      </c>
      <c r="L9" s="23">
        <f t="shared" si="4"/>
        <v>892.85714285714289</v>
      </c>
      <c r="M9" s="24">
        <f t="shared" si="5"/>
        <v>25607.142857142859</v>
      </c>
    </row>
    <row r="10" spans="1:13" ht="15.75">
      <c r="A10" s="20">
        <v>8</v>
      </c>
      <c r="B10" s="21" t="s">
        <v>32</v>
      </c>
      <c r="C10" s="22" t="s">
        <v>13</v>
      </c>
      <c r="D10" s="23">
        <v>35000</v>
      </c>
      <c r="E10" s="23">
        <v>28</v>
      </c>
      <c r="F10" s="23">
        <v>2</v>
      </c>
      <c r="G10" s="23">
        <v>26</v>
      </c>
      <c r="H10" s="23">
        <f t="shared" si="0"/>
        <v>1050</v>
      </c>
      <c r="I10" s="23">
        <f t="shared" si="1"/>
        <v>700</v>
      </c>
      <c r="J10" s="23">
        <f t="shared" si="2"/>
        <v>1750</v>
      </c>
      <c r="K10" s="23">
        <f t="shared" si="3"/>
        <v>1250</v>
      </c>
      <c r="L10" s="23">
        <f t="shared" si="4"/>
        <v>2500</v>
      </c>
      <c r="M10" s="24">
        <f t="shared" si="5"/>
        <v>34600</v>
      </c>
    </row>
    <row r="11" spans="1:13" ht="15.75">
      <c r="A11" s="20">
        <v>9</v>
      </c>
      <c r="B11" s="21" t="s">
        <v>33</v>
      </c>
      <c r="C11" s="22" t="s">
        <v>13</v>
      </c>
      <c r="D11" s="23">
        <v>30000</v>
      </c>
      <c r="E11" s="23">
        <v>28</v>
      </c>
      <c r="F11" s="23">
        <v>1</v>
      </c>
      <c r="G11" s="23">
        <v>27</v>
      </c>
      <c r="H11" s="23">
        <f t="shared" si="0"/>
        <v>900</v>
      </c>
      <c r="I11" s="23">
        <f t="shared" si="1"/>
        <v>600</v>
      </c>
      <c r="J11" s="23">
        <f t="shared" si="2"/>
        <v>1500</v>
      </c>
      <c r="K11" s="23">
        <f t="shared" si="3"/>
        <v>1071.4285714285713</v>
      </c>
      <c r="L11" s="23">
        <f t="shared" si="4"/>
        <v>1071.4285714285713</v>
      </c>
      <c r="M11" s="24">
        <f t="shared" si="5"/>
        <v>30728.571428571428</v>
      </c>
    </row>
    <row r="12" spans="1:13" ht="15.75">
      <c r="A12" s="20">
        <v>10</v>
      </c>
      <c r="B12" s="21" t="s">
        <v>34</v>
      </c>
      <c r="C12" s="22" t="s">
        <v>13</v>
      </c>
      <c r="D12" s="23">
        <v>28000</v>
      </c>
      <c r="E12" s="23">
        <v>28</v>
      </c>
      <c r="F12" s="23">
        <v>3</v>
      </c>
      <c r="G12" s="23">
        <v>25</v>
      </c>
      <c r="H12" s="23">
        <f t="shared" si="0"/>
        <v>840</v>
      </c>
      <c r="I12" s="23">
        <f t="shared" si="1"/>
        <v>560</v>
      </c>
      <c r="J12" s="23">
        <f t="shared" si="2"/>
        <v>1400</v>
      </c>
      <c r="K12" s="23">
        <f t="shared" si="3"/>
        <v>1000</v>
      </c>
      <c r="L12" s="23">
        <f t="shared" si="4"/>
        <v>3000</v>
      </c>
      <c r="M12" s="24">
        <f t="shared" si="5"/>
        <v>26680</v>
      </c>
    </row>
    <row r="13" spans="1:13" ht="15.75">
      <c r="A13" s="20">
        <v>11</v>
      </c>
      <c r="B13" s="21" t="s">
        <v>35</v>
      </c>
      <c r="C13" s="22" t="s">
        <v>13</v>
      </c>
      <c r="D13" s="23">
        <v>29000</v>
      </c>
      <c r="E13" s="23">
        <v>28</v>
      </c>
      <c r="F13" s="23">
        <v>1</v>
      </c>
      <c r="G13" s="23">
        <v>27</v>
      </c>
      <c r="H13" s="23">
        <f t="shared" si="0"/>
        <v>870</v>
      </c>
      <c r="I13" s="23">
        <f t="shared" si="1"/>
        <v>580</v>
      </c>
      <c r="J13" s="23">
        <f t="shared" si="2"/>
        <v>1450</v>
      </c>
      <c r="K13" s="23">
        <f t="shared" si="3"/>
        <v>1035.7142857142858</v>
      </c>
      <c r="L13" s="23">
        <f t="shared" si="4"/>
        <v>1035.7142857142858</v>
      </c>
      <c r="M13" s="24">
        <f t="shared" si="5"/>
        <v>29704.285714285714</v>
      </c>
    </row>
    <row r="14" spans="1:13" ht="15.75">
      <c r="A14" s="20">
        <v>12</v>
      </c>
      <c r="B14" s="21" t="s">
        <v>36</v>
      </c>
      <c r="C14" s="22" t="s">
        <v>13</v>
      </c>
      <c r="D14" s="23">
        <v>25000</v>
      </c>
      <c r="E14" s="23">
        <v>28</v>
      </c>
      <c r="F14" s="23">
        <v>1</v>
      </c>
      <c r="G14" s="23">
        <v>27</v>
      </c>
      <c r="H14" s="23">
        <f t="shared" si="0"/>
        <v>750</v>
      </c>
      <c r="I14" s="23">
        <f t="shared" si="1"/>
        <v>500</v>
      </c>
      <c r="J14" s="23">
        <f t="shared" si="2"/>
        <v>1250</v>
      </c>
      <c r="K14" s="23">
        <f t="shared" si="3"/>
        <v>892.85714285714289</v>
      </c>
      <c r="L14" s="23">
        <f t="shared" si="4"/>
        <v>892.85714285714289</v>
      </c>
      <c r="M14" s="24">
        <f t="shared" si="5"/>
        <v>25607.142857142859</v>
      </c>
    </row>
    <row r="15" spans="1:13" ht="15.75">
      <c r="A15" s="20">
        <v>13</v>
      </c>
      <c r="B15" s="21" t="s">
        <v>37</v>
      </c>
      <c r="C15" s="22" t="s">
        <v>13</v>
      </c>
      <c r="D15" s="23">
        <v>25000</v>
      </c>
      <c r="E15" s="23">
        <v>28</v>
      </c>
      <c r="F15" s="23">
        <v>4</v>
      </c>
      <c r="G15" s="23">
        <v>24</v>
      </c>
      <c r="H15" s="23">
        <f t="shared" si="0"/>
        <v>750</v>
      </c>
      <c r="I15" s="23">
        <f t="shared" si="1"/>
        <v>500</v>
      </c>
      <c r="J15" s="23">
        <f t="shared" si="2"/>
        <v>1250</v>
      </c>
      <c r="K15" s="23">
        <f t="shared" si="3"/>
        <v>892.85714285714289</v>
      </c>
      <c r="L15" s="23">
        <f t="shared" si="4"/>
        <v>3571.4285714285716</v>
      </c>
      <c r="M15" s="24">
        <f t="shared" si="5"/>
        <v>22928.571428571428</v>
      </c>
    </row>
    <row r="16" spans="1:13" ht="15.75">
      <c r="A16" s="20">
        <v>14</v>
      </c>
      <c r="B16" s="21" t="s">
        <v>38</v>
      </c>
      <c r="C16" s="22" t="s">
        <v>13</v>
      </c>
      <c r="D16" s="23">
        <v>25000</v>
      </c>
      <c r="E16" s="23">
        <v>28</v>
      </c>
      <c r="F16" s="23">
        <v>5</v>
      </c>
      <c r="G16" s="23">
        <v>23</v>
      </c>
      <c r="H16" s="23">
        <f t="shared" si="0"/>
        <v>750</v>
      </c>
      <c r="I16" s="23">
        <f t="shared" si="1"/>
        <v>500</v>
      </c>
      <c r="J16" s="23">
        <f t="shared" si="2"/>
        <v>1250</v>
      </c>
      <c r="K16" s="23">
        <f t="shared" si="3"/>
        <v>892.85714285714289</v>
      </c>
      <c r="L16" s="23">
        <f t="shared" si="4"/>
        <v>4464.2857142857147</v>
      </c>
      <c r="M16" s="24">
        <f t="shared" si="5"/>
        <v>22035.714285714286</v>
      </c>
    </row>
    <row r="17" spans="1:13" ht="15.75">
      <c r="A17" s="20">
        <v>15</v>
      </c>
      <c r="B17" s="21" t="s">
        <v>39</v>
      </c>
      <c r="C17" s="22" t="s">
        <v>13</v>
      </c>
      <c r="D17" s="23">
        <v>25000</v>
      </c>
      <c r="E17" s="23">
        <v>28</v>
      </c>
      <c r="F17" s="23">
        <v>2</v>
      </c>
      <c r="G17" s="23">
        <v>26</v>
      </c>
      <c r="H17" s="23">
        <f t="shared" si="0"/>
        <v>750</v>
      </c>
      <c r="I17" s="23">
        <f t="shared" si="1"/>
        <v>500</v>
      </c>
      <c r="J17" s="23">
        <f t="shared" si="2"/>
        <v>1250</v>
      </c>
      <c r="K17" s="23">
        <f t="shared" si="3"/>
        <v>892.85714285714289</v>
      </c>
      <c r="L17" s="23">
        <f t="shared" si="4"/>
        <v>1785.7142857142858</v>
      </c>
      <c r="M17" s="24">
        <f t="shared" si="5"/>
        <v>24714.285714285714</v>
      </c>
    </row>
    <row r="18" spans="1:13" ht="15.75">
      <c r="A18" s="20">
        <v>16</v>
      </c>
      <c r="B18" s="21" t="s">
        <v>40</v>
      </c>
      <c r="C18" s="22" t="s">
        <v>13</v>
      </c>
      <c r="D18" s="23">
        <v>25000</v>
      </c>
      <c r="E18" s="23">
        <v>28</v>
      </c>
      <c r="F18" s="23">
        <v>3</v>
      </c>
      <c r="G18" s="23">
        <v>25</v>
      </c>
      <c r="H18" s="23">
        <f t="shared" si="0"/>
        <v>750</v>
      </c>
      <c r="I18" s="23">
        <f t="shared" si="1"/>
        <v>500</v>
      </c>
      <c r="J18" s="23">
        <f t="shared" si="2"/>
        <v>1250</v>
      </c>
      <c r="K18" s="23">
        <f t="shared" si="3"/>
        <v>892.85714285714289</v>
      </c>
      <c r="L18" s="23">
        <f t="shared" si="4"/>
        <v>2678.5714285714284</v>
      </c>
      <c r="M18" s="24">
        <f t="shared" si="5"/>
        <v>23821.428571428572</v>
      </c>
    </row>
    <row r="19" spans="1:13" ht="15.75">
      <c r="A19" s="20">
        <v>17</v>
      </c>
      <c r="B19" s="21" t="s">
        <v>41</v>
      </c>
      <c r="C19" s="22" t="s">
        <v>14</v>
      </c>
      <c r="D19" s="23">
        <v>35000</v>
      </c>
      <c r="E19" s="23">
        <v>31</v>
      </c>
      <c r="F19" s="23">
        <v>4</v>
      </c>
      <c r="G19" s="23">
        <v>27</v>
      </c>
      <c r="H19" s="23">
        <f t="shared" si="0"/>
        <v>1050</v>
      </c>
      <c r="I19" s="23">
        <f>SUM(D19*2/100)</f>
        <v>700</v>
      </c>
      <c r="J19" s="23">
        <f t="shared" si="2"/>
        <v>1750</v>
      </c>
      <c r="K19" s="23">
        <f t="shared" si="3"/>
        <v>1129.0322580645161</v>
      </c>
      <c r="L19" s="23">
        <f t="shared" si="4"/>
        <v>4516.1290322580644</v>
      </c>
      <c r="M19" s="24">
        <f t="shared" si="5"/>
        <v>32583.870967741936</v>
      </c>
    </row>
    <row r="20" spans="1:13" ht="15.75">
      <c r="A20" s="20">
        <v>18</v>
      </c>
      <c r="B20" s="21" t="s">
        <v>42</v>
      </c>
      <c r="C20" s="22" t="s">
        <v>16</v>
      </c>
      <c r="D20" s="23">
        <v>15000</v>
      </c>
      <c r="E20" s="23">
        <v>30</v>
      </c>
      <c r="F20" s="23">
        <v>2</v>
      </c>
      <c r="G20" s="23">
        <v>28</v>
      </c>
      <c r="H20" s="23">
        <f t="shared" si="0"/>
        <v>450</v>
      </c>
      <c r="I20" s="23">
        <f t="shared" si="1"/>
        <v>300</v>
      </c>
      <c r="J20" s="23">
        <f t="shared" si="2"/>
        <v>750</v>
      </c>
      <c r="K20" s="23">
        <f t="shared" si="3"/>
        <v>500</v>
      </c>
      <c r="L20" s="23">
        <f t="shared" si="4"/>
        <v>1000</v>
      </c>
      <c r="M20" s="24">
        <f t="shared" si="5"/>
        <v>14900</v>
      </c>
    </row>
    <row r="21" spans="1:13" ht="15.75">
      <c r="A21" s="20">
        <v>19</v>
      </c>
      <c r="B21" s="21" t="s">
        <v>43</v>
      </c>
      <c r="C21" s="22" t="s">
        <v>17</v>
      </c>
      <c r="D21" s="23">
        <v>15000</v>
      </c>
      <c r="E21" s="23">
        <v>28</v>
      </c>
      <c r="F21" s="23">
        <v>4</v>
      </c>
      <c r="G21" s="23">
        <v>24</v>
      </c>
      <c r="H21" s="23">
        <f t="shared" si="0"/>
        <v>450</v>
      </c>
      <c r="I21" s="23">
        <f t="shared" si="1"/>
        <v>300</v>
      </c>
      <c r="J21" s="23">
        <f t="shared" si="2"/>
        <v>750</v>
      </c>
      <c r="K21" s="23">
        <f t="shared" si="3"/>
        <v>535.71428571428567</v>
      </c>
      <c r="L21" s="23">
        <f t="shared" si="4"/>
        <v>2142.8571428571427</v>
      </c>
      <c r="M21" s="24">
        <f t="shared" si="5"/>
        <v>13757.142857142857</v>
      </c>
    </row>
    <row r="22" spans="1:13" ht="15.75">
      <c r="A22" s="25">
        <v>20</v>
      </c>
      <c r="B22" s="26" t="s">
        <v>44</v>
      </c>
      <c r="C22" s="27" t="s">
        <v>15</v>
      </c>
      <c r="D22" s="28">
        <v>30000</v>
      </c>
      <c r="E22" s="28">
        <v>31</v>
      </c>
      <c r="F22" s="28">
        <v>2</v>
      </c>
      <c r="G22" s="28">
        <v>29</v>
      </c>
      <c r="H22" s="28">
        <f t="shared" si="0"/>
        <v>900</v>
      </c>
      <c r="I22" s="28">
        <f t="shared" si="1"/>
        <v>600</v>
      </c>
      <c r="J22" s="28">
        <f t="shared" si="2"/>
        <v>1500</v>
      </c>
      <c r="K22" s="28">
        <f t="shared" si="3"/>
        <v>967.74193548387098</v>
      </c>
      <c r="L22" s="28">
        <f t="shared" si="4"/>
        <v>1935.483870967742</v>
      </c>
      <c r="M22" s="29">
        <f t="shared" si="5"/>
        <v>29864.516129032258</v>
      </c>
    </row>
    <row r="25" spans="1:13">
      <c r="B25" s="6"/>
    </row>
    <row r="26" spans="1:13">
      <c r="B26" s="6"/>
    </row>
    <row r="27" spans="1:13">
      <c r="B27" s="6"/>
    </row>
    <row r="28" spans="1:13">
      <c r="B28" s="6"/>
    </row>
    <row r="29" spans="1:13">
      <c r="B29" s="6"/>
    </row>
    <row r="30" spans="1:13">
      <c r="B30" s="6"/>
    </row>
    <row r="31" spans="1:13">
      <c r="B31" s="6"/>
    </row>
    <row r="32" spans="1:13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</sheetData>
  <mergeCells count="1">
    <mergeCell ref="A1:M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4"/>
  <sheetViews>
    <sheetView zoomScaleNormal="100" workbookViewId="0">
      <selection activeCell="F12" sqref="F12"/>
    </sheetView>
  </sheetViews>
  <sheetFormatPr defaultColWidth="10" defaultRowHeight="15"/>
  <cols>
    <col min="1" max="1" width="21.42578125" customWidth="1"/>
    <col min="2" max="2" width="16.28515625" customWidth="1"/>
    <col min="3" max="7" width="12" bestFit="1" customWidth="1"/>
    <col min="9" max="11" width="12" bestFit="1" customWidth="1"/>
  </cols>
  <sheetData>
    <row r="2" spans="1:11">
      <c r="A2" s="7" t="s">
        <v>22</v>
      </c>
      <c r="B2" s="8" t="s">
        <v>18</v>
      </c>
      <c r="C2" s="14"/>
      <c r="D2" s="14"/>
      <c r="E2" s="14"/>
      <c r="F2" s="14"/>
      <c r="G2" s="14"/>
      <c r="H2" s="14"/>
      <c r="I2" s="14"/>
      <c r="J2" s="14"/>
      <c r="K2" s="14"/>
    </row>
    <row r="3" spans="1:11">
      <c r="A3" s="9" t="s">
        <v>1</v>
      </c>
      <c r="B3" s="9">
        <v>15000</v>
      </c>
      <c r="C3" s="9">
        <v>20000</v>
      </c>
      <c r="D3" s="9">
        <v>25000</v>
      </c>
      <c r="E3" s="9">
        <v>35000</v>
      </c>
      <c r="F3" s="9">
        <v>45000</v>
      </c>
      <c r="G3" s="9">
        <v>50000</v>
      </c>
      <c r="H3" s="9">
        <v>75000</v>
      </c>
      <c r="I3" s="9">
        <v>80000</v>
      </c>
      <c r="J3" s="9">
        <v>100000</v>
      </c>
      <c r="K3" s="10" t="s">
        <v>21</v>
      </c>
    </row>
    <row r="4" spans="1:11">
      <c r="A4" s="8" t="s">
        <v>25</v>
      </c>
      <c r="B4" s="8"/>
      <c r="C4" s="8"/>
      <c r="D4" s="8"/>
      <c r="E4" s="8"/>
      <c r="F4" s="8"/>
      <c r="G4" s="8"/>
      <c r="H4" s="8"/>
      <c r="I4" s="8"/>
      <c r="J4" s="8">
        <v>102774.19354838709</v>
      </c>
      <c r="K4" s="7">
        <v>102774.19354838709</v>
      </c>
    </row>
    <row r="5" spans="1:11">
      <c r="A5" s="11" t="s">
        <v>26</v>
      </c>
      <c r="B5" s="11"/>
      <c r="C5" s="11"/>
      <c r="D5" s="11"/>
      <c r="E5" s="11"/>
      <c r="F5" s="11"/>
      <c r="G5" s="11"/>
      <c r="H5" s="11"/>
      <c r="I5" s="11">
        <v>79638.709677419349</v>
      </c>
      <c r="J5" s="11"/>
      <c r="K5" s="12">
        <v>79638.709677419349</v>
      </c>
    </row>
    <row r="6" spans="1:11">
      <c r="A6" s="8" t="s">
        <v>27</v>
      </c>
      <c r="B6" s="8"/>
      <c r="C6" s="8"/>
      <c r="D6" s="8"/>
      <c r="E6" s="8"/>
      <c r="F6" s="8"/>
      <c r="G6" s="8"/>
      <c r="H6" s="8">
        <v>72000</v>
      </c>
      <c r="I6" s="8"/>
      <c r="J6" s="8"/>
      <c r="K6" s="7">
        <v>72000</v>
      </c>
    </row>
    <row r="7" spans="1:11">
      <c r="A7" s="11" t="s">
        <v>28</v>
      </c>
      <c r="B7" s="11"/>
      <c r="C7" s="11"/>
      <c r="D7" s="11"/>
      <c r="E7" s="11"/>
      <c r="F7" s="11"/>
      <c r="G7" s="11">
        <v>49666.666666666664</v>
      </c>
      <c r="H7" s="11"/>
      <c r="I7" s="11"/>
      <c r="J7" s="11"/>
      <c r="K7" s="12">
        <v>49666.666666666664</v>
      </c>
    </row>
    <row r="8" spans="1:11">
      <c r="A8" s="8" t="s">
        <v>29</v>
      </c>
      <c r="B8" s="8"/>
      <c r="C8" s="8"/>
      <c r="D8" s="8"/>
      <c r="E8" s="8"/>
      <c r="F8" s="8">
        <v>46200</v>
      </c>
      <c r="G8" s="8"/>
      <c r="H8" s="8"/>
      <c r="I8" s="8"/>
      <c r="J8" s="8"/>
      <c r="K8" s="7">
        <v>46200</v>
      </c>
    </row>
    <row r="9" spans="1:11">
      <c r="A9" s="11" t="s">
        <v>30</v>
      </c>
      <c r="B9" s="11"/>
      <c r="C9" s="11"/>
      <c r="D9" s="11"/>
      <c r="E9" s="11"/>
      <c r="F9" s="11">
        <v>44796.774193548386</v>
      </c>
      <c r="G9" s="11"/>
      <c r="H9" s="11"/>
      <c r="I9" s="11"/>
      <c r="J9" s="11"/>
      <c r="K9" s="12">
        <v>44796.774193548386</v>
      </c>
    </row>
    <row r="10" spans="1:11">
      <c r="A10" s="8" t="s">
        <v>31</v>
      </c>
      <c r="B10" s="8"/>
      <c r="C10" s="8"/>
      <c r="D10" s="8">
        <v>25607.142857142859</v>
      </c>
      <c r="E10" s="8"/>
      <c r="F10" s="8"/>
      <c r="G10" s="8"/>
      <c r="H10" s="8"/>
      <c r="I10" s="8"/>
      <c r="J10" s="8"/>
      <c r="K10" s="7">
        <v>25607.142857142859</v>
      </c>
    </row>
    <row r="11" spans="1:11">
      <c r="A11" s="11" t="s">
        <v>32</v>
      </c>
      <c r="B11" s="11"/>
      <c r="C11" s="11"/>
      <c r="D11" s="11">
        <v>24714.285714285714</v>
      </c>
      <c r="E11" s="11"/>
      <c r="F11" s="11"/>
      <c r="G11" s="11"/>
      <c r="H11" s="11"/>
      <c r="I11" s="11"/>
      <c r="J11" s="11"/>
      <c r="K11" s="12">
        <v>24714.285714285714</v>
      </c>
    </row>
    <row r="12" spans="1:11">
      <c r="A12" s="8" t="s">
        <v>33</v>
      </c>
      <c r="B12" s="8"/>
      <c r="C12" s="8"/>
      <c r="D12" s="8">
        <v>25607.142857142859</v>
      </c>
      <c r="E12" s="8"/>
      <c r="F12" s="8"/>
      <c r="G12" s="8"/>
      <c r="H12" s="8"/>
      <c r="I12" s="8"/>
      <c r="J12" s="8"/>
      <c r="K12" s="7">
        <v>25607.142857142859</v>
      </c>
    </row>
    <row r="13" spans="1:11">
      <c r="A13" s="11" t="s">
        <v>34</v>
      </c>
      <c r="B13" s="11"/>
      <c r="C13" s="11"/>
      <c r="D13" s="11">
        <v>23821.428571428572</v>
      </c>
      <c r="E13" s="11"/>
      <c r="F13" s="11"/>
      <c r="G13" s="11"/>
      <c r="H13" s="11"/>
      <c r="I13" s="11"/>
      <c r="J13" s="11"/>
      <c r="K13" s="12">
        <v>23821.428571428572</v>
      </c>
    </row>
    <row r="14" spans="1:11">
      <c r="A14" s="8" t="s">
        <v>35</v>
      </c>
      <c r="B14" s="8"/>
      <c r="C14" s="8"/>
      <c r="D14" s="8">
        <v>25607.142857142859</v>
      </c>
      <c r="E14" s="8"/>
      <c r="F14" s="8"/>
      <c r="G14" s="8"/>
      <c r="H14" s="8"/>
      <c r="I14" s="8"/>
      <c r="J14" s="8"/>
      <c r="K14" s="7">
        <v>25607.142857142859</v>
      </c>
    </row>
    <row r="15" spans="1:11">
      <c r="A15" s="11" t="s">
        <v>36</v>
      </c>
      <c r="B15" s="11"/>
      <c r="C15" s="11"/>
      <c r="D15" s="11">
        <v>25607.142857142859</v>
      </c>
      <c r="E15" s="11"/>
      <c r="F15" s="11"/>
      <c r="G15" s="11"/>
      <c r="H15" s="11"/>
      <c r="I15" s="11"/>
      <c r="J15" s="11"/>
      <c r="K15" s="12">
        <v>25607.142857142859</v>
      </c>
    </row>
    <row r="16" spans="1:11">
      <c r="A16" s="8" t="s">
        <v>37</v>
      </c>
      <c r="B16" s="8"/>
      <c r="C16" s="8"/>
      <c r="D16" s="8">
        <v>22928.571428571428</v>
      </c>
      <c r="E16" s="8"/>
      <c r="F16" s="8"/>
      <c r="G16" s="8"/>
      <c r="H16" s="8"/>
      <c r="I16" s="8"/>
      <c r="J16" s="8"/>
      <c r="K16" s="7">
        <v>22928.571428571428</v>
      </c>
    </row>
    <row r="17" spans="1:11">
      <c r="A17" s="11" t="s">
        <v>38</v>
      </c>
      <c r="B17" s="11"/>
      <c r="C17" s="11"/>
      <c r="D17" s="11">
        <v>22035.714285714286</v>
      </c>
      <c r="E17" s="11"/>
      <c r="F17" s="11"/>
      <c r="G17" s="11"/>
      <c r="H17" s="11"/>
      <c r="I17" s="11"/>
      <c r="J17" s="11"/>
      <c r="K17" s="12">
        <v>22035.714285714286</v>
      </c>
    </row>
    <row r="18" spans="1:11">
      <c r="A18" s="8" t="s">
        <v>39</v>
      </c>
      <c r="B18" s="8"/>
      <c r="C18" s="8"/>
      <c r="D18" s="8">
        <v>24714.285714285714</v>
      </c>
      <c r="E18" s="8"/>
      <c r="F18" s="8"/>
      <c r="G18" s="8"/>
      <c r="H18" s="8"/>
      <c r="I18" s="8"/>
      <c r="J18" s="8"/>
      <c r="K18" s="7">
        <v>24714.285714285714</v>
      </c>
    </row>
    <row r="19" spans="1:11">
      <c r="A19" s="11" t="s">
        <v>40</v>
      </c>
      <c r="B19" s="11"/>
      <c r="C19" s="11"/>
      <c r="D19" s="11">
        <v>23821.428571428572</v>
      </c>
      <c r="E19" s="11"/>
      <c r="F19" s="11"/>
      <c r="G19" s="11"/>
      <c r="H19" s="11"/>
      <c r="I19" s="11"/>
      <c r="J19" s="11"/>
      <c r="K19" s="12">
        <v>23821.428571428572</v>
      </c>
    </row>
    <row r="20" spans="1:11">
      <c r="A20" s="8" t="s">
        <v>41</v>
      </c>
      <c r="B20" s="8"/>
      <c r="C20" s="8"/>
      <c r="D20" s="8"/>
      <c r="E20" s="8">
        <v>32583.870967741936</v>
      </c>
      <c r="F20" s="8"/>
      <c r="G20" s="8"/>
      <c r="H20" s="8"/>
      <c r="I20" s="8"/>
      <c r="J20" s="8"/>
      <c r="K20" s="7">
        <v>32583.870967741936</v>
      </c>
    </row>
    <row r="21" spans="1:11">
      <c r="A21" s="11" t="s">
        <v>42</v>
      </c>
      <c r="B21" s="11">
        <v>14900</v>
      </c>
      <c r="C21" s="11"/>
      <c r="D21" s="11"/>
      <c r="E21" s="11"/>
      <c r="F21" s="11"/>
      <c r="G21" s="11"/>
      <c r="H21" s="11"/>
      <c r="I21" s="11"/>
      <c r="J21" s="11"/>
      <c r="K21" s="12">
        <v>14900</v>
      </c>
    </row>
    <row r="22" spans="1:11">
      <c r="A22" s="8" t="s">
        <v>43</v>
      </c>
      <c r="B22" s="8"/>
      <c r="C22" s="8">
        <v>19909.677419354837</v>
      </c>
      <c r="D22" s="8"/>
      <c r="E22" s="8"/>
      <c r="F22" s="8"/>
      <c r="G22" s="8"/>
      <c r="H22" s="8"/>
      <c r="I22" s="8"/>
      <c r="J22" s="8"/>
      <c r="K22" s="7">
        <v>19909.677419354837</v>
      </c>
    </row>
    <row r="23" spans="1:11">
      <c r="A23" s="11" t="s">
        <v>44</v>
      </c>
      <c r="B23" s="11">
        <v>13757.142857142857</v>
      </c>
      <c r="C23" s="11"/>
      <c r="D23" s="11"/>
      <c r="E23" s="11"/>
      <c r="F23" s="11"/>
      <c r="G23" s="11"/>
      <c r="H23" s="11"/>
      <c r="I23" s="11"/>
      <c r="J23" s="11"/>
      <c r="K23" s="12">
        <v>13757.142857142857</v>
      </c>
    </row>
    <row r="24" spans="1:11">
      <c r="A24" s="7" t="s">
        <v>21</v>
      </c>
      <c r="B24" s="7">
        <v>28657.142857142855</v>
      </c>
      <c r="C24" s="7">
        <v>19909.677419354837</v>
      </c>
      <c r="D24" s="7">
        <v>244464.28571428571</v>
      </c>
      <c r="E24" s="7">
        <v>32583.870967741936</v>
      </c>
      <c r="F24" s="7">
        <v>90996.774193548394</v>
      </c>
      <c r="G24" s="7">
        <v>49666.666666666664</v>
      </c>
      <c r="H24" s="7">
        <v>72000</v>
      </c>
      <c r="I24" s="7">
        <v>79638.709677419349</v>
      </c>
      <c r="J24" s="7">
        <v>102774.19354838709</v>
      </c>
      <c r="K24" s="7">
        <v>720691.32104454678</v>
      </c>
    </row>
  </sheetData>
  <mergeCells count="1">
    <mergeCell ref="C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</cp:lastModifiedBy>
  <dcterms:created xsi:type="dcterms:W3CDTF">2024-08-29T07:02:32Z</dcterms:created>
  <dcterms:modified xsi:type="dcterms:W3CDTF">2024-09-04T15:15:42Z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581f253f36724150bbb845803c6099d3</vt:lpwstr>
  </property>
</Properties>
</file>