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brg20_ic_ac_uk/Documents/Documents/Imperial/Year 4/CENG70001 Chemical Engineering Practice/Final Year Design/Final Report/Separations/"/>
    </mc:Choice>
  </mc:AlternateContent>
  <xr:revisionPtr revIDLastSave="0" documentId="8_{17F7CE9C-1F53-4FAD-8B9B-8CB6FE3D1FB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Best Model" sheetId="9" r:id="rId1"/>
    <sheet name="Water_Furfural_VLE" sheetId="1" r:id="rId2"/>
    <sheet name="Water_Furfural_LLE" sheetId="4" r:id="rId3"/>
    <sheet name="Benzene_Furfural_VLE" sheetId="5" r:id="rId4"/>
    <sheet name="Benzene_Furfural_Enthalpy_LLE" sheetId="6" r:id="rId5"/>
    <sheet name="Benzene_Water_VLE" sheetId="8" r:id="rId6"/>
    <sheet name="Benzene_Water_LLE" sheetId="7" r:id="rId7"/>
    <sheet name="Components" sheetId="2" r:id="rId8"/>
    <sheet name="References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7" l="1"/>
  <c r="U13" i="7"/>
  <c r="V12" i="7"/>
  <c r="U12" i="7"/>
  <c r="V11" i="7"/>
  <c r="U11" i="7"/>
  <c r="V10" i="7"/>
  <c r="U10" i="7"/>
  <c r="Z8" i="4"/>
  <c r="Y8" i="4"/>
  <c r="Z7" i="4"/>
  <c r="Y7" i="4"/>
  <c r="Z6" i="4"/>
  <c r="Y6" i="4"/>
  <c r="Z5" i="4"/>
  <c r="Y5" i="4"/>
  <c r="Z4" i="4"/>
  <c r="Y4" i="4"/>
  <c r="Z3" i="4"/>
  <c r="Y3" i="4"/>
  <c r="Q13" i="7"/>
  <c r="P13" i="7"/>
  <c r="Q12" i="7"/>
  <c r="P12" i="7"/>
  <c r="Q11" i="7"/>
  <c r="P11" i="7"/>
  <c r="Q10" i="7"/>
  <c r="P10" i="7"/>
  <c r="J13" i="7"/>
  <c r="J12" i="7"/>
  <c r="J11" i="7"/>
  <c r="J10" i="7"/>
  <c r="I13" i="7"/>
  <c r="I12" i="7"/>
  <c r="I11" i="7"/>
  <c r="I10" i="7"/>
  <c r="Y9" i="8"/>
  <c r="X9" i="8"/>
  <c r="Y8" i="8"/>
  <c r="X8" i="8"/>
  <c r="Y7" i="8"/>
  <c r="X7" i="8"/>
  <c r="Y6" i="8"/>
  <c r="X6" i="8"/>
  <c r="Y5" i="8"/>
  <c r="X5" i="8"/>
  <c r="Y4" i="8"/>
  <c r="X4" i="8"/>
  <c r="M9" i="8"/>
  <c r="L9" i="8"/>
  <c r="M8" i="8"/>
  <c r="L8" i="8"/>
  <c r="M7" i="8"/>
  <c r="L7" i="8"/>
  <c r="M6" i="8"/>
  <c r="L6" i="8"/>
  <c r="M5" i="8"/>
  <c r="L5" i="8"/>
  <c r="M4" i="8"/>
  <c r="L4" i="8"/>
  <c r="AE9" i="8"/>
  <c r="AD9" i="8"/>
  <c r="AE8" i="8"/>
  <c r="AD8" i="8"/>
  <c r="AE7" i="8"/>
  <c r="AD7" i="8"/>
  <c r="AE6" i="8"/>
  <c r="AD6" i="8"/>
  <c r="AE5" i="8"/>
  <c r="AD5" i="8"/>
  <c r="AE4" i="8"/>
  <c r="AD4" i="8"/>
  <c r="B21" i="8"/>
  <c r="B18" i="8"/>
  <c r="B17" i="8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Z13" i="5"/>
  <c r="Y13" i="5"/>
  <c r="Z12" i="5"/>
  <c r="Y12" i="5"/>
  <c r="Z11" i="5"/>
  <c r="Y11" i="5"/>
  <c r="Z10" i="5"/>
  <c r="Y10" i="5"/>
  <c r="Z9" i="5"/>
  <c r="Y9" i="5"/>
  <c r="Z8" i="5"/>
  <c r="Y8" i="5"/>
  <c r="Z7" i="5"/>
  <c r="Y7" i="5"/>
  <c r="Z6" i="5"/>
  <c r="Y6" i="5"/>
  <c r="Z5" i="5"/>
  <c r="Y5" i="5"/>
  <c r="Z4" i="5"/>
  <c r="Y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AF13" i="5"/>
  <c r="AE13" i="5"/>
  <c r="AF12" i="5"/>
  <c r="AE12" i="5"/>
  <c r="AF11" i="5"/>
  <c r="AE11" i="5"/>
  <c r="AF10" i="5"/>
  <c r="AE10" i="5"/>
  <c r="AF9" i="5"/>
  <c r="AE9" i="5"/>
  <c r="AF8" i="5"/>
  <c r="AE8" i="5"/>
  <c r="AF7" i="5"/>
  <c r="AE7" i="5"/>
  <c r="AF6" i="5"/>
  <c r="AE6" i="5"/>
  <c r="AF5" i="5"/>
  <c r="AE5" i="5"/>
  <c r="AF4" i="5"/>
  <c r="AE4" i="5"/>
  <c r="T5" i="4"/>
  <c r="S5" i="4"/>
  <c r="T4" i="4"/>
  <c r="S4" i="4"/>
  <c r="T3" i="4"/>
  <c r="S3" i="4"/>
  <c r="T8" i="4"/>
  <c r="S8" i="4"/>
  <c r="T7" i="4"/>
  <c r="S7" i="4"/>
  <c r="T6" i="4"/>
  <c r="S6" i="4"/>
  <c r="N8" i="4"/>
  <c r="M8" i="4"/>
  <c r="N7" i="4"/>
  <c r="M7" i="4"/>
  <c r="N6" i="4"/>
  <c r="M6" i="4"/>
  <c r="N5" i="4"/>
  <c r="M5" i="4"/>
  <c r="N4" i="4"/>
  <c r="M4" i="4"/>
  <c r="N3" i="4"/>
  <c r="M3" i="4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N15" i="1"/>
  <c r="N14" i="1"/>
  <c r="N13" i="1"/>
  <c r="N12" i="1"/>
  <c r="N11" i="1"/>
  <c r="N10" i="1"/>
  <c r="N9" i="1"/>
  <c r="N8" i="1"/>
  <c r="N7" i="1"/>
  <c r="N6" i="1"/>
  <c r="N5" i="1"/>
  <c r="N4" i="1"/>
  <c r="M15" i="1"/>
  <c r="M14" i="1"/>
  <c r="M13" i="1"/>
  <c r="M12" i="1"/>
  <c r="M11" i="1"/>
  <c r="M10" i="1"/>
  <c r="M9" i="1"/>
  <c r="M8" i="1"/>
  <c r="M7" i="1"/>
  <c r="M6" i="1"/>
  <c r="M5" i="1"/>
  <c r="M4" i="1"/>
  <c r="U15" i="7" l="1"/>
  <c r="V15" i="7"/>
  <c r="Z10" i="4"/>
  <c r="Z11" i="4"/>
  <c r="Q15" i="7"/>
  <c r="J15" i="7"/>
  <c r="I15" i="7"/>
  <c r="P15" i="7"/>
  <c r="Y11" i="8"/>
  <c r="Y12" i="8"/>
  <c r="M12" i="8"/>
  <c r="M11" i="8"/>
  <c r="AE11" i="8"/>
  <c r="AE12" i="8"/>
  <c r="M81" i="6"/>
  <c r="R81" i="6"/>
  <c r="Z15" i="5"/>
  <c r="Z16" i="5"/>
  <c r="T15" i="5"/>
  <c r="T16" i="5"/>
  <c r="N15" i="5"/>
  <c r="N16" i="5"/>
  <c r="AF15" i="5"/>
  <c r="AF16" i="5"/>
  <c r="T11" i="4"/>
  <c r="T10" i="4"/>
  <c r="N10" i="4"/>
  <c r="N11" i="4"/>
  <c r="AF17" i="1"/>
  <c r="AF18" i="1"/>
  <c r="Z17" i="1"/>
  <c r="Z18" i="1"/>
  <c r="T17" i="1"/>
  <c r="T18" i="1"/>
  <c r="N17" i="1"/>
  <c r="N18" i="1"/>
  <c r="U16" i="7" l="1"/>
  <c r="Z12" i="4"/>
  <c r="T12" i="4"/>
  <c r="Z19" i="1"/>
  <c r="N19" i="1"/>
  <c r="T19" i="1"/>
  <c r="AF19" i="1"/>
  <c r="I16" i="7"/>
  <c r="N17" i="5"/>
  <c r="AE13" i="8"/>
  <c r="M13" i="8"/>
  <c r="Z17" i="5"/>
  <c r="Y13" i="8"/>
  <c r="T17" i="5"/>
  <c r="AF17" i="5"/>
  <c r="P16" i="7"/>
  <c r="N12" i="4"/>
  <c r="G2" i="8"/>
  <c r="F2" i="8"/>
  <c r="H2" i="4"/>
  <c r="G2" i="4"/>
  <c r="H2" i="5"/>
  <c r="G2" i="5"/>
  <c r="G2" i="1"/>
  <c r="H2" i="1"/>
  <c r="F6" i="8" l="1"/>
  <c r="B20" i="7"/>
  <c r="B17" i="7"/>
  <c r="B16" i="7"/>
  <c r="B92" i="6"/>
  <c r="B89" i="6"/>
  <c r="B88" i="6"/>
  <c r="B26" i="5"/>
  <c r="B23" i="5"/>
  <c r="B22" i="5"/>
  <c r="B22" i="4"/>
  <c r="B19" i="4"/>
  <c r="B18" i="4"/>
  <c r="B53" i="3"/>
  <c r="B40" i="3"/>
  <c r="B21" i="3"/>
  <c r="B28" i="1"/>
  <c r="B25" i="1"/>
  <c r="B24" i="1"/>
</calcChain>
</file>

<file path=xl/sharedStrings.xml><?xml version="1.0" encoding="utf-8"?>
<sst xmlns="http://schemas.openxmlformats.org/spreadsheetml/2006/main" count="629" uniqueCount="203">
  <si>
    <t>water</t>
  </si>
  <si>
    <t>SYSTEMATICAL NAME</t>
  </si>
  <si>
    <t>SUM FORMULA</t>
  </si>
  <si>
    <t>H2O</t>
  </si>
  <si>
    <t>CAS NO.</t>
  </si>
  <si>
    <t>7732-18-5</t>
  </si>
  <si>
    <t>SYNONYMS</t>
  </si>
  <si>
    <t>hydrogen oxide</t>
  </si>
  <si>
    <t>dihydrogen oxide</t>
  </si>
  <si>
    <t>ice</t>
  </si>
  <si>
    <t>refrigerant 718</t>
  </si>
  <si>
    <t>2-furancarboxaldehyde</t>
  </si>
  <si>
    <t>C5H4O2</t>
  </si>
  <si>
    <t>98-01-1</t>
  </si>
  <si>
    <t>2-furfuraldehyde</t>
  </si>
  <si>
    <t>oxol-2-aldehyde</t>
  </si>
  <si>
    <t>furfural</t>
  </si>
  <si>
    <t>pyromucic aldehyde</t>
  </si>
  <si>
    <t>furyl-2-aldehyde</t>
  </si>
  <si>
    <t>furfurole</t>
  </si>
  <si>
    <t>furfurol</t>
  </si>
  <si>
    <t>fufurylaldehyde</t>
  </si>
  <si>
    <t>2-furaldehyde</t>
  </si>
  <si>
    <t>&amp;alpha;-furaldehyde</t>
  </si>
  <si>
    <t>fural</t>
  </si>
  <si>
    <t>2-furanaldehyde</t>
  </si>
  <si>
    <t>2-furancarbonal</t>
  </si>
  <si>
    <t>2-furylmethanal</t>
  </si>
  <si>
    <t>artificial ant oil</t>
  </si>
  <si>
    <t>furfuraldehyde</t>
  </si>
  <si>
    <t>furol</t>
  </si>
  <si>
    <t>DELI-038599</t>
  </si>
  <si>
    <t>AUTHOR</t>
  </si>
  <si>
    <t>Mains,G.H.</t>
  </si>
  <si>
    <t>TITLE</t>
  </si>
  <si>
    <t>The System Furfural - Water. I.</t>
  </si>
  <si>
    <t>JOURNAL</t>
  </si>
  <si>
    <t>Chem. Metall. Eng.</t>
  </si>
  <si>
    <t>CODEN</t>
  </si>
  <si>
    <t>CMENAV</t>
  </si>
  <si>
    <t>VOLUME</t>
  </si>
  <si>
    <t>26</t>
  </si>
  <si>
    <t>PAGE</t>
  </si>
  <si>
    <t>779-784</t>
  </si>
  <si>
    <t>YEAR</t>
  </si>
  <si>
    <t>1922</t>
  </si>
  <si>
    <t>LANGUAGE</t>
  </si>
  <si>
    <t>ENGL</t>
  </si>
  <si>
    <t>ISSN/ISBN</t>
  </si>
  <si>
    <t>0095-8476</t>
  </si>
  <si>
    <t>No.</t>
  </si>
  <si>
    <t>T</t>
  </si>
  <si>
    <t>K</t>
  </si>
  <si>
    <t>p</t>
  </si>
  <si>
    <t>Pa</t>
  </si>
  <si>
    <t>C/L</t>
  </si>
  <si>
    <t>mol/mol</t>
  </si>
  <si>
    <t>C/G</t>
  </si>
  <si>
    <t>water/2-furancarboxaldehyde - isobaric vapor-liquid equilibrium data (xyT)</t>
  </si>
  <si>
    <t>Column-Description</t>
  </si>
  <si>
    <t>temperature</t>
  </si>
  <si>
    <t>pressure</t>
  </si>
  <si>
    <t>concentration, water, liquid</t>
  </si>
  <si>
    <t>concentration, water, gaseous</t>
  </si>
  <si>
    <t>Components</t>
  </si>
  <si>
    <t>References</t>
  </si>
  <si>
    <t>UTI</t>
  </si>
  <si>
    <t>DDB-VLE:2007-NOV/1164</t>
  </si>
  <si>
    <t>Literature</t>
  </si>
  <si>
    <t>DELI-112002</t>
  </si>
  <si>
    <t>Ershova,O.;Pokki,J.P.;Zaitseva,A.;Alopaeus,V.;Sixta,H.</t>
  </si>
  <si>
    <t>Vapor pressure, vapor-liquid equilibria, liquid-liquid equilibria and excess enthalpy of the system consisting of isophorone, furfural, acetic acid and water</t>
  </si>
  <si>
    <t>Chem. Eng. Sci.</t>
  </si>
  <si>
    <t>CESCAC</t>
  </si>
  <si>
    <t>176</t>
  </si>
  <si>
    <t>19-34</t>
  </si>
  <si>
    <t>2018</t>
  </si>
  <si>
    <t>0009-2509</t>
  </si>
  <si>
    <t>DOI</t>
  </si>
  <si>
    <t>p environment</t>
  </si>
  <si>
    <t>C/L1</t>
  </si>
  <si>
    <t>C/L2</t>
  </si>
  <si>
    <t>water/2-furancarboxaldehyde - Liquid-liquid equilibrium data</t>
  </si>
  <si>
    <t>environmental pressure</t>
  </si>
  <si>
    <t>concentration, 2-furancarboxaldehyde, liquid</t>
  </si>
  <si>
    <t>DDB-LLE:2018/34069</t>
  </si>
  <si>
    <t>benzene</t>
  </si>
  <si>
    <t>C6H6</t>
  </si>
  <si>
    <t>71-43-2</t>
  </si>
  <si>
    <t>pyrobenzol</t>
  </si>
  <si>
    <t>benzolene</t>
  </si>
  <si>
    <t>benzole</t>
  </si>
  <si>
    <t>bicarburet of hydrogen</t>
  </si>
  <si>
    <t>carbon oil</t>
  </si>
  <si>
    <t>coal naphtha</t>
  </si>
  <si>
    <t>cyclohexatriene</t>
  </si>
  <si>
    <t>mineral naphtha</t>
  </si>
  <si>
    <t>motor benzol</t>
  </si>
  <si>
    <t>phenyl hydride</t>
  </si>
  <si>
    <t>pyrobenzole</t>
  </si>
  <si>
    <t>DELI-107908</t>
  </si>
  <si>
    <t>Hirata,M.;Ohe,S.;Nagahama,K.</t>
  </si>
  <si>
    <t>CORPORATE SOURCE</t>
  </si>
  <si>
    <t>Tokyo</t>
  </si>
  <si>
    <t>Computer aided data book of vapor-liquid equilibrium</t>
  </si>
  <si>
    <t>170</t>
  </si>
  <si>
    <t>1975</t>
  </si>
  <si>
    <t>benzene/2-furancarboxaldehyde - vapor-liquid equilibrium</t>
  </si>
  <si>
    <t>temperature, saturated</t>
  </si>
  <si>
    <t>pressure, saturated</t>
  </si>
  <si>
    <t>concentration, benzene, liquid, saturated</t>
  </si>
  <si>
    <t>concentration, benzene, gaseous, saturated</t>
  </si>
  <si>
    <t>HIRAT7500165_4/0</t>
  </si>
  <si>
    <t>DELI-009455</t>
  </si>
  <si>
    <t>Battler,J.R.;Rowley,R.L.</t>
  </si>
  <si>
    <t>Excess enthalpies between 293 and 323 K for constituent binaries of ternary mixtures exhibiting partial miscibility</t>
  </si>
  <si>
    <t>J. Chem. Thermodyn.</t>
  </si>
  <si>
    <t>JCTDAF</t>
  </si>
  <si>
    <t>17</t>
  </si>
  <si>
    <t>719-732</t>
  </si>
  <si>
    <t>1985</t>
  </si>
  <si>
    <t>0021-9614</t>
  </si>
  <si>
    <t>H mixing/L</t>
  </si>
  <si>
    <t>J/mol</t>
  </si>
  <si>
    <t>benzene/2-furancarboxaldehyde - Excess enthalpies</t>
  </si>
  <si>
    <t>concentration, benzene, liquid</t>
  </si>
  <si>
    <t>enthalpy of mixing, liquid, isobaric, isothermal</t>
  </si>
  <si>
    <t>DDB-HE:2007-NOV/4664</t>
  </si>
  <si>
    <t>DELI-001397</t>
  </si>
  <si>
    <t>Tsonopoulos,C.;Wilson,G.M.</t>
  </si>
  <si>
    <t>High-temperature mutual solubilities of hydrocarbons and water. Part 1. Benzene, cyclohexane and n-hexane</t>
  </si>
  <si>
    <t>AIChE J.</t>
  </si>
  <si>
    <t>AICEAC</t>
  </si>
  <si>
    <t>29</t>
  </si>
  <si>
    <t>ISSUE</t>
  </si>
  <si>
    <t>6</t>
  </si>
  <si>
    <t>990-999</t>
  </si>
  <si>
    <t>1983</t>
  </si>
  <si>
    <t>0001-1541</t>
  </si>
  <si>
    <t>benzene/water - Liquid-liquid equilibrium data</t>
  </si>
  <si>
    <t>DDB-LLE:2007-NOV/9706</t>
  </si>
  <si>
    <t>TOTAL TEMP</t>
  </si>
  <si>
    <t>ASPEN Data NRTL</t>
  </si>
  <si>
    <t>VAPOR MOLEFRAC WATER</t>
  </si>
  <si>
    <t>LIQUID1 MOLEFRAC WATER</t>
  </si>
  <si>
    <t>ASPEN NRTL MSE</t>
  </si>
  <si>
    <t>Temp Error</t>
  </si>
  <si>
    <t>y Error</t>
  </si>
  <si>
    <t>RMSE y</t>
  </si>
  <si>
    <t>RMSE Temp</t>
  </si>
  <si>
    <t>ASPEN Data Wilson</t>
  </si>
  <si>
    <t>ASPEN WILSON MSE</t>
  </si>
  <si>
    <t>ASPEN UNIQUAC MSE</t>
  </si>
  <si>
    <t>ASPEN Data UNIQUAC</t>
  </si>
  <si>
    <t>ASPEN UNIFAC MSE</t>
  </si>
  <si>
    <t>ASPEN Data UNIFAC</t>
  </si>
  <si>
    <t>Lowest RMSE y</t>
  </si>
  <si>
    <t>Lowest RMSE Temp</t>
  </si>
  <si>
    <t>Wilson</t>
  </si>
  <si>
    <t>LIQUID2 MOLEFRAC FURFURAL</t>
  </si>
  <si>
    <t>LIQUID1 MOLEFRAC FURFURAL</t>
  </si>
  <si>
    <t>L1 Error</t>
  </si>
  <si>
    <t>L2 Error</t>
  </si>
  <si>
    <t>RMSE L1</t>
  </si>
  <si>
    <t>RMSE L2</t>
  </si>
  <si>
    <t>Lowest RMSE L1</t>
  </si>
  <si>
    <t>Lowest RMSE L2</t>
  </si>
  <si>
    <t>NRTL</t>
  </si>
  <si>
    <t>UNIFAC</t>
  </si>
  <si>
    <t>Best Model</t>
  </si>
  <si>
    <t>Lowest RMSE Sum</t>
  </si>
  <si>
    <t>VAPOR MOLEFRAC BENZENE</t>
  </si>
  <si>
    <t>LIQUID1 MOLEFRAC BENZENE</t>
  </si>
  <si>
    <t>TEMP</t>
  </si>
  <si>
    <t>MOLEFRAC BENZENE</t>
  </si>
  <si>
    <t>kJ/kmol</t>
  </si>
  <si>
    <t>LIQUID HXS</t>
  </si>
  <si>
    <t>RMSE</t>
  </si>
  <si>
    <t>Only check NRTL and UNIQUAC</t>
  </si>
  <si>
    <t>DELI-071933</t>
  </si>
  <si>
    <t>Ulusoy,E.;Avciata,U.</t>
  </si>
  <si>
    <t>Vapor-Liquid Equilibria of Binary, Ternary and Quaternary Systems at Different Pressures</t>
  </si>
  <si>
    <t>Chim. Acta Turc.</t>
  </si>
  <si>
    <t>CATUA9</t>
  </si>
  <si>
    <t>11</t>
  </si>
  <si>
    <t>3</t>
  </si>
  <si>
    <t>413-432</t>
  </si>
  <si>
    <t>0379-5896</t>
  </si>
  <si>
    <t>benzene/water - Heterogeneous azeotrope</t>
  </si>
  <si>
    <t>concentration, benzene, gaseous, Method: distillation, Evaluation by author. Type: heterogeneous azeotrope, maximum of pressure</t>
  </si>
  <si>
    <t>DDB-AZD:2010-DEC/49279</t>
  </si>
  <si>
    <t>PRES</t>
  </si>
  <si>
    <t>bar</t>
  </si>
  <si>
    <t>LIQUID2 MOLEFRAC BENZENE</t>
  </si>
  <si>
    <t>ASPEN Data WILSON</t>
  </si>
  <si>
    <t>No LLE Data Available</t>
  </si>
  <si>
    <t>Error L1</t>
  </si>
  <si>
    <t>Error L2</t>
  </si>
  <si>
    <t>RMSE Sum</t>
  </si>
  <si>
    <t>VLE RMSE</t>
  </si>
  <si>
    <t>UNIQUAC</t>
  </si>
  <si>
    <t>LLE RMSE</t>
  </si>
  <si>
    <t>ASPEN UNIFACMSE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</si>
</sst>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3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1" fillId="0" borderId="4" xfId="0" applyFont="1" applyBorder="1"/>
    <xf numFmtId="0" fontId="2" fillId="0" borderId="4" xfId="0" applyFont="1" applyBorder="1" applyAlignment="1">
      <alignment horizontal="center" vertical="center" wrapText="1"/>
    </xf>
    <xf numFmtId="0" fontId="0" fillId="7" borderId="0" xfId="0" applyFill="1"/>
    <xf numFmtId="0" fontId="4" fillId="6" borderId="0" xfId="0" applyFont="1" applyFill="1"/>
    <xf numFmtId="0" fontId="3" fillId="5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 applyFill="1"/>
    <xf numFmtId="0" fontId="4" fillId="5" borderId="0" xfId="0" applyFont="1" applyFill="1" applyAlignment="1">
      <alignment horizontal="center"/>
    </xf>
    <xf numFmtId="11" fontId="0" fillId="0" borderId="0" xfId="0" applyNumberFormat="1"/>
    <xf numFmtId="0" fontId="0" fillId="0" borderId="0" xfId="0" applyNumberFormat="1"/>
    <xf numFmtId="0" fontId="1" fillId="2" borderId="4" xfId="0" applyFont="1" applyFill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4" fillId="7" borderId="0" xfId="0" applyFont="1" applyFill="1"/>
    <xf numFmtId="0" fontId="4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0" xfId="0" applyNumberFormat="1" applyAlignment="1">
      <alignment horizontal="center"/>
    </xf>
    <xf numFmtId="0" fontId="2" fillId="0" borderId="0" xfId="0" applyFont="1" applyFill="1" applyAlignment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9921</xdr:colOff>
      <xdr:row>13</xdr:row>
      <xdr:rowOff>69453</xdr:rowOff>
    </xdr:from>
    <xdr:to>
      <xdr:col>12</xdr:col>
      <xdr:colOff>604310</xdr:colOff>
      <xdr:row>29</xdr:row>
      <xdr:rowOff>43422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75F610-5BBC-86AC-6581-79750EC48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4765" y="2917031"/>
          <a:ext cx="5188217" cy="3168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10079</xdr:colOff>
      <xdr:row>1</xdr:row>
      <xdr:rowOff>70555</xdr:rowOff>
    </xdr:from>
    <xdr:to>
      <xdr:col>26</xdr:col>
      <xdr:colOff>138455</xdr:colOff>
      <xdr:row>17</xdr:row>
      <xdr:rowOff>145003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0A8AE-7FA8-1C44-4274-F8757E4F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45873" y="282222"/>
          <a:ext cx="5188217" cy="3168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CA50-C84F-4479-B55A-72B54B27ADA2}">
  <dimension ref="A1:D7"/>
  <sheetViews>
    <sheetView workbookViewId="0">
      <selection activeCell="I14" sqref="I14"/>
    </sheetView>
  </sheetViews>
  <sheetFormatPr defaultRowHeight="14.5" x14ac:dyDescent="0.35"/>
  <sheetData>
    <row r="1" spans="1:4" x14ac:dyDescent="0.35">
      <c r="A1" s="28" t="s">
        <v>199</v>
      </c>
      <c r="B1" s="28"/>
      <c r="C1" s="28"/>
      <c r="D1" s="28"/>
    </row>
    <row r="2" spans="1:4" x14ac:dyDescent="0.35">
      <c r="A2" s="33" t="s">
        <v>167</v>
      </c>
      <c r="B2" s="29" t="s">
        <v>158</v>
      </c>
      <c r="C2" s="29" t="s">
        <v>168</v>
      </c>
      <c r="D2" s="29" t="s">
        <v>200</v>
      </c>
    </row>
    <row r="3" spans="1:4" x14ac:dyDescent="0.35">
      <c r="A3" s="3">
        <v>9</v>
      </c>
      <c r="B3" s="31">
        <v>6</v>
      </c>
      <c r="C3" s="3">
        <v>7</v>
      </c>
      <c r="D3" s="3">
        <v>8</v>
      </c>
    </row>
    <row r="5" spans="1:4" x14ac:dyDescent="0.35">
      <c r="A5" s="28" t="s">
        <v>201</v>
      </c>
      <c r="B5" s="28"/>
      <c r="C5" s="28"/>
      <c r="D5" s="32"/>
    </row>
    <row r="6" spans="1:4" x14ac:dyDescent="0.35">
      <c r="A6" s="33" t="s">
        <v>167</v>
      </c>
      <c r="B6" s="29" t="s">
        <v>200</v>
      </c>
      <c r="C6" s="29" t="s">
        <v>168</v>
      </c>
    </row>
    <row r="7" spans="1:4" x14ac:dyDescent="0.35">
      <c r="A7" s="3">
        <v>6</v>
      </c>
      <c r="B7" s="3">
        <v>3</v>
      </c>
      <c r="C7" s="3">
        <v>3</v>
      </c>
    </row>
  </sheetData>
  <mergeCells count="2">
    <mergeCell ref="A1:D1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tabSelected="1" zoomScale="66" workbookViewId="0">
      <selection activeCell="H25" sqref="H25"/>
    </sheetView>
  </sheetViews>
  <sheetFormatPr defaultRowHeight="14.5" x14ac:dyDescent="0.35"/>
  <cols>
    <col min="1" max="1" width="20.7265625" customWidth="1"/>
    <col min="2" max="2" width="23.7265625" bestFit="1" customWidth="1"/>
    <col min="3" max="3" width="11.7265625" bestFit="1" customWidth="1"/>
    <col min="5" max="5" width="24.54296875" bestFit="1" customWidth="1"/>
    <col min="6" max="6" width="24.54296875" customWidth="1"/>
    <col min="7" max="7" width="13.81640625" bestFit="1" customWidth="1"/>
    <col min="8" max="8" width="17.6328125" bestFit="1" customWidth="1"/>
    <col min="10" max="10" width="24.54296875" bestFit="1" customWidth="1"/>
    <col min="11" max="11" width="23.7265625" bestFit="1" customWidth="1"/>
    <col min="12" max="13" width="11.7265625" bestFit="1" customWidth="1"/>
    <col min="14" max="14" width="23.7265625" bestFit="1" customWidth="1"/>
    <col min="15" max="16" width="24.54296875" bestFit="1" customWidth="1"/>
    <col min="17" max="17" width="23.7265625" bestFit="1" customWidth="1"/>
    <col min="18" max="18" width="11.7265625" bestFit="1" customWidth="1"/>
    <col min="19" max="19" width="13.08984375" bestFit="1" customWidth="1"/>
    <col min="20" max="20" width="10.54296875" bestFit="1" customWidth="1"/>
    <col min="22" max="22" width="23.7265625" bestFit="1" customWidth="1"/>
    <col min="23" max="23" width="24.54296875" bestFit="1" customWidth="1"/>
    <col min="24" max="24" width="11.7265625" bestFit="1" customWidth="1"/>
    <col min="25" max="25" width="13.08984375" bestFit="1" customWidth="1"/>
    <col min="26" max="26" width="12" bestFit="1" customWidth="1"/>
    <col min="27" max="27" width="24.54296875" bestFit="1" customWidth="1"/>
    <col min="28" max="28" width="23.7265625" bestFit="1" customWidth="1"/>
    <col min="29" max="29" width="24.54296875" bestFit="1" customWidth="1"/>
    <col min="30" max="30" width="11.7265625" bestFit="1" customWidth="1"/>
    <col min="31" max="31" width="13.08984375" bestFit="1" customWidth="1"/>
  </cols>
  <sheetData>
    <row r="1" spans="1:32" ht="17" x14ac:dyDescent="0.4">
      <c r="A1" s="1" t="s">
        <v>58</v>
      </c>
      <c r="B1" s="1"/>
      <c r="C1" s="1"/>
      <c r="D1" s="1"/>
      <c r="E1" s="1"/>
      <c r="F1" s="9"/>
      <c r="G1" s="7" t="s">
        <v>156</v>
      </c>
      <c r="H1" s="7" t="s">
        <v>157</v>
      </c>
      <c r="J1" s="13" t="s">
        <v>145</v>
      </c>
      <c r="K1" s="13"/>
      <c r="L1" s="13"/>
      <c r="M1" s="13"/>
      <c r="N1" s="13"/>
      <c r="P1" s="13" t="s">
        <v>151</v>
      </c>
      <c r="Q1" s="13"/>
      <c r="R1" s="13"/>
      <c r="S1" s="13"/>
      <c r="T1" s="13"/>
      <c r="V1" s="13" t="s">
        <v>154</v>
      </c>
      <c r="W1" s="13"/>
      <c r="X1" s="13"/>
      <c r="Y1" s="13"/>
      <c r="Z1" s="13"/>
      <c r="AB1" s="13" t="s">
        <v>152</v>
      </c>
      <c r="AC1" s="13"/>
      <c r="AD1" s="13"/>
      <c r="AE1" s="13"/>
      <c r="AF1" s="13"/>
    </row>
    <row r="2" spans="1:32" x14ac:dyDescent="0.35">
      <c r="A2" s="14" t="s">
        <v>50</v>
      </c>
      <c r="B2" s="2" t="s">
        <v>51</v>
      </c>
      <c r="C2" s="2" t="s">
        <v>53</v>
      </c>
      <c r="D2" s="2" t="s">
        <v>55</v>
      </c>
      <c r="E2" s="2" t="s">
        <v>57</v>
      </c>
      <c r="F2" s="10"/>
      <c r="G2" s="3">
        <f>MIN(N17,T17,Z17,AF17)</f>
        <v>1.7296430544575768E-2</v>
      </c>
      <c r="H2" s="3">
        <f>MIN(N18,T18,Z18,AF18)</f>
        <v>0.83010611771427056</v>
      </c>
      <c r="J2" t="s">
        <v>143</v>
      </c>
      <c r="K2" t="s">
        <v>144</v>
      </c>
      <c r="L2" t="s">
        <v>141</v>
      </c>
      <c r="M2" s="4" t="s">
        <v>147</v>
      </c>
      <c r="N2" s="4" t="s">
        <v>146</v>
      </c>
      <c r="P2" t="s">
        <v>143</v>
      </c>
      <c r="Q2" t="s">
        <v>144</v>
      </c>
      <c r="R2" t="s">
        <v>141</v>
      </c>
      <c r="S2" s="4" t="s">
        <v>147</v>
      </c>
      <c r="T2" s="4" t="s">
        <v>146</v>
      </c>
      <c r="V2" t="s">
        <v>143</v>
      </c>
      <c r="W2" t="s">
        <v>144</v>
      </c>
      <c r="X2" t="s">
        <v>141</v>
      </c>
      <c r="Y2" s="4" t="s">
        <v>147</v>
      </c>
      <c r="Z2" s="4" t="s">
        <v>146</v>
      </c>
      <c r="AB2" t="s">
        <v>143</v>
      </c>
      <c r="AC2" t="s">
        <v>144</v>
      </c>
      <c r="AD2" t="s">
        <v>141</v>
      </c>
      <c r="AE2" s="4" t="s">
        <v>147</v>
      </c>
      <c r="AF2" s="4" t="s">
        <v>146</v>
      </c>
    </row>
    <row r="3" spans="1:32" ht="29" x14ac:dyDescent="0.35">
      <c r="A3" s="14"/>
      <c r="B3" s="2"/>
      <c r="C3" s="2"/>
      <c r="D3" s="2" t="s">
        <v>5</v>
      </c>
      <c r="E3" s="2" t="s">
        <v>5</v>
      </c>
      <c r="F3" s="10"/>
      <c r="G3" s="8" t="s">
        <v>158</v>
      </c>
      <c r="H3" s="8" t="s">
        <v>158</v>
      </c>
      <c r="L3" t="s">
        <v>52</v>
      </c>
      <c r="R3" t="s">
        <v>52</v>
      </c>
      <c r="X3" t="s">
        <v>52</v>
      </c>
      <c r="AD3" t="s">
        <v>52</v>
      </c>
    </row>
    <row r="4" spans="1:32" x14ac:dyDescent="0.35">
      <c r="A4" s="14"/>
      <c r="B4" s="2" t="s">
        <v>52</v>
      </c>
      <c r="C4" s="2" t="s">
        <v>54</v>
      </c>
      <c r="D4" s="2" t="s">
        <v>56</v>
      </c>
      <c r="E4" s="2" t="s">
        <v>56</v>
      </c>
      <c r="F4" s="10"/>
      <c r="J4">
        <v>0</v>
      </c>
      <c r="K4">
        <v>0</v>
      </c>
      <c r="L4">
        <v>434.505</v>
      </c>
      <c r="M4">
        <f t="shared" ref="M4:M15" si="0">($E6-J4)^2</f>
        <v>0</v>
      </c>
      <c r="N4">
        <f>($B6-L4)^2</f>
        <v>0.11902500000001882</v>
      </c>
      <c r="P4">
        <v>0</v>
      </c>
      <c r="Q4">
        <v>0</v>
      </c>
      <c r="R4">
        <v>434.505</v>
      </c>
      <c r="S4">
        <f t="shared" ref="S4:S15" si="1">($E6-P4)^2</f>
        <v>0</v>
      </c>
      <c r="T4">
        <f>($B6-R4)^2</f>
        <v>0.11902500000001882</v>
      </c>
      <c r="V4">
        <v>0</v>
      </c>
      <c r="W4">
        <v>0</v>
      </c>
      <c r="X4">
        <v>434.505</v>
      </c>
      <c r="Y4">
        <f t="shared" ref="Y4:Y15" si="2">($E6-V4)^2</f>
        <v>0</v>
      </c>
      <c r="Z4">
        <f>($B6-X4)^2</f>
        <v>0.11902500000001882</v>
      </c>
      <c r="AB4">
        <v>0</v>
      </c>
      <c r="AC4">
        <v>0</v>
      </c>
      <c r="AD4">
        <v>434.505</v>
      </c>
      <c r="AE4">
        <f t="shared" ref="AE4:AE15" si="3">($E6-AB4)^2</f>
        <v>0</v>
      </c>
      <c r="AF4">
        <f>($B6-AD4)^2</f>
        <v>0.11902500000001882</v>
      </c>
    </row>
    <row r="5" spans="1:32" x14ac:dyDescent="0.35">
      <c r="A5" s="14"/>
      <c r="B5" s="2">
        <v>1</v>
      </c>
      <c r="C5" s="2">
        <v>2</v>
      </c>
      <c r="D5" s="2">
        <v>3</v>
      </c>
      <c r="E5" s="2">
        <v>4</v>
      </c>
      <c r="F5" s="10"/>
      <c r="J5">
        <v>0.226353</v>
      </c>
      <c r="K5">
        <v>0.02</v>
      </c>
      <c r="L5">
        <v>426.11099999999999</v>
      </c>
      <c r="M5">
        <f t="shared" si="0"/>
        <v>1.5965080608999999E-2</v>
      </c>
      <c r="N5">
        <f t="shared" ref="N5:N15" si="4">($B7-L5)^2</f>
        <v>34.093920999999987</v>
      </c>
      <c r="P5">
        <v>0.101781</v>
      </c>
      <c r="Q5">
        <v>0.02</v>
      </c>
      <c r="R5">
        <v>431.36900000000003</v>
      </c>
      <c r="S5">
        <f t="shared" si="1"/>
        <v>3.1719609999999677E-6</v>
      </c>
      <c r="T5">
        <f t="shared" ref="T5:T15" si="5">($B7-R5)^2</f>
        <v>0.33756099999995404</v>
      </c>
      <c r="V5">
        <v>0.31704399999999999</v>
      </c>
      <c r="W5">
        <v>0.02</v>
      </c>
      <c r="X5">
        <v>421.58699999999999</v>
      </c>
      <c r="Y5">
        <f t="shared" si="2"/>
        <v>4.7108097935999994E-2</v>
      </c>
      <c r="Z5">
        <f t="shared" ref="Z5:Z15" si="6">($B7-X5)^2</f>
        <v>107.391769</v>
      </c>
      <c r="AB5">
        <v>0.20299500000000001</v>
      </c>
      <c r="AC5">
        <v>0.02</v>
      </c>
      <c r="AD5">
        <v>427.14400000000001</v>
      </c>
      <c r="AE5">
        <f t="shared" si="3"/>
        <v>1.0607970025E-2</v>
      </c>
      <c r="AF5">
        <f t="shared" ref="AF5:AF15" si="7">($B7-AD5)^2</f>
        <v>23.097635999999838</v>
      </c>
    </row>
    <row r="6" spans="1:32" x14ac:dyDescent="0.35">
      <c r="A6" s="2">
        <v>1</v>
      </c>
      <c r="B6">
        <v>434.85</v>
      </c>
      <c r="C6">
        <v>101330</v>
      </c>
      <c r="D6">
        <v>0</v>
      </c>
      <c r="E6">
        <v>0</v>
      </c>
      <c r="J6">
        <v>0.40296500000000002</v>
      </c>
      <c r="K6">
        <v>0.04</v>
      </c>
      <c r="L6">
        <v>418.005</v>
      </c>
      <c r="M6">
        <f t="shared" si="0"/>
        <v>4.5354091225000004E-2</v>
      </c>
      <c r="N6">
        <f t="shared" si="4"/>
        <v>98.903024999999857</v>
      </c>
      <c r="P6">
        <v>0.22334599999999999</v>
      </c>
      <c r="Q6">
        <v>3.9999899999999998E-2</v>
      </c>
      <c r="R6">
        <v>426.96800000000002</v>
      </c>
      <c r="S6">
        <f t="shared" si="1"/>
        <v>1.1119557159999991E-3</v>
      </c>
      <c r="T6">
        <f t="shared" si="5"/>
        <v>0.96432399999994289</v>
      </c>
      <c r="V6">
        <v>0.49045800000000001</v>
      </c>
      <c r="W6">
        <v>0.04</v>
      </c>
      <c r="X6">
        <v>412.44600000000003</v>
      </c>
      <c r="Y6">
        <f t="shared" si="2"/>
        <v>9.0275009764000005E-2</v>
      </c>
      <c r="Z6">
        <f t="shared" si="6"/>
        <v>240.37401599999882</v>
      </c>
      <c r="AB6">
        <v>0.37645400000000001</v>
      </c>
      <c r="AC6">
        <v>0.04</v>
      </c>
      <c r="AD6">
        <v>419.44799999999998</v>
      </c>
      <c r="AE6">
        <f t="shared" si="3"/>
        <v>3.4765094116000005E-2</v>
      </c>
      <c r="AF6">
        <f t="shared" si="7"/>
        <v>72.284004000000166</v>
      </c>
    </row>
    <row r="7" spans="1:32" x14ac:dyDescent="0.35">
      <c r="A7" s="2">
        <v>2</v>
      </c>
      <c r="B7">
        <v>431.95</v>
      </c>
      <c r="C7">
        <v>101330</v>
      </c>
      <c r="D7">
        <v>0.02</v>
      </c>
      <c r="E7">
        <v>0.1</v>
      </c>
      <c r="G7" s="4" t="s">
        <v>167</v>
      </c>
      <c r="H7" s="4">
        <v>2</v>
      </c>
      <c r="J7">
        <v>0.53541399999999995</v>
      </c>
      <c r="K7">
        <v>0.06</v>
      </c>
      <c r="L7">
        <v>410.51</v>
      </c>
      <c r="M7">
        <f t="shared" si="0"/>
        <v>3.0770071395999986E-2</v>
      </c>
      <c r="N7">
        <f t="shared" si="4"/>
        <v>74.649599999999765</v>
      </c>
      <c r="P7">
        <v>0.38475500000000001</v>
      </c>
      <c r="Q7">
        <v>5.9999700000000003E-2</v>
      </c>
      <c r="R7">
        <v>419.70499999999998</v>
      </c>
      <c r="S7">
        <f t="shared" si="1"/>
        <v>6.1281002500000129E-4</v>
      </c>
      <c r="T7">
        <f t="shared" si="5"/>
        <v>0.3080250000000076</v>
      </c>
      <c r="V7">
        <v>0.59739799999999998</v>
      </c>
      <c r="W7">
        <v>0.06</v>
      </c>
      <c r="X7">
        <v>405.55799999999999</v>
      </c>
      <c r="Y7">
        <f t="shared" si="2"/>
        <v>5.6357810404000001E-2</v>
      </c>
      <c r="Z7">
        <f t="shared" si="6"/>
        <v>184.74246399999959</v>
      </c>
      <c r="AB7">
        <v>0.51744199999999996</v>
      </c>
      <c r="AC7">
        <v>0.06</v>
      </c>
      <c r="AD7">
        <v>411.71499999999997</v>
      </c>
      <c r="AE7">
        <f t="shared" si="3"/>
        <v>2.4787983363999989E-2</v>
      </c>
      <c r="AF7">
        <f t="shared" si="7"/>
        <v>55.279225000000032</v>
      </c>
    </row>
    <row r="8" spans="1:32" x14ac:dyDescent="0.35">
      <c r="A8" s="2">
        <v>3</v>
      </c>
      <c r="B8">
        <v>427.95</v>
      </c>
      <c r="C8">
        <v>101330</v>
      </c>
      <c r="D8">
        <v>0.04</v>
      </c>
      <c r="E8">
        <v>0.19</v>
      </c>
      <c r="G8" s="4" t="s">
        <v>158</v>
      </c>
      <c r="H8" s="4">
        <v>4</v>
      </c>
      <c r="J8">
        <v>0.63221899999999998</v>
      </c>
      <c r="K8">
        <v>0.08</v>
      </c>
      <c r="L8">
        <v>403.83600000000001</v>
      </c>
      <c r="M8">
        <f t="shared" si="0"/>
        <v>2.2830239610000069E-3</v>
      </c>
      <c r="N8">
        <f t="shared" si="4"/>
        <v>67.010596000000575</v>
      </c>
      <c r="P8">
        <v>0.70770200000000005</v>
      </c>
      <c r="Q8">
        <v>0.08</v>
      </c>
      <c r="R8">
        <v>396.72800000000001</v>
      </c>
      <c r="S8">
        <f t="shared" si="1"/>
        <v>7.6740080400000026E-4</v>
      </c>
      <c r="T8">
        <f t="shared" si="5"/>
        <v>1.1620840000000676</v>
      </c>
      <c r="V8">
        <v>0.66898000000000002</v>
      </c>
      <c r="W8">
        <v>0.08</v>
      </c>
      <c r="X8">
        <v>400.14</v>
      </c>
      <c r="Y8">
        <f t="shared" si="2"/>
        <v>1.2144040000000065E-4</v>
      </c>
      <c r="Z8">
        <f t="shared" si="6"/>
        <v>20.160100000000082</v>
      </c>
      <c r="AB8">
        <v>0.62618700000000005</v>
      </c>
      <c r="AC8">
        <v>0.08</v>
      </c>
      <c r="AD8">
        <v>404.32799999999997</v>
      </c>
      <c r="AE8">
        <f t="shared" si="3"/>
        <v>2.895838969E-3</v>
      </c>
      <c r="AF8">
        <f t="shared" si="7"/>
        <v>75.307683999999952</v>
      </c>
    </row>
    <row r="9" spans="1:32" x14ac:dyDescent="0.35">
      <c r="A9" s="2">
        <v>4</v>
      </c>
      <c r="B9">
        <v>419.15</v>
      </c>
      <c r="C9">
        <v>101330</v>
      </c>
      <c r="D9">
        <v>0.06</v>
      </c>
      <c r="E9">
        <v>0.36</v>
      </c>
      <c r="G9" s="4" t="s">
        <v>168</v>
      </c>
      <c r="H9" s="4">
        <v>1</v>
      </c>
      <c r="J9">
        <v>0.70225499999999996</v>
      </c>
      <c r="K9">
        <v>0.1</v>
      </c>
      <c r="L9">
        <v>398.05900000000003</v>
      </c>
      <c r="M9">
        <f t="shared" si="0"/>
        <v>1.160898502500002E-2</v>
      </c>
      <c r="N9">
        <f t="shared" si="4"/>
        <v>237.43728100000149</v>
      </c>
      <c r="P9">
        <v>0.83489100000000005</v>
      </c>
      <c r="Q9">
        <v>0.1</v>
      </c>
      <c r="R9">
        <v>380.63499999999999</v>
      </c>
      <c r="S9">
        <f t="shared" si="1"/>
        <v>6.1956188099999987E-4</v>
      </c>
      <c r="T9">
        <f t="shared" si="5"/>
        <v>4.0602249999999449</v>
      </c>
      <c r="V9">
        <v>0.71979700000000002</v>
      </c>
      <c r="W9">
        <v>0.1</v>
      </c>
      <c r="X9">
        <v>395.74700000000001</v>
      </c>
      <c r="Y9">
        <f t="shared" si="2"/>
        <v>8.1365812090000052E-3</v>
      </c>
      <c r="Z9">
        <f t="shared" si="6"/>
        <v>171.53140900000096</v>
      </c>
      <c r="AB9">
        <v>0.70643999999999996</v>
      </c>
      <c r="AC9">
        <v>0.1</v>
      </c>
      <c r="AD9">
        <v>397.63299999999998</v>
      </c>
      <c r="AE9">
        <f t="shared" si="3"/>
        <v>1.0724673600000021E-2</v>
      </c>
      <c r="AF9">
        <f t="shared" si="7"/>
        <v>224.49028900000013</v>
      </c>
    </row>
    <row r="10" spans="1:32" x14ac:dyDescent="0.35">
      <c r="A10" s="2">
        <v>5</v>
      </c>
      <c r="B10">
        <v>395.65</v>
      </c>
      <c r="C10">
        <v>101330</v>
      </c>
      <c r="D10">
        <v>0.08</v>
      </c>
      <c r="E10">
        <v>0.68</v>
      </c>
      <c r="G10" s="4" t="s">
        <v>200</v>
      </c>
      <c r="H10" s="4">
        <v>3</v>
      </c>
      <c r="J10">
        <v>0.85566699999999996</v>
      </c>
      <c r="K10">
        <v>0.2</v>
      </c>
      <c r="L10">
        <v>380.20299999999997</v>
      </c>
      <c r="M10">
        <f t="shared" si="0"/>
        <v>1.178754889000004E-3</v>
      </c>
      <c r="N10">
        <f t="shared" si="4"/>
        <v>41.64120899999967</v>
      </c>
      <c r="P10">
        <v>0.87983800000000001</v>
      </c>
      <c r="Q10">
        <v>0.2</v>
      </c>
      <c r="R10">
        <v>372.66</v>
      </c>
      <c r="S10">
        <f t="shared" si="1"/>
        <v>1.0326624400000009E-4</v>
      </c>
      <c r="T10">
        <f t="shared" si="5"/>
        <v>1.1880999999999455</v>
      </c>
      <c r="V10">
        <v>0.84251100000000001</v>
      </c>
      <c r="W10">
        <v>0.2</v>
      </c>
      <c r="X10">
        <v>382.16800000000001</v>
      </c>
      <c r="Y10">
        <f t="shared" si="2"/>
        <v>2.2552051210000005E-3</v>
      </c>
      <c r="Z10">
        <f t="shared" si="6"/>
        <v>70.862724000000114</v>
      </c>
      <c r="AB10">
        <v>0.87219100000000005</v>
      </c>
      <c r="AC10">
        <v>0.2</v>
      </c>
      <c r="AD10">
        <v>376.95699999999999</v>
      </c>
      <c r="AE10">
        <f t="shared" si="3"/>
        <v>3.1716048099999871E-4</v>
      </c>
      <c r="AF10">
        <f t="shared" si="7"/>
        <v>10.284848999999959</v>
      </c>
    </row>
    <row r="11" spans="1:32" x14ac:dyDescent="0.35">
      <c r="A11" s="2">
        <v>6</v>
      </c>
      <c r="B11">
        <v>382.65</v>
      </c>
      <c r="C11">
        <v>101330</v>
      </c>
      <c r="D11">
        <v>0.1</v>
      </c>
      <c r="E11">
        <v>0.81</v>
      </c>
      <c r="J11">
        <v>0.89937400000000001</v>
      </c>
      <c r="K11">
        <v>0.3</v>
      </c>
      <c r="L11">
        <v>372.68099999999998</v>
      </c>
      <c r="M11">
        <f t="shared" si="0"/>
        <v>3.1651876000000226E-5</v>
      </c>
      <c r="N11">
        <f t="shared" si="4"/>
        <v>0.69056099999993426</v>
      </c>
      <c r="P11">
        <v>0.88608299999999995</v>
      </c>
      <c r="Q11">
        <v>0.3</v>
      </c>
      <c r="R11">
        <v>371.529</v>
      </c>
      <c r="S11">
        <f t="shared" si="1"/>
        <v>3.5785288900000277E-4</v>
      </c>
      <c r="T11">
        <f t="shared" si="5"/>
        <v>0.10304100000001694</v>
      </c>
      <c r="V11">
        <v>0.88848800000000006</v>
      </c>
      <c r="W11">
        <v>0.3</v>
      </c>
      <c r="X11">
        <v>375.37799999999999</v>
      </c>
      <c r="Y11">
        <f t="shared" si="2"/>
        <v>2.7264614399999902E-4</v>
      </c>
      <c r="Z11">
        <f t="shared" si="6"/>
        <v>12.44678399999974</v>
      </c>
      <c r="AB11">
        <v>0.90456700000000001</v>
      </c>
      <c r="AC11">
        <v>0.98398200000000002</v>
      </c>
      <c r="AD11">
        <v>370.75200000000001</v>
      </c>
      <c r="AE11">
        <f t="shared" si="3"/>
        <v>1.8748900000001447E-7</v>
      </c>
      <c r="AF11">
        <f t="shared" si="7"/>
        <v>1.205604000000029</v>
      </c>
    </row>
    <row r="12" spans="1:32" x14ac:dyDescent="0.35">
      <c r="A12" s="2">
        <v>7</v>
      </c>
      <c r="B12">
        <v>373.75</v>
      </c>
      <c r="C12">
        <v>101330</v>
      </c>
      <c r="D12">
        <v>0.2</v>
      </c>
      <c r="E12">
        <v>0.89</v>
      </c>
      <c r="J12">
        <v>0.90847999999999995</v>
      </c>
      <c r="K12">
        <v>0.96</v>
      </c>
      <c r="L12">
        <v>370.93099999999998</v>
      </c>
      <c r="M12">
        <f t="shared" si="0"/>
        <v>2.3039999999992792E-7</v>
      </c>
      <c r="N12">
        <f t="shared" si="4"/>
        <v>1.416100000000671E-2</v>
      </c>
      <c r="P12">
        <v>0.90623900000000002</v>
      </c>
      <c r="Q12">
        <v>0.96</v>
      </c>
      <c r="R12">
        <v>370.952</v>
      </c>
      <c r="S12">
        <f t="shared" si="1"/>
        <v>3.1011210000000443E-6</v>
      </c>
      <c r="T12">
        <f t="shared" si="5"/>
        <v>9.6040000000025844E-3</v>
      </c>
      <c r="V12">
        <v>0.91333600000000004</v>
      </c>
      <c r="W12">
        <v>0.96882900000000005</v>
      </c>
      <c r="X12">
        <v>371.26900000000001</v>
      </c>
      <c r="Y12">
        <f t="shared" si="2"/>
        <v>2.847289600000008E-5</v>
      </c>
      <c r="Z12">
        <f t="shared" si="6"/>
        <v>4.7960999999997408E-2</v>
      </c>
      <c r="AB12">
        <v>0.90456700000000001</v>
      </c>
      <c r="AC12">
        <v>0.98398200000000002</v>
      </c>
      <c r="AD12">
        <v>370.75200000000001</v>
      </c>
      <c r="AE12">
        <f t="shared" si="3"/>
        <v>1.1785489000000133E-5</v>
      </c>
      <c r="AF12">
        <f t="shared" si="7"/>
        <v>8.880400000000109E-2</v>
      </c>
    </row>
    <row r="13" spans="1:32" x14ac:dyDescent="0.35">
      <c r="A13" s="2">
        <v>8</v>
      </c>
      <c r="B13">
        <v>371.85</v>
      </c>
      <c r="C13">
        <v>101330</v>
      </c>
      <c r="D13">
        <v>0.3</v>
      </c>
      <c r="E13">
        <v>0.90500000000000003</v>
      </c>
      <c r="J13">
        <v>0.90847999999999995</v>
      </c>
      <c r="K13">
        <v>0.98</v>
      </c>
      <c r="L13">
        <v>370.93099999999998</v>
      </c>
      <c r="M13">
        <f t="shared" si="0"/>
        <v>1.3271040000000197E-4</v>
      </c>
      <c r="N13">
        <f t="shared" si="4"/>
        <v>8.3521000000025492E-2</v>
      </c>
      <c r="P13">
        <v>0.92329499999999998</v>
      </c>
      <c r="Q13">
        <v>0.98</v>
      </c>
      <c r="R13">
        <v>371.3</v>
      </c>
      <c r="S13">
        <f t="shared" si="1"/>
        <v>1.0857024999999585E-5</v>
      </c>
      <c r="T13">
        <f t="shared" si="5"/>
        <v>6.3999999999974537E-3</v>
      </c>
      <c r="V13">
        <v>0.93190099999999998</v>
      </c>
      <c r="W13">
        <v>0.98</v>
      </c>
      <c r="X13">
        <v>371.649</v>
      </c>
      <c r="Y13">
        <f t="shared" si="2"/>
        <v>1.4163380099999857E-4</v>
      </c>
      <c r="Z13">
        <f t="shared" si="6"/>
        <v>0.18404099999997736</v>
      </c>
      <c r="AB13">
        <v>0.90456700000000001</v>
      </c>
      <c r="AC13">
        <v>0.98398200000000002</v>
      </c>
      <c r="AD13">
        <v>370.75200000000001</v>
      </c>
      <c r="AE13">
        <f t="shared" si="3"/>
        <v>2.3817748900000093E-4</v>
      </c>
      <c r="AF13">
        <f t="shared" si="7"/>
        <v>0.21902400000001659</v>
      </c>
    </row>
    <row r="14" spans="1:32" x14ac:dyDescent="0.35">
      <c r="A14" s="2">
        <v>9</v>
      </c>
      <c r="B14">
        <v>371.05</v>
      </c>
      <c r="C14">
        <v>101330</v>
      </c>
      <c r="D14">
        <v>0.96</v>
      </c>
      <c r="E14">
        <v>0.90800000000000003</v>
      </c>
      <c r="J14">
        <v>0.94129700000000005</v>
      </c>
      <c r="K14">
        <v>0.99</v>
      </c>
      <c r="L14">
        <v>371.72800000000001</v>
      </c>
      <c r="M14">
        <f t="shared" si="0"/>
        <v>1.3712208999999265E-5</v>
      </c>
      <c r="N14">
        <f t="shared" si="4"/>
        <v>3.2400000000104773E-4</v>
      </c>
      <c r="P14">
        <v>0.94514299999999996</v>
      </c>
      <c r="Q14">
        <v>0.99</v>
      </c>
      <c r="R14">
        <v>371.81099999999998</v>
      </c>
      <c r="S14">
        <f t="shared" si="1"/>
        <v>2.0449000000001211E-8</v>
      </c>
      <c r="T14">
        <f t="shared" si="5"/>
        <v>1.0200999999999816E-2</v>
      </c>
      <c r="V14">
        <v>0.95837399999999995</v>
      </c>
      <c r="W14">
        <v>0.99</v>
      </c>
      <c r="X14">
        <v>372.226</v>
      </c>
      <c r="Y14">
        <f t="shared" si="2"/>
        <v>1.7886387599999991E-4</v>
      </c>
      <c r="Z14">
        <f t="shared" si="6"/>
        <v>0.2662560000000202</v>
      </c>
      <c r="AB14">
        <v>0.93122400000000005</v>
      </c>
      <c r="AC14">
        <v>0.99</v>
      </c>
      <c r="AD14">
        <v>371.43099999999998</v>
      </c>
      <c r="AE14">
        <f t="shared" si="3"/>
        <v>1.8977817599999722E-4</v>
      </c>
      <c r="AF14">
        <f t="shared" si="7"/>
        <v>7.7840999999997967E-2</v>
      </c>
    </row>
    <row r="15" spans="1:32" x14ac:dyDescent="0.35">
      <c r="A15" s="2">
        <v>10</v>
      </c>
      <c r="B15">
        <v>371.22</v>
      </c>
      <c r="C15">
        <v>101330</v>
      </c>
      <c r="D15">
        <v>0.98</v>
      </c>
      <c r="E15">
        <v>0.92</v>
      </c>
      <c r="J15">
        <v>1</v>
      </c>
      <c r="K15">
        <v>1</v>
      </c>
      <c r="L15">
        <v>373.16800000000001</v>
      </c>
      <c r="M15">
        <f t="shared" si="0"/>
        <v>0</v>
      </c>
      <c r="N15">
        <f t="shared" si="4"/>
        <v>3.2400000000104773E-4</v>
      </c>
      <c r="P15">
        <v>1</v>
      </c>
      <c r="Q15">
        <v>1</v>
      </c>
      <c r="R15">
        <v>373.16800000000001</v>
      </c>
      <c r="S15">
        <f t="shared" si="1"/>
        <v>0</v>
      </c>
      <c r="T15">
        <f t="shared" si="5"/>
        <v>3.2400000000104773E-4</v>
      </c>
      <c r="V15">
        <v>1</v>
      </c>
      <c r="W15">
        <v>1</v>
      </c>
      <c r="X15">
        <v>373.16800000000001</v>
      </c>
      <c r="Y15">
        <f t="shared" si="2"/>
        <v>0</v>
      </c>
      <c r="Z15">
        <f t="shared" si="6"/>
        <v>3.2400000000104773E-4</v>
      </c>
      <c r="AB15">
        <v>1</v>
      </c>
      <c r="AC15">
        <v>1</v>
      </c>
      <c r="AD15">
        <v>373.16800000000001</v>
      </c>
      <c r="AE15">
        <f t="shared" si="3"/>
        <v>0</v>
      </c>
      <c r="AF15">
        <f t="shared" si="7"/>
        <v>3.2400000000104773E-4</v>
      </c>
    </row>
    <row r="16" spans="1:32" x14ac:dyDescent="0.35">
      <c r="A16" s="2">
        <v>11</v>
      </c>
      <c r="B16">
        <v>371.71</v>
      </c>
      <c r="C16">
        <v>101330</v>
      </c>
      <c r="D16">
        <v>0.99</v>
      </c>
      <c r="E16">
        <v>0.94499999999999995</v>
      </c>
    </row>
    <row r="17" spans="1:32" x14ac:dyDescent="0.35">
      <c r="A17" s="2">
        <v>12</v>
      </c>
      <c r="B17">
        <v>373.15</v>
      </c>
      <c r="C17">
        <v>101330</v>
      </c>
      <c r="D17">
        <v>1</v>
      </c>
      <c r="E17">
        <v>1</v>
      </c>
      <c r="M17" s="4" t="s">
        <v>148</v>
      </c>
      <c r="N17">
        <f>SQRT(SUM(M4:M15)/COUNT(M4:M15))</f>
        <v>9.4577266467687687E-2</v>
      </c>
      <c r="S17" s="4" t="s">
        <v>148</v>
      </c>
      <c r="T17">
        <f>SQRT(SUM(S4:S15)/COUNT(S4:S15))</f>
        <v>1.7296430544575768E-2</v>
      </c>
      <c r="Y17" s="4" t="s">
        <v>148</v>
      </c>
      <c r="Z17">
        <f>SQRT(SUM(Y4:Y15)/COUNT(Y4:Y15))</f>
        <v>0.13066361440450819</v>
      </c>
      <c r="AE17" s="4" t="s">
        <v>148</v>
      </c>
      <c r="AF17">
        <f>SQRT(SUM(AE4:AE15)/COUNT(AE4:AE15))</f>
        <v>8.3933827704726224E-2</v>
      </c>
    </row>
    <row r="18" spans="1:32" x14ac:dyDescent="0.35">
      <c r="A18" s="15" t="s">
        <v>59</v>
      </c>
      <c r="B18" s="15"/>
      <c r="C18" s="15"/>
      <c r="D18" s="15"/>
      <c r="E18" s="15"/>
      <c r="F18" s="10"/>
      <c r="M18" s="4" t="s">
        <v>149</v>
      </c>
      <c r="N18">
        <f>SQRT(SUM(N4:N15)/COUNT(N4:N15))</f>
        <v>6.7985509975778493</v>
      </c>
      <c r="S18" s="4" t="s">
        <v>149</v>
      </c>
      <c r="T18">
        <f>SQRT(SUM(T4:T15)/COUNT(T4:T15))</f>
        <v>0.83010611771427056</v>
      </c>
      <c r="Y18" s="4" t="s">
        <v>149</v>
      </c>
      <c r="Z18">
        <f>SQRT(SUM(Z4:Z15)/COUNT(Z4:Z15))</f>
        <v>8.206333291021835</v>
      </c>
      <c r="AE18" s="4" t="s">
        <v>149</v>
      </c>
      <c r="AF18">
        <f>SQRT(SUM(AF4:AF15)/COUNT(AF4:AF15))</f>
        <v>6.2078868452423759</v>
      </c>
    </row>
    <row r="19" spans="1:32" x14ac:dyDescent="0.35">
      <c r="A19" s="2">
        <v>1</v>
      </c>
      <c r="B19" t="s">
        <v>51</v>
      </c>
      <c r="C19" t="s">
        <v>60</v>
      </c>
      <c r="N19">
        <f>SUM(0.5*N17+0.5*N18)</f>
        <v>3.4465641320227687</v>
      </c>
      <c r="T19" s="30">
        <f>SUM(0.5*T17+0.5*T18)</f>
        <v>0.42370127412942316</v>
      </c>
      <c r="Z19">
        <f>SUM(0.5*Z17+0.5*Z18)</f>
        <v>4.1684984527131714</v>
      </c>
      <c r="AF19">
        <f>SUM(0.5*AF17+0.5*AF18)</f>
        <v>3.145910336473551</v>
      </c>
    </row>
    <row r="20" spans="1:32" x14ac:dyDescent="0.35">
      <c r="A20" s="2">
        <v>2</v>
      </c>
      <c r="B20" t="s">
        <v>53</v>
      </c>
      <c r="C20" t="s">
        <v>61</v>
      </c>
      <c r="J20" s="13" t="s">
        <v>142</v>
      </c>
      <c r="K20" s="13"/>
      <c r="L20" s="13"/>
      <c r="P20" s="13" t="s">
        <v>150</v>
      </c>
      <c r="Q20" s="13"/>
      <c r="R20" s="13"/>
      <c r="V20" s="13" t="s">
        <v>155</v>
      </c>
      <c r="W20" s="13"/>
      <c r="X20" s="13"/>
      <c r="AB20" s="13" t="s">
        <v>153</v>
      </c>
      <c r="AC20" s="13"/>
      <c r="AD20" s="13"/>
    </row>
    <row r="21" spans="1:32" x14ac:dyDescent="0.35">
      <c r="A21" s="2">
        <v>3</v>
      </c>
      <c r="B21" t="s">
        <v>55</v>
      </c>
      <c r="C21" t="s">
        <v>62</v>
      </c>
      <c r="J21" t="s">
        <v>143</v>
      </c>
      <c r="K21" t="s">
        <v>144</v>
      </c>
      <c r="L21" t="s">
        <v>141</v>
      </c>
      <c r="P21" t="s">
        <v>143</v>
      </c>
      <c r="Q21" t="s">
        <v>144</v>
      </c>
      <c r="R21" t="s">
        <v>141</v>
      </c>
      <c r="V21" t="s">
        <v>143</v>
      </c>
      <c r="W21" t="s">
        <v>144</v>
      </c>
      <c r="X21" t="s">
        <v>141</v>
      </c>
      <c r="AB21" t="s">
        <v>143</v>
      </c>
      <c r="AC21" t="s">
        <v>144</v>
      </c>
      <c r="AD21" t="s">
        <v>141</v>
      </c>
    </row>
    <row r="22" spans="1:32" x14ac:dyDescent="0.35">
      <c r="A22" s="2">
        <v>4</v>
      </c>
      <c r="B22" t="s">
        <v>57</v>
      </c>
      <c r="C22" t="s">
        <v>63</v>
      </c>
      <c r="L22" t="s">
        <v>52</v>
      </c>
      <c r="R22" t="s">
        <v>52</v>
      </c>
      <c r="X22" t="s">
        <v>52</v>
      </c>
      <c r="AD22" t="s">
        <v>52</v>
      </c>
    </row>
    <row r="23" spans="1:32" x14ac:dyDescent="0.35">
      <c r="A23" s="15" t="s">
        <v>64</v>
      </c>
      <c r="B23" s="16"/>
      <c r="C23" s="16"/>
      <c r="D23" s="16"/>
      <c r="E23" s="16"/>
      <c r="J23">
        <v>0</v>
      </c>
      <c r="K23">
        <v>0</v>
      </c>
      <c r="L23">
        <v>434.50599999999997</v>
      </c>
      <c r="P23">
        <v>0</v>
      </c>
      <c r="Q23">
        <v>0</v>
      </c>
      <c r="R23">
        <v>434.505</v>
      </c>
      <c r="V23">
        <v>0</v>
      </c>
      <c r="W23">
        <v>0</v>
      </c>
      <c r="X23">
        <v>434.505</v>
      </c>
      <c r="AB23">
        <v>0</v>
      </c>
      <c r="AC23">
        <v>0</v>
      </c>
      <c r="AD23">
        <v>434.505</v>
      </c>
    </row>
    <row r="24" spans="1:32" x14ac:dyDescent="0.35">
      <c r="A24" s="2">
        <v>1</v>
      </c>
      <c r="B24" t="str">
        <f>HYPERLINK("#Components!A1","7732-18-5")</f>
        <v>7732-18-5</v>
      </c>
      <c r="C24" t="s">
        <v>0</v>
      </c>
      <c r="J24">
        <v>0.22634799999999999</v>
      </c>
      <c r="K24">
        <v>0.02</v>
      </c>
      <c r="L24">
        <v>426.113</v>
      </c>
      <c r="P24">
        <v>0.101781</v>
      </c>
      <c r="Q24">
        <v>0.02</v>
      </c>
      <c r="R24">
        <v>431.36900000000003</v>
      </c>
      <c r="V24">
        <v>0.31704399999999999</v>
      </c>
      <c r="W24">
        <v>0.02</v>
      </c>
      <c r="X24">
        <v>421.58699999999999</v>
      </c>
      <c r="AB24">
        <v>0.20299500000000001</v>
      </c>
      <c r="AC24">
        <v>0.02</v>
      </c>
      <c r="AD24">
        <v>427.14400000000001</v>
      </c>
    </row>
    <row r="25" spans="1:32" x14ac:dyDescent="0.35">
      <c r="A25" s="2">
        <v>2</v>
      </c>
      <c r="B25" t="str">
        <f>HYPERLINK("#Components!A10","98-01-1")</f>
        <v>98-01-1</v>
      </c>
      <c r="C25" t="s">
        <v>11</v>
      </c>
      <c r="J25">
        <v>0.40295799999999998</v>
      </c>
      <c r="K25">
        <v>0.04</v>
      </c>
      <c r="L25">
        <v>418.00700000000001</v>
      </c>
      <c r="P25">
        <v>0.22334599999999999</v>
      </c>
      <c r="Q25">
        <v>3.9999899999999998E-2</v>
      </c>
      <c r="R25">
        <v>426.96800000000002</v>
      </c>
      <c r="V25">
        <v>0.49045800000000001</v>
      </c>
      <c r="W25">
        <v>0.04</v>
      </c>
      <c r="X25">
        <v>412.44600000000003</v>
      </c>
      <c r="AB25">
        <v>0.37645400000000001</v>
      </c>
      <c r="AC25">
        <v>0.04</v>
      </c>
      <c r="AD25">
        <v>419.44799999999998</v>
      </c>
    </row>
    <row r="26" spans="1:32" x14ac:dyDescent="0.35">
      <c r="A26" s="15" t="s">
        <v>65</v>
      </c>
      <c r="B26" s="16"/>
      <c r="C26" s="16"/>
      <c r="D26" s="16"/>
      <c r="E26" s="16"/>
      <c r="J26">
        <v>0.53540600000000005</v>
      </c>
      <c r="K26">
        <v>0.06</v>
      </c>
      <c r="L26">
        <v>410.512</v>
      </c>
      <c r="P26">
        <v>0.38475500000000001</v>
      </c>
      <c r="Q26">
        <v>5.9999700000000003E-2</v>
      </c>
      <c r="R26">
        <v>419.70499999999998</v>
      </c>
      <c r="V26">
        <v>0.59739799999999998</v>
      </c>
      <c r="W26">
        <v>0.06</v>
      </c>
      <c r="X26">
        <v>405.55799999999999</v>
      </c>
      <c r="AB26">
        <v>0.51744199999999996</v>
      </c>
      <c r="AC26">
        <v>0.06</v>
      </c>
      <c r="AD26">
        <v>411.71499999999997</v>
      </c>
    </row>
    <row r="27" spans="1:32" x14ac:dyDescent="0.35">
      <c r="A27" s="2" t="s">
        <v>66</v>
      </c>
      <c r="B27" t="s">
        <v>67</v>
      </c>
      <c r="J27">
        <v>0.63221099999999997</v>
      </c>
      <c r="K27">
        <v>0.08</v>
      </c>
      <c r="L27">
        <v>403.83800000000002</v>
      </c>
      <c r="P27">
        <v>0.70770200000000005</v>
      </c>
      <c r="Q27">
        <v>0.08</v>
      </c>
      <c r="R27">
        <v>396.72800000000001</v>
      </c>
      <c r="V27">
        <v>0.66898000000000002</v>
      </c>
      <c r="W27">
        <v>0.08</v>
      </c>
      <c r="X27">
        <v>400.14</v>
      </c>
      <c r="AB27">
        <v>0.62618700000000005</v>
      </c>
      <c r="AC27">
        <v>0.08</v>
      </c>
      <c r="AD27">
        <v>404.32799999999997</v>
      </c>
    </row>
    <row r="28" spans="1:32" x14ac:dyDescent="0.35">
      <c r="A28" s="2" t="s">
        <v>68</v>
      </c>
      <c r="B28" t="str">
        <f>HYPERLINK("#References!A1","DELI-038599")</f>
        <v>DELI-038599</v>
      </c>
      <c r="J28">
        <v>0.70224799999999998</v>
      </c>
      <c r="K28">
        <v>0.1</v>
      </c>
      <c r="L28">
        <v>398.06099999999998</v>
      </c>
      <c r="P28">
        <v>0.83489100000000005</v>
      </c>
      <c r="Q28">
        <v>0.1</v>
      </c>
      <c r="R28">
        <v>380.63499999999999</v>
      </c>
      <c r="V28">
        <v>0.71979700000000002</v>
      </c>
      <c r="W28">
        <v>0.1</v>
      </c>
      <c r="X28">
        <v>395.74700000000001</v>
      </c>
      <c r="AB28">
        <v>0.70643999999999996</v>
      </c>
      <c r="AC28">
        <v>0.1</v>
      </c>
      <c r="AD28">
        <v>397.63299999999998</v>
      </c>
    </row>
    <row r="29" spans="1:32" x14ac:dyDescent="0.35">
      <c r="J29">
        <v>0.75306399999999996</v>
      </c>
      <c r="K29">
        <v>0.12</v>
      </c>
      <c r="L29">
        <v>393.149</v>
      </c>
      <c r="P29">
        <v>0.85739600000000005</v>
      </c>
      <c r="Q29">
        <v>0.12</v>
      </c>
      <c r="R29">
        <v>376.82</v>
      </c>
      <c r="V29">
        <v>0.75748599999999999</v>
      </c>
      <c r="W29">
        <v>0.12</v>
      </c>
      <c r="X29">
        <v>392.10399999999998</v>
      </c>
      <c r="AB29">
        <v>0.76409099999999996</v>
      </c>
      <c r="AC29">
        <v>0.12</v>
      </c>
      <c r="AD29">
        <v>391.83100000000002</v>
      </c>
    </row>
    <row r="30" spans="1:32" x14ac:dyDescent="0.35">
      <c r="D30" s="5"/>
      <c r="E30" s="5"/>
      <c r="F30" s="5"/>
      <c r="G30" s="5"/>
      <c r="H30" s="5"/>
      <c r="I30" s="6"/>
      <c r="J30">
        <v>0.79036399999999996</v>
      </c>
      <c r="K30">
        <v>0.14000000000000001</v>
      </c>
      <c r="L30">
        <v>389.01499999999999</v>
      </c>
      <c r="P30">
        <v>0.86756800000000001</v>
      </c>
      <c r="Q30">
        <v>0.14000000000000001</v>
      </c>
      <c r="R30">
        <v>374.96699999999998</v>
      </c>
      <c r="V30">
        <v>0.78639800000000004</v>
      </c>
      <c r="W30">
        <v>0.14000000000000001</v>
      </c>
      <c r="X30">
        <v>389.03100000000001</v>
      </c>
      <c r="AB30">
        <v>0.80518699999999999</v>
      </c>
      <c r="AC30">
        <v>0.14000000000000001</v>
      </c>
      <c r="AD30">
        <v>386.95600000000002</v>
      </c>
    </row>
    <row r="31" spans="1:32" x14ac:dyDescent="0.35">
      <c r="J31">
        <v>0.818191</v>
      </c>
      <c r="K31">
        <v>0.16</v>
      </c>
      <c r="L31">
        <v>385.54899999999998</v>
      </c>
      <c r="P31">
        <v>0.87341400000000002</v>
      </c>
      <c r="Q31">
        <v>0.16</v>
      </c>
      <c r="R31">
        <v>373.87200000000001</v>
      </c>
      <c r="V31">
        <v>0.80917399999999995</v>
      </c>
      <c r="W31">
        <v>0.16</v>
      </c>
      <c r="X31">
        <v>386.40499999999997</v>
      </c>
      <c r="AB31">
        <v>0.83469099999999996</v>
      </c>
      <c r="AC31">
        <v>0.16</v>
      </c>
      <c r="AD31">
        <v>382.93400000000003</v>
      </c>
    </row>
    <row r="32" spans="1:32" x14ac:dyDescent="0.35">
      <c r="J32">
        <v>0.83932600000000002</v>
      </c>
      <c r="K32">
        <v>0.18</v>
      </c>
      <c r="L32">
        <v>382.64400000000001</v>
      </c>
      <c r="P32">
        <v>0.87719899999999995</v>
      </c>
      <c r="Q32">
        <v>0.18</v>
      </c>
      <c r="R32">
        <v>373.15699999999998</v>
      </c>
      <c r="V32">
        <v>0.82750299999999999</v>
      </c>
      <c r="W32">
        <v>0.18</v>
      </c>
      <c r="X32">
        <v>384.13900000000001</v>
      </c>
      <c r="AB32">
        <v>0.85620600000000002</v>
      </c>
      <c r="AC32">
        <v>0.18</v>
      </c>
      <c r="AD32">
        <v>379.64299999999997</v>
      </c>
    </row>
    <row r="33" spans="10:30" x14ac:dyDescent="0.35">
      <c r="J33">
        <v>0.85566399999999998</v>
      </c>
      <c r="K33">
        <v>0.2</v>
      </c>
      <c r="L33">
        <v>380.20499999999998</v>
      </c>
      <c r="P33">
        <v>0.87983800000000001</v>
      </c>
      <c r="Q33">
        <v>0.2</v>
      </c>
      <c r="R33">
        <v>372.66</v>
      </c>
      <c r="V33">
        <v>0.84251100000000001</v>
      </c>
      <c r="W33">
        <v>0.2</v>
      </c>
      <c r="X33">
        <v>382.16800000000001</v>
      </c>
      <c r="AB33">
        <v>0.87219100000000005</v>
      </c>
      <c r="AC33">
        <v>0.2</v>
      </c>
      <c r="AD33">
        <v>376.95699999999999</v>
      </c>
    </row>
    <row r="34" spans="10:30" x14ac:dyDescent="0.35">
      <c r="J34">
        <v>0.86850499999999997</v>
      </c>
      <c r="K34">
        <v>0.22</v>
      </c>
      <c r="L34">
        <v>378.15499999999997</v>
      </c>
      <c r="P34">
        <v>0.88177300000000003</v>
      </c>
      <c r="Q34">
        <v>0.22</v>
      </c>
      <c r="R34">
        <v>372.3</v>
      </c>
      <c r="V34">
        <v>0.85497599999999996</v>
      </c>
      <c r="W34">
        <v>0.22</v>
      </c>
      <c r="X34">
        <v>380.44400000000002</v>
      </c>
      <c r="AB34">
        <v>0.88429800000000003</v>
      </c>
      <c r="AC34">
        <v>0.22</v>
      </c>
      <c r="AD34">
        <v>374.76400000000001</v>
      </c>
    </row>
    <row r="35" spans="10:30" x14ac:dyDescent="0.35">
      <c r="J35">
        <v>0.87875000000000003</v>
      </c>
      <c r="K35">
        <v>0.24</v>
      </c>
      <c r="L35">
        <v>376.42599999999999</v>
      </c>
      <c r="P35">
        <v>0.88324599999999998</v>
      </c>
      <c r="Q35">
        <v>0.24</v>
      </c>
      <c r="R35">
        <v>372.029</v>
      </c>
      <c r="V35">
        <v>0.865452</v>
      </c>
      <c r="W35">
        <v>0.24</v>
      </c>
      <c r="X35">
        <v>378.93</v>
      </c>
      <c r="AB35">
        <v>0.89362200000000003</v>
      </c>
      <c r="AC35">
        <v>0.24</v>
      </c>
      <c r="AD35">
        <v>372.97300000000001</v>
      </c>
    </row>
    <row r="36" spans="10:30" x14ac:dyDescent="0.35">
      <c r="J36">
        <v>0.88702800000000004</v>
      </c>
      <c r="K36">
        <v>0.26</v>
      </c>
      <c r="L36">
        <v>374.96499999999997</v>
      </c>
      <c r="P36">
        <v>0.88439999999999996</v>
      </c>
      <c r="Q36">
        <v>0.26</v>
      </c>
      <c r="R36">
        <v>371.82100000000003</v>
      </c>
      <c r="V36">
        <v>0.87434100000000003</v>
      </c>
      <c r="W36">
        <v>0.26</v>
      </c>
      <c r="X36">
        <v>377.596</v>
      </c>
      <c r="AB36">
        <v>0.90090899999999996</v>
      </c>
      <c r="AC36">
        <v>0.26</v>
      </c>
      <c r="AD36">
        <v>371.50900000000001</v>
      </c>
    </row>
    <row r="37" spans="10:30" x14ac:dyDescent="0.35">
      <c r="J37">
        <v>0.89379399999999998</v>
      </c>
      <c r="K37">
        <v>0.28000000000000003</v>
      </c>
      <c r="L37">
        <v>373.72899999999998</v>
      </c>
      <c r="P37">
        <v>0.88532599999999995</v>
      </c>
      <c r="Q37">
        <v>0.28000000000000003</v>
      </c>
      <c r="R37">
        <v>371.65899999999999</v>
      </c>
      <c r="V37">
        <v>0.88194399999999995</v>
      </c>
      <c r="W37">
        <v>0.28000000000000003</v>
      </c>
      <c r="X37">
        <v>376.41800000000001</v>
      </c>
      <c r="AB37">
        <v>0.90456700000000001</v>
      </c>
      <c r="AC37">
        <v>0.98398200000000002</v>
      </c>
      <c r="AD37">
        <v>370.75200000000001</v>
      </c>
    </row>
    <row r="38" spans="10:30" x14ac:dyDescent="0.35">
      <c r="J38">
        <v>0.89937199999999995</v>
      </c>
      <c r="K38">
        <v>0.3</v>
      </c>
      <c r="L38">
        <v>372.68299999999999</v>
      </c>
      <c r="P38">
        <v>0.88608299999999995</v>
      </c>
      <c r="Q38">
        <v>0.3</v>
      </c>
      <c r="R38">
        <v>371.529</v>
      </c>
      <c r="V38">
        <v>0.88848800000000006</v>
      </c>
      <c r="W38">
        <v>0.3</v>
      </c>
      <c r="X38">
        <v>375.37799999999999</v>
      </c>
      <c r="AB38">
        <v>0.90456700000000001</v>
      </c>
      <c r="AC38">
        <v>0.98398200000000002</v>
      </c>
      <c r="AD38">
        <v>370.75200000000001</v>
      </c>
    </row>
    <row r="39" spans="10:30" x14ac:dyDescent="0.35">
      <c r="J39">
        <v>0.90400400000000003</v>
      </c>
      <c r="K39">
        <v>0.32</v>
      </c>
      <c r="L39">
        <v>371.798</v>
      </c>
      <c r="P39">
        <v>0.88671199999999994</v>
      </c>
      <c r="Q39">
        <v>0.32</v>
      </c>
      <c r="R39">
        <v>371.42399999999998</v>
      </c>
      <c r="V39">
        <v>0.89414700000000003</v>
      </c>
      <c r="W39">
        <v>0.32</v>
      </c>
      <c r="X39">
        <v>374.46100000000001</v>
      </c>
      <c r="AB39">
        <v>0.90456700000000001</v>
      </c>
      <c r="AC39">
        <v>0.98398200000000002</v>
      </c>
      <c r="AD39">
        <v>370.75200000000001</v>
      </c>
    </row>
    <row r="40" spans="10:30" x14ac:dyDescent="0.35">
      <c r="J40">
        <v>0.90787099999999998</v>
      </c>
      <c r="K40">
        <v>0.34</v>
      </c>
      <c r="L40">
        <v>371.05099999999999</v>
      </c>
      <c r="P40">
        <v>0.88724199999999998</v>
      </c>
      <c r="Q40">
        <v>0.34</v>
      </c>
      <c r="R40">
        <v>371.33800000000002</v>
      </c>
      <c r="V40">
        <v>0.89905999999999997</v>
      </c>
      <c r="W40">
        <v>0.34</v>
      </c>
      <c r="X40">
        <v>373.65199999999999</v>
      </c>
      <c r="AB40">
        <v>0.90456700000000001</v>
      </c>
      <c r="AC40">
        <v>0.98398200000000002</v>
      </c>
      <c r="AD40">
        <v>370.75200000000001</v>
      </c>
    </row>
    <row r="41" spans="10:30" x14ac:dyDescent="0.35">
      <c r="J41">
        <v>0.90847999999999995</v>
      </c>
      <c r="K41">
        <v>0.98043599999999997</v>
      </c>
      <c r="L41">
        <v>370.93200000000002</v>
      </c>
      <c r="P41">
        <v>0.88769399999999998</v>
      </c>
      <c r="Q41">
        <v>0.36</v>
      </c>
      <c r="R41">
        <v>371.267</v>
      </c>
      <c r="V41">
        <v>0.90333200000000002</v>
      </c>
      <c r="W41">
        <v>0.36</v>
      </c>
      <c r="X41">
        <v>372.94099999999997</v>
      </c>
      <c r="AB41">
        <v>0.90456700000000001</v>
      </c>
      <c r="AC41">
        <v>0.98398200000000002</v>
      </c>
      <c r="AD41">
        <v>370.75200000000001</v>
      </c>
    </row>
    <row r="42" spans="10:30" x14ac:dyDescent="0.35">
      <c r="J42">
        <v>0.90847999999999995</v>
      </c>
      <c r="K42">
        <v>0.98043599999999997</v>
      </c>
      <c r="L42">
        <v>370.93200000000002</v>
      </c>
      <c r="P42">
        <v>0.88808299999999996</v>
      </c>
      <c r="Q42">
        <v>0.38</v>
      </c>
      <c r="R42">
        <v>371.20800000000003</v>
      </c>
      <c r="V42">
        <v>0.90705000000000002</v>
      </c>
      <c r="W42">
        <v>0.38</v>
      </c>
      <c r="X42">
        <v>372.31900000000002</v>
      </c>
      <c r="AB42">
        <v>0.90456700000000001</v>
      </c>
      <c r="AC42">
        <v>0.98398200000000002</v>
      </c>
      <c r="AD42">
        <v>370.75200000000001</v>
      </c>
    </row>
    <row r="43" spans="10:30" x14ac:dyDescent="0.35">
      <c r="J43">
        <v>0.90847999999999995</v>
      </c>
      <c r="K43">
        <v>0.98043599999999997</v>
      </c>
      <c r="L43">
        <v>370.93200000000002</v>
      </c>
      <c r="P43">
        <v>0.88842200000000005</v>
      </c>
      <c r="Q43">
        <v>0.4</v>
      </c>
      <c r="R43">
        <v>371.15899999999999</v>
      </c>
      <c r="V43">
        <v>0.91028100000000001</v>
      </c>
      <c r="W43">
        <v>0.4</v>
      </c>
      <c r="X43">
        <v>371.77800000000002</v>
      </c>
      <c r="AB43">
        <v>0.90456700000000001</v>
      </c>
      <c r="AC43">
        <v>0.98398200000000002</v>
      </c>
      <c r="AD43">
        <v>370.75200000000001</v>
      </c>
    </row>
    <row r="44" spans="10:30" x14ac:dyDescent="0.35">
      <c r="J44">
        <v>0.90847999999999995</v>
      </c>
      <c r="K44">
        <v>0.98043599999999997</v>
      </c>
      <c r="L44">
        <v>370.93200000000002</v>
      </c>
      <c r="P44">
        <v>0.88871999999999995</v>
      </c>
      <c r="Q44">
        <v>0.42</v>
      </c>
      <c r="R44">
        <v>371.11700000000002</v>
      </c>
      <c r="V44">
        <v>0.91308100000000003</v>
      </c>
      <c r="W44">
        <v>0.42</v>
      </c>
      <c r="X44">
        <v>371.31099999999998</v>
      </c>
      <c r="AB44">
        <v>0.90456700000000001</v>
      </c>
      <c r="AC44">
        <v>0.98398200000000002</v>
      </c>
      <c r="AD44">
        <v>370.75200000000001</v>
      </c>
    </row>
    <row r="45" spans="10:30" x14ac:dyDescent="0.35">
      <c r="J45">
        <v>0.90847999999999995</v>
      </c>
      <c r="K45">
        <v>0.98043599999999997</v>
      </c>
      <c r="L45">
        <v>370.93200000000002</v>
      </c>
      <c r="P45">
        <v>0.888984</v>
      </c>
      <c r="Q45">
        <v>0.44</v>
      </c>
      <c r="R45">
        <v>371.08199999999999</v>
      </c>
      <c r="V45">
        <v>0.91333600000000004</v>
      </c>
      <c r="W45">
        <v>0.96882900000000005</v>
      </c>
      <c r="X45">
        <v>371.26900000000001</v>
      </c>
      <c r="AB45">
        <v>0.90456700000000001</v>
      </c>
      <c r="AC45">
        <v>0.98398200000000002</v>
      </c>
      <c r="AD45">
        <v>370.75200000000001</v>
      </c>
    </row>
    <row r="46" spans="10:30" x14ac:dyDescent="0.35">
      <c r="J46">
        <v>0.90847999999999995</v>
      </c>
      <c r="K46">
        <v>0.98043599999999997</v>
      </c>
      <c r="L46">
        <v>370.93200000000002</v>
      </c>
      <c r="P46">
        <v>0.88921899999999998</v>
      </c>
      <c r="Q46">
        <v>0.46</v>
      </c>
      <c r="R46">
        <v>371.05099999999999</v>
      </c>
      <c r="V46">
        <v>0.91333600000000004</v>
      </c>
      <c r="W46">
        <v>0.96882900000000005</v>
      </c>
      <c r="X46">
        <v>371.26900000000001</v>
      </c>
      <c r="AB46">
        <v>0.90456700000000001</v>
      </c>
      <c r="AC46">
        <v>0.98398200000000002</v>
      </c>
      <c r="AD46">
        <v>370.75200000000001</v>
      </c>
    </row>
    <row r="47" spans="10:30" x14ac:dyDescent="0.35">
      <c r="J47">
        <v>0.90847999999999995</v>
      </c>
      <c r="K47">
        <v>0.98043499999999995</v>
      </c>
      <c r="L47">
        <v>370.93299999999999</v>
      </c>
      <c r="P47">
        <v>0.889432</v>
      </c>
      <c r="Q47">
        <v>0.48</v>
      </c>
      <c r="R47">
        <v>371.02499999999998</v>
      </c>
      <c r="V47">
        <v>0.91333600000000004</v>
      </c>
      <c r="W47">
        <v>0.96882900000000005</v>
      </c>
      <c r="X47">
        <v>371.26900000000001</v>
      </c>
      <c r="AB47">
        <v>0.90456700000000001</v>
      </c>
      <c r="AC47">
        <v>0.98398200000000002</v>
      </c>
      <c r="AD47">
        <v>370.75200000000001</v>
      </c>
    </row>
    <row r="48" spans="10:30" x14ac:dyDescent="0.35">
      <c r="J48">
        <v>0.90847999999999995</v>
      </c>
      <c r="K48">
        <v>0.98043599999999997</v>
      </c>
      <c r="L48">
        <v>370.93299999999999</v>
      </c>
      <c r="P48">
        <v>0.889625</v>
      </c>
      <c r="Q48">
        <v>0.5</v>
      </c>
      <c r="R48">
        <v>371.00200000000001</v>
      </c>
      <c r="V48">
        <v>0.91333600000000004</v>
      </c>
      <c r="W48">
        <v>0.96882900000000005</v>
      </c>
      <c r="X48">
        <v>371.26900000000001</v>
      </c>
      <c r="AB48">
        <v>0.90456700000000001</v>
      </c>
      <c r="AC48">
        <v>0.98398200000000002</v>
      </c>
      <c r="AD48">
        <v>370.75200000000001</v>
      </c>
    </row>
    <row r="49" spans="10:30" x14ac:dyDescent="0.35">
      <c r="J49">
        <v>0.90847999999999995</v>
      </c>
      <c r="K49">
        <v>0.98043599999999997</v>
      </c>
      <c r="L49">
        <v>370.93299999999999</v>
      </c>
      <c r="P49">
        <v>0.88980099999999995</v>
      </c>
      <c r="Q49">
        <v>0.52</v>
      </c>
      <c r="R49">
        <v>370.98200000000003</v>
      </c>
      <c r="V49">
        <v>0.91333600000000004</v>
      </c>
      <c r="W49">
        <v>0.96882900000000005</v>
      </c>
      <c r="X49">
        <v>371.26900000000001</v>
      </c>
      <c r="AB49">
        <v>0.90456700000000001</v>
      </c>
      <c r="AC49">
        <v>0.98398200000000002</v>
      </c>
      <c r="AD49">
        <v>370.75200000000001</v>
      </c>
    </row>
    <row r="50" spans="10:30" x14ac:dyDescent="0.35">
      <c r="J50">
        <v>0.90847999999999995</v>
      </c>
      <c r="K50">
        <v>0.98043599999999997</v>
      </c>
      <c r="L50">
        <v>370.93299999999999</v>
      </c>
      <c r="P50">
        <v>0.88996500000000001</v>
      </c>
      <c r="Q50">
        <v>0.54</v>
      </c>
      <c r="R50">
        <v>370.96499999999997</v>
      </c>
      <c r="V50">
        <v>0.91333600000000004</v>
      </c>
      <c r="W50">
        <v>0.96882900000000005</v>
      </c>
      <c r="X50">
        <v>371.26900000000001</v>
      </c>
      <c r="AB50">
        <v>0.90456700000000001</v>
      </c>
      <c r="AC50">
        <v>0.98398200000000002</v>
      </c>
      <c r="AD50">
        <v>370.75200000000001</v>
      </c>
    </row>
    <row r="51" spans="10:30" x14ac:dyDescent="0.35">
      <c r="J51">
        <v>0.90847999999999995</v>
      </c>
      <c r="K51">
        <v>0.98043499999999995</v>
      </c>
      <c r="L51">
        <v>370.93200000000002</v>
      </c>
      <c r="P51">
        <v>0.89011700000000005</v>
      </c>
      <c r="Q51">
        <v>0.56000000000000005</v>
      </c>
      <c r="R51">
        <v>370.95</v>
      </c>
      <c r="V51">
        <v>0.91333600000000004</v>
      </c>
      <c r="W51">
        <v>0.96882900000000005</v>
      </c>
      <c r="X51">
        <v>371.26900000000001</v>
      </c>
      <c r="AB51">
        <v>0.90456700000000001</v>
      </c>
      <c r="AC51">
        <v>0.98398200000000002</v>
      </c>
      <c r="AD51">
        <v>370.75200000000001</v>
      </c>
    </row>
    <row r="52" spans="10:30" x14ac:dyDescent="0.35">
      <c r="J52">
        <v>0.90847999999999995</v>
      </c>
      <c r="K52">
        <v>0.98043499999999995</v>
      </c>
      <c r="L52">
        <v>370.93200000000002</v>
      </c>
      <c r="P52">
        <v>0.89026000000000005</v>
      </c>
      <c r="Q52">
        <v>0.57999999999999996</v>
      </c>
      <c r="R52">
        <v>370.93599999999998</v>
      </c>
      <c r="V52">
        <v>0.91333600000000004</v>
      </c>
      <c r="W52">
        <v>0.96882900000000005</v>
      </c>
      <c r="X52">
        <v>371.26900000000001</v>
      </c>
      <c r="AB52">
        <v>0.90456700000000001</v>
      </c>
      <c r="AC52">
        <v>0.98398200000000002</v>
      </c>
      <c r="AD52">
        <v>370.75200000000001</v>
      </c>
    </row>
    <row r="53" spans="10:30" x14ac:dyDescent="0.35">
      <c r="J53">
        <v>0.90847999999999995</v>
      </c>
      <c r="K53">
        <v>0.98043499999999995</v>
      </c>
      <c r="L53">
        <v>370.93200000000002</v>
      </c>
      <c r="P53">
        <v>0.89039699999999999</v>
      </c>
      <c r="Q53">
        <v>0.6</v>
      </c>
      <c r="R53">
        <v>370.92399999999998</v>
      </c>
      <c r="V53">
        <v>0.91333600000000004</v>
      </c>
      <c r="W53">
        <v>0.96882900000000005</v>
      </c>
      <c r="X53">
        <v>371.26900000000001</v>
      </c>
      <c r="AB53">
        <v>0.90456700000000001</v>
      </c>
      <c r="AC53">
        <v>0.98398200000000002</v>
      </c>
      <c r="AD53">
        <v>370.75200000000001</v>
      </c>
    </row>
    <row r="54" spans="10:30" x14ac:dyDescent="0.35">
      <c r="J54">
        <v>0.90847999999999995</v>
      </c>
      <c r="K54">
        <v>0.98043499999999995</v>
      </c>
      <c r="L54">
        <v>370.93200000000002</v>
      </c>
      <c r="P54">
        <v>0.89053000000000004</v>
      </c>
      <c r="Q54">
        <v>0.62</v>
      </c>
      <c r="R54">
        <v>370.91300000000001</v>
      </c>
      <c r="V54">
        <v>0.91333600000000004</v>
      </c>
      <c r="W54">
        <v>0.96882900000000005</v>
      </c>
      <c r="X54">
        <v>371.26900000000001</v>
      </c>
      <c r="AB54">
        <v>0.90456700000000001</v>
      </c>
      <c r="AC54">
        <v>0.98398200000000002</v>
      </c>
      <c r="AD54">
        <v>370.75200000000001</v>
      </c>
    </row>
    <row r="55" spans="10:30" x14ac:dyDescent="0.35">
      <c r="J55">
        <v>0.90847999999999995</v>
      </c>
      <c r="K55">
        <v>0.98043499999999995</v>
      </c>
      <c r="L55">
        <v>370.93200000000002</v>
      </c>
      <c r="P55">
        <v>0.89065899999999998</v>
      </c>
      <c r="Q55">
        <v>0.64</v>
      </c>
      <c r="R55">
        <v>370.90300000000002</v>
      </c>
      <c r="V55">
        <v>0.91333600000000004</v>
      </c>
      <c r="W55">
        <v>0.96882900000000005</v>
      </c>
      <c r="X55">
        <v>371.26900000000001</v>
      </c>
      <c r="AB55">
        <v>0.90456700000000001</v>
      </c>
      <c r="AC55">
        <v>0.98398200000000002</v>
      </c>
      <c r="AD55">
        <v>370.75200000000001</v>
      </c>
    </row>
    <row r="56" spans="10:30" x14ac:dyDescent="0.35">
      <c r="J56">
        <v>0.90847999999999995</v>
      </c>
      <c r="K56">
        <v>0.98043499999999995</v>
      </c>
      <c r="L56">
        <v>370.93200000000002</v>
      </c>
      <c r="P56">
        <v>0.89078900000000005</v>
      </c>
      <c r="Q56">
        <v>0.66</v>
      </c>
      <c r="R56">
        <v>370.89400000000001</v>
      </c>
      <c r="V56">
        <v>0.91333600000000004</v>
      </c>
      <c r="W56">
        <v>0.96882900000000005</v>
      </c>
      <c r="X56">
        <v>371.26900000000001</v>
      </c>
      <c r="AB56">
        <v>0.90456700000000001</v>
      </c>
      <c r="AC56">
        <v>0.98398200000000002</v>
      </c>
      <c r="AD56">
        <v>370.75200000000001</v>
      </c>
    </row>
    <row r="57" spans="10:30" x14ac:dyDescent="0.35">
      <c r="J57">
        <v>0.90847999999999995</v>
      </c>
      <c r="K57">
        <v>0.98043499999999995</v>
      </c>
      <c r="L57">
        <v>370.93200000000002</v>
      </c>
      <c r="P57">
        <v>0.89092000000000005</v>
      </c>
      <c r="Q57">
        <v>0.68</v>
      </c>
      <c r="R57">
        <v>370.88600000000002</v>
      </c>
      <c r="V57">
        <v>0.91333600000000004</v>
      </c>
      <c r="W57">
        <v>0.96882900000000005</v>
      </c>
      <c r="X57">
        <v>371.26900000000001</v>
      </c>
      <c r="AB57">
        <v>0.90456700000000001</v>
      </c>
      <c r="AC57">
        <v>0.98398200000000002</v>
      </c>
      <c r="AD57">
        <v>370.75200000000001</v>
      </c>
    </row>
    <row r="58" spans="10:30" x14ac:dyDescent="0.35">
      <c r="J58">
        <v>0.90847999999999995</v>
      </c>
      <c r="K58">
        <v>0.98043499999999995</v>
      </c>
      <c r="L58">
        <v>370.93200000000002</v>
      </c>
      <c r="P58">
        <v>0.89105599999999996</v>
      </c>
      <c r="Q58">
        <v>0.7</v>
      </c>
      <c r="R58">
        <v>370.87799999999999</v>
      </c>
      <c r="V58">
        <v>0.91333600000000004</v>
      </c>
      <c r="W58">
        <v>0.96882900000000005</v>
      </c>
      <c r="X58">
        <v>371.26900000000001</v>
      </c>
      <c r="AB58">
        <v>0.90456700000000001</v>
      </c>
      <c r="AC58">
        <v>0.98398200000000002</v>
      </c>
      <c r="AD58">
        <v>370.75200000000001</v>
      </c>
    </row>
    <row r="59" spans="10:30" x14ac:dyDescent="0.35">
      <c r="J59">
        <v>0.90847999999999995</v>
      </c>
      <c r="K59">
        <v>0.98043499999999995</v>
      </c>
      <c r="L59">
        <v>370.93200000000002</v>
      </c>
      <c r="P59">
        <v>0.89119999999999999</v>
      </c>
      <c r="Q59">
        <v>0.72</v>
      </c>
      <c r="R59">
        <v>370.87</v>
      </c>
      <c r="V59">
        <v>0.91333600000000004</v>
      </c>
      <c r="W59">
        <v>0.96882900000000005</v>
      </c>
      <c r="X59">
        <v>371.26900000000001</v>
      </c>
      <c r="AB59">
        <v>0.90456700000000001</v>
      </c>
      <c r="AC59">
        <v>0.98398200000000002</v>
      </c>
      <c r="AD59">
        <v>370.75200000000001</v>
      </c>
    </row>
    <row r="60" spans="10:30" x14ac:dyDescent="0.35">
      <c r="J60">
        <v>0.90847999999999995</v>
      </c>
      <c r="K60">
        <v>0.98043499999999995</v>
      </c>
      <c r="L60">
        <v>370.93200000000002</v>
      </c>
      <c r="P60">
        <v>0.89135699999999995</v>
      </c>
      <c r="Q60">
        <v>0.74</v>
      </c>
      <c r="R60">
        <v>370.863</v>
      </c>
      <c r="V60">
        <v>0.91333600000000004</v>
      </c>
      <c r="W60">
        <v>0.96882900000000005</v>
      </c>
      <c r="X60">
        <v>371.26900000000001</v>
      </c>
      <c r="AB60">
        <v>0.90456700000000001</v>
      </c>
      <c r="AC60">
        <v>0.98398200000000002</v>
      </c>
      <c r="AD60">
        <v>370.75200000000001</v>
      </c>
    </row>
    <row r="61" spans="10:30" x14ac:dyDescent="0.35">
      <c r="J61">
        <v>0.90847999999999995</v>
      </c>
      <c r="K61">
        <v>0.98043499999999995</v>
      </c>
      <c r="L61">
        <v>370.93200000000002</v>
      </c>
      <c r="P61">
        <v>0.89153300000000002</v>
      </c>
      <c r="Q61">
        <v>0.76</v>
      </c>
      <c r="R61">
        <v>370.85500000000002</v>
      </c>
      <c r="V61">
        <v>0.91333600000000004</v>
      </c>
      <c r="W61">
        <v>0.96882900000000005</v>
      </c>
      <c r="X61">
        <v>371.26900000000001</v>
      </c>
      <c r="AB61">
        <v>0.90456700000000001</v>
      </c>
      <c r="AC61">
        <v>0.98398200000000002</v>
      </c>
      <c r="AD61">
        <v>370.75200000000001</v>
      </c>
    </row>
    <row r="62" spans="10:30" x14ac:dyDescent="0.35">
      <c r="J62">
        <v>0.90847999999999995</v>
      </c>
      <c r="K62">
        <v>0.98043499999999995</v>
      </c>
      <c r="L62">
        <v>370.93200000000002</v>
      </c>
      <c r="P62">
        <v>0.89173599999999997</v>
      </c>
      <c r="Q62">
        <v>0.78</v>
      </c>
      <c r="R62">
        <v>370.84800000000001</v>
      </c>
      <c r="V62">
        <v>0.91333600000000004</v>
      </c>
      <c r="W62">
        <v>0.96882900000000005</v>
      </c>
      <c r="X62">
        <v>371.26900000000001</v>
      </c>
      <c r="AB62">
        <v>0.90456700000000001</v>
      </c>
      <c r="AC62">
        <v>0.98398200000000002</v>
      </c>
      <c r="AD62">
        <v>370.75200000000001</v>
      </c>
    </row>
    <row r="63" spans="10:30" x14ac:dyDescent="0.35">
      <c r="J63">
        <v>0.90847999999999995</v>
      </c>
      <c r="K63">
        <v>0.98043499999999995</v>
      </c>
      <c r="L63">
        <v>370.93200000000002</v>
      </c>
      <c r="P63">
        <v>0.89197800000000005</v>
      </c>
      <c r="Q63">
        <v>0.8</v>
      </c>
      <c r="R63">
        <v>370.84100000000001</v>
      </c>
      <c r="V63">
        <v>0.91333600000000004</v>
      </c>
      <c r="W63">
        <v>0.96882900000000005</v>
      </c>
      <c r="X63">
        <v>371.26900000000001</v>
      </c>
      <c r="AB63">
        <v>0.90456700000000001</v>
      </c>
      <c r="AC63">
        <v>0.98398200000000002</v>
      </c>
      <c r="AD63">
        <v>370.75200000000001</v>
      </c>
    </row>
    <row r="64" spans="10:30" x14ac:dyDescent="0.35">
      <c r="J64">
        <v>0.90847999999999995</v>
      </c>
      <c r="K64">
        <v>0.98043499999999995</v>
      </c>
      <c r="L64">
        <v>370.93200000000002</v>
      </c>
      <c r="P64">
        <v>0.89227599999999996</v>
      </c>
      <c r="Q64">
        <v>0.82</v>
      </c>
      <c r="R64">
        <v>370.834</v>
      </c>
      <c r="V64">
        <v>0.91333600000000004</v>
      </c>
      <c r="W64">
        <v>0.96882900000000005</v>
      </c>
      <c r="X64">
        <v>371.26900000000001</v>
      </c>
      <c r="AB64">
        <v>0.90456700000000001</v>
      </c>
      <c r="AC64">
        <v>0.98398200000000002</v>
      </c>
      <c r="AD64">
        <v>370.75200000000001</v>
      </c>
    </row>
    <row r="65" spans="10:30" x14ac:dyDescent="0.35">
      <c r="J65">
        <v>0.90847999999999995</v>
      </c>
      <c r="K65">
        <v>0.98043499999999995</v>
      </c>
      <c r="L65">
        <v>370.93200000000002</v>
      </c>
      <c r="P65">
        <v>0.89266000000000001</v>
      </c>
      <c r="Q65">
        <v>0.84</v>
      </c>
      <c r="R65">
        <v>370.827</v>
      </c>
      <c r="V65">
        <v>0.91333600000000004</v>
      </c>
      <c r="W65">
        <v>0.96882900000000005</v>
      </c>
      <c r="X65">
        <v>371.26900000000001</v>
      </c>
      <c r="AB65">
        <v>0.90456700000000001</v>
      </c>
      <c r="AC65">
        <v>0.98398200000000002</v>
      </c>
      <c r="AD65">
        <v>370.75200000000001</v>
      </c>
    </row>
    <row r="66" spans="10:30" x14ac:dyDescent="0.35">
      <c r="J66">
        <v>0.90847999999999995</v>
      </c>
      <c r="K66">
        <v>0.98043499999999995</v>
      </c>
      <c r="L66">
        <v>370.93200000000002</v>
      </c>
      <c r="P66">
        <v>0.89317299999999999</v>
      </c>
      <c r="Q66">
        <v>0.86</v>
      </c>
      <c r="R66">
        <v>370.82</v>
      </c>
      <c r="V66">
        <v>0.91333600000000004</v>
      </c>
      <c r="W66">
        <v>0.96882900000000005</v>
      </c>
      <c r="X66">
        <v>371.26900000000001</v>
      </c>
      <c r="AB66">
        <v>0.90456700000000001</v>
      </c>
      <c r="AC66">
        <v>0.98398200000000002</v>
      </c>
      <c r="AD66">
        <v>370.75200000000001</v>
      </c>
    </row>
    <row r="67" spans="10:30" x14ac:dyDescent="0.35">
      <c r="J67">
        <v>0.90847999999999995</v>
      </c>
      <c r="K67">
        <v>0.98043499999999995</v>
      </c>
      <c r="L67">
        <v>370.93200000000002</v>
      </c>
      <c r="P67">
        <v>0.89389600000000002</v>
      </c>
      <c r="Q67">
        <v>0.88</v>
      </c>
      <c r="R67">
        <v>370.81599999999997</v>
      </c>
      <c r="V67">
        <v>0.91333600000000004</v>
      </c>
      <c r="W67">
        <v>0.96882900000000005</v>
      </c>
      <c r="X67">
        <v>371.26900000000001</v>
      </c>
      <c r="AB67">
        <v>0.90456700000000001</v>
      </c>
      <c r="AC67">
        <v>0.98398200000000002</v>
      </c>
      <c r="AD67">
        <v>370.75200000000001</v>
      </c>
    </row>
    <row r="68" spans="10:30" x14ac:dyDescent="0.35">
      <c r="J68">
        <v>0.90847999999999995</v>
      </c>
      <c r="K68">
        <v>0.98043499999999995</v>
      </c>
      <c r="L68">
        <v>370.93200000000002</v>
      </c>
      <c r="P68">
        <v>0.89497599999999999</v>
      </c>
      <c r="Q68">
        <v>0.9</v>
      </c>
      <c r="R68">
        <v>370.81400000000002</v>
      </c>
      <c r="V68">
        <v>0.91333600000000004</v>
      </c>
      <c r="W68">
        <v>0.96882900000000005</v>
      </c>
      <c r="X68">
        <v>371.26900000000001</v>
      </c>
      <c r="AB68">
        <v>0.90456700000000001</v>
      </c>
      <c r="AC68">
        <v>0.98398200000000002</v>
      </c>
      <c r="AD68">
        <v>370.75200000000001</v>
      </c>
    </row>
    <row r="69" spans="10:30" x14ac:dyDescent="0.35">
      <c r="J69">
        <v>0.90847999999999995</v>
      </c>
      <c r="K69">
        <v>0.98043499999999995</v>
      </c>
      <c r="L69">
        <v>370.93200000000002</v>
      </c>
      <c r="P69">
        <v>0.89671500000000004</v>
      </c>
      <c r="Q69">
        <v>0.92</v>
      </c>
      <c r="R69">
        <v>370.822</v>
      </c>
      <c r="V69">
        <v>0.91333600000000004</v>
      </c>
      <c r="W69">
        <v>0.96882900000000005</v>
      </c>
      <c r="X69">
        <v>371.26900000000001</v>
      </c>
      <c r="AB69">
        <v>0.90456700000000001</v>
      </c>
      <c r="AC69">
        <v>0.98398200000000002</v>
      </c>
      <c r="AD69">
        <v>370.75200000000001</v>
      </c>
    </row>
    <row r="70" spans="10:30" x14ac:dyDescent="0.35">
      <c r="J70">
        <v>0.90847999999999995</v>
      </c>
      <c r="K70">
        <v>0.98043499999999995</v>
      </c>
      <c r="L70">
        <v>370.93200000000002</v>
      </c>
      <c r="P70">
        <v>0.89981699999999998</v>
      </c>
      <c r="Q70">
        <v>0.94</v>
      </c>
      <c r="R70">
        <v>370.85300000000001</v>
      </c>
      <c r="V70">
        <v>0.91333600000000004</v>
      </c>
      <c r="W70">
        <v>0.96882900000000005</v>
      </c>
      <c r="X70">
        <v>371.26900000000001</v>
      </c>
      <c r="AB70">
        <v>0.90456700000000001</v>
      </c>
      <c r="AC70">
        <v>0.98398200000000002</v>
      </c>
      <c r="AD70">
        <v>370.75200000000001</v>
      </c>
    </row>
    <row r="71" spans="10:30" x14ac:dyDescent="0.35">
      <c r="J71">
        <v>0.90847999999999995</v>
      </c>
      <c r="K71">
        <v>0.98043499999999995</v>
      </c>
      <c r="L71">
        <v>370.93200000000002</v>
      </c>
      <c r="P71">
        <v>0.90623900000000002</v>
      </c>
      <c r="Q71">
        <v>0.96</v>
      </c>
      <c r="R71">
        <v>370.952</v>
      </c>
      <c r="V71">
        <v>0.91333600000000004</v>
      </c>
      <c r="W71">
        <v>0.96882900000000005</v>
      </c>
      <c r="X71">
        <v>371.26900000000001</v>
      </c>
      <c r="AB71">
        <v>0.90456700000000001</v>
      </c>
      <c r="AC71">
        <v>0.98398200000000002</v>
      </c>
      <c r="AD71">
        <v>370.75200000000001</v>
      </c>
    </row>
    <row r="72" spans="10:30" x14ac:dyDescent="0.35">
      <c r="J72">
        <v>0.90847999999999995</v>
      </c>
      <c r="K72">
        <v>0.98043499999999995</v>
      </c>
      <c r="L72">
        <v>370.93200000000002</v>
      </c>
      <c r="P72">
        <v>0.92329499999999998</v>
      </c>
      <c r="Q72">
        <v>0.98</v>
      </c>
      <c r="R72">
        <v>371.3</v>
      </c>
      <c r="V72">
        <v>0.93190099999999998</v>
      </c>
      <c r="W72">
        <v>0.98</v>
      </c>
      <c r="X72">
        <v>371.649</v>
      </c>
      <c r="AB72">
        <v>0.90456700000000001</v>
      </c>
      <c r="AC72">
        <v>0.98398200000000002</v>
      </c>
      <c r="AD72">
        <v>370.75200000000001</v>
      </c>
    </row>
    <row r="73" spans="10:30" x14ac:dyDescent="0.35">
      <c r="J73">
        <v>1</v>
      </c>
      <c r="K73">
        <v>1</v>
      </c>
      <c r="L73">
        <v>373.16899999999998</v>
      </c>
      <c r="P73">
        <v>1</v>
      </c>
      <c r="Q73">
        <v>1</v>
      </c>
      <c r="R73">
        <v>373.16800000000001</v>
      </c>
      <c r="V73">
        <v>1</v>
      </c>
      <c r="W73">
        <v>1</v>
      </c>
      <c r="X73">
        <v>373.16800000000001</v>
      </c>
      <c r="AB73">
        <v>1</v>
      </c>
      <c r="AC73">
        <v>1</v>
      </c>
      <c r="AD73">
        <v>373.16800000000001</v>
      </c>
    </row>
  </sheetData>
  <mergeCells count="12">
    <mergeCell ref="A23:E23"/>
    <mergeCell ref="A26:E26"/>
    <mergeCell ref="J20:L20"/>
    <mergeCell ref="V20:X20"/>
    <mergeCell ref="J1:N1"/>
    <mergeCell ref="A2:A5"/>
    <mergeCell ref="A18:E18"/>
    <mergeCell ref="V1:Z1"/>
    <mergeCell ref="AB1:AF1"/>
    <mergeCell ref="AB20:AD20"/>
    <mergeCell ref="P20:R20"/>
    <mergeCell ref="P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652F-8A59-4B6D-B172-4CFF81347C45}">
  <dimension ref="A1:Z22"/>
  <sheetViews>
    <sheetView zoomScale="64" workbookViewId="0">
      <selection activeCell="H7" sqref="H7"/>
    </sheetView>
  </sheetViews>
  <sheetFormatPr defaultRowHeight="14.5" x14ac:dyDescent="0.35"/>
  <cols>
    <col min="6" max="6" width="35.26953125" customWidth="1"/>
    <col min="7" max="7" width="16.453125" bestFit="1" customWidth="1"/>
    <col min="8" max="8" width="14.7265625" bestFit="1" customWidth="1"/>
    <col min="10" max="10" width="27" bestFit="1" customWidth="1"/>
    <col min="11" max="11" width="27.08984375" bestFit="1" customWidth="1"/>
    <col min="12" max="12" width="11.6328125" bestFit="1" customWidth="1"/>
    <col min="13" max="13" width="12.08984375" bestFit="1" customWidth="1"/>
    <col min="14" max="14" width="7.7265625" bestFit="1" customWidth="1"/>
    <col min="16" max="17" width="27" bestFit="1" customWidth="1"/>
    <col min="18" max="18" width="11.54296875" bestFit="1" customWidth="1"/>
    <col min="19" max="19" width="12.90625" bestFit="1" customWidth="1"/>
    <col min="20" max="20" width="7.6328125" bestFit="1" customWidth="1"/>
    <col min="22" max="23" width="26.6328125" bestFit="1" customWidth="1"/>
    <col min="24" max="24" width="11.36328125" bestFit="1" customWidth="1"/>
    <col min="25" max="26" width="7.36328125" bestFit="1" customWidth="1"/>
  </cols>
  <sheetData>
    <row r="1" spans="1:26" ht="17" x14ac:dyDescent="0.4">
      <c r="A1" s="1" t="s">
        <v>82</v>
      </c>
      <c r="B1" s="1"/>
      <c r="C1" s="1"/>
      <c r="D1" s="1"/>
      <c r="E1" s="1"/>
      <c r="G1" s="7" t="s">
        <v>165</v>
      </c>
      <c r="H1" s="7" t="s">
        <v>166</v>
      </c>
      <c r="J1" s="13" t="s">
        <v>145</v>
      </c>
      <c r="K1" s="13"/>
      <c r="L1" s="13"/>
      <c r="M1" s="13"/>
      <c r="N1" s="13"/>
      <c r="P1" s="13" t="s">
        <v>152</v>
      </c>
      <c r="Q1" s="13"/>
      <c r="R1" s="13"/>
      <c r="S1" s="13"/>
      <c r="T1" s="13"/>
      <c r="V1" s="25" t="s">
        <v>202</v>
      </c>
      <c r="W1" s="13"/>
      <c r="X1" s="13"/>
      <c r="Y1" s="13"/>
      <c r="Z1" s="13"/>
    </row>
    <row r="2" spans="1:26" ht="43.5" x14ac:dyDescent="0.35">
      <c r="A2" s="14" t="s">
        <v>50</v>
      </c>
      <c r="B2" s="2" t="s">
        <v>51</v>
      </c>
      <c r="C2" s="2" t="s">
        <v>79</v>
      </c>
      <c r="D2" s="2" t="s">
        <v>80</v>
      </c>
      <c r="E2" s="2" t="s">
        <v>81</v>
      </c>
      <c r="G2" s="3">
        <f>MIN(N10,T10)</f>
        <v>7.6812634030260065E-3</v>
      </c>
      <c r="H2" s="3">
        <f>MIN(N11,T11)</f>
        <v>0.12045538531478502</v>
      </c>
      <c r="J2" s="4" t="s">
        <v>160</v>
      </c>
      <c r="K2" s="4" t="s">
        <v>159</v>
      </c>
      <c r="L2" t="s">
        <v>141</v>
      </c>
      <c r="M2" s="4" t="s">
        <v>161</v>
      </c>
      <c r="N2" s="4" t="s">
        <v>162</v>
      </c>
      <c r="P2" s="4" t="s">
        <v>160</v>
      </c>
      <c r="Q2" s="4" t="s">
        <v>159</v>
      </c>
      <c r="R2" t="s">
        <v>141</v>
      </c>
      <c r="S2" s="4" t="s">
        <v>161</v>
      </c>
      <c r="T2" s="4" t="s">
        <v>162</v>
      </c>
      <c r="V2" s="4" t="s">
        <v>160</v>
      </c>
      <c r="W2" s="4" t="s">
        <v>159</v>
      </c>
      <c r="X2" t="s">
        <v>141</v>
      </c>
      <c r="Y2" s="4" t="s">
        <v>161</v>
      </c>
      <c r="Z2" s="4" t="s">
        <v>162</v>
      </c>
    </row>
    <row r="3" spans="1:26" x14ac:dyDescent="0.35">
      <c r="A3" s="14"/>
      <c r="B3" s="2"/>
      <c r="C3" s="2"/>
      <c r="D3" s="2" t="s">
        <v>13</v>
      </c>
      <c r="E3" s="2" t="s">
        <v>13</v>
      </c>
      <c r="G3" s="8" t="s">
        <v>167</v>
      </c>
      <c r="H3" s="8" t="s">
        <v>167</v>
      </c>
      <c r="J3">
        <v>2.6319800000000001E-2</v>
      </c>
      <c r="K3">
        <v>0.93294100000000002</v>
      </c>
      <c r="L3">
        <v>298</v>
      </c>
      <c r="M3">
        <f>($D6-J3)^2</f>
        <v>1.2063727225E-4</v>
      </c>
      <c r="N3">
        <f>($E6-K3)^2</f>
        <v>1.4072127876000002E-2</v>
      </c>
      <c r="P3" s="11"/>
      <c r="Q3" s="11"/>
      <c r="R3">
        <v>298</v>
      </c>
      <c r="S3">
        <f t="shared" ref="S3:T5" si="0">10000000000</f>
        <v>10000000000</v>
      </c>
      <c r="T3">
        <f t="shared" si="0"/>
        <v>10000000000</v>
      </c>
      <c r="V3">
        <v>2.01654E-2</v>
      </c>
      <c r="W3">
        <v>0.64576</v>
      </c>
      <c r="X3">
        <v>298</v>
      </c>
      <c r="Y3">
        <f>($D6-V3)^2</f>
        <v>2.3320206809999993E-5</v>
      </c>
      <c r="Z3">
        <f>($E6-W3)^2</f>
        <v>2.8410788025000005E-2</v>
      </c>
    </row>
    <row r="4" spans="1:26" x14ac:dyDescent="0.35">
      <c r="A4" s="14"/>
      <c r="B4" s="2" t="s">
        <v>52</v>
      </c>
      <c r="C4" s="2" t="s">
        <v>54</v>
      </c>
      <c r="D4" s="2" t="s">
        <v>56</v>
      </c>
      <c r="E4" s="2" t="s">
        <v>56</v>
      </c>
      <c r="J4">
        <v>2.6292900000000001E-2</v>
      </c>
      <c r="K4">
        <v>0.93273399999999995</v>
      </c>
      <c r="L4">
        <v>298.10000000000002</v>
      </c>
      <c r="M4">
        <f>($D7-J4)^2</f>
        <v>1.1633563881000002E-4</v>
      </c>
      <c r="N4">
        <f>($E7-K4)^2</f>
        <v>1.4023059560999985E-2</v>
      </c>
      <c r="P4" s="11"/>
      <c r="Q4" s="11"/>
      <c r="R4">
        <v>298.10000000000002</v>
      </c>
      <c r="S4">
        <f t="shared" si="0"/>
        <v>10000000000</v>
      </c>
      <c r="T4">
        <f t="shared" si="0"/>
        <v>10000000000</v>
      </c>
      <c r="V4">
        <v>2.0179699999999998E-2</v>
      </c>
      <c r="W4">
        <v>0.64566199999999996</v>
      </c>
      <c r="X4">
        <v>298.10000000000002</v>
      </c>
      <c r="Y4">
        <f>($D7-V4)^2</f>
        <v>2.1834125289999985E-5</v>
      </c>
      <c r="Z4">
        <f>($E7-W4)^2</f>
        <v>2.8443834409000019E-2</v>
      </c>
    </row>
    <row r="5" spans="1:26" x14ac:dyDescent="0.35">
      <c r="A5" s="14"/>
      <c r="B5" s="2">
        <v>1</v>
      </c>
      <c r="C5" s="2">
        <v>2</v>
      </c>
      <c r="D5" s="2">
        <v>3</v>
      </c>
      <c r="E5" s="2">
        <v>4</v>
      </c>
      <c r="G5" s="4" t="s">
        <v>167</v>
      </c>
      <c r="H5" s="4">
        <v>3</v>
      </c>
      <c r="J5">
        <v>2.5074300000000001E-2</v>
      </c>
      <c r="K5">
        <v>0.92193499999999995</v>
      </c>
      <c r="L5">
        <v>303</v>
      </c>
      <c r="M5">
        <f t="shared" ref="M5:M8" si="1">($D8-J5)^2</f>
        <v>7.6993605160000005E-5</v>
      </c>
      <c r="N5">
        <f t="shared" ref="N5:N8" si="2">($E8-K5)^2</f>
        <v>1.6759632680999996E-2</v>
      </c>
      <c r="P5" s="11"/>
      <c r="Q5" s="11"/>
      <c r="R5">
        <v>303</v>
      </c>
      <c r="S5">
        <f t="shared" si="0"/>
        <v>10000000000</v>
      </c>
      <c r="T5">
        <f t="shared" si="0"/>
        <v>10000000000</v>
      </c>
      <c r="V5">
        <v>2.08833E-2</v>
      </c>
      <c r="W5">
        <v>0.64086399999999999</v>
      </c>
      <c r="X5">
        <v>303</v>
      </c>
      <c r="Y5">
        <f t="shared" ref="Y5:Y8" si="3">($D8-V5)^2</f>
        <v>2.1009388960000003E-5</v>
      </c>
      <c r="Z5">
        <f t="shared" ref="Z5:Z8" si="4">($E8-W5)^2</f>
        <v>2.298619854399999E-2</v>
      </c>
    </row>
    <row r="6" spans="1:26" x14ac:dyDescent="0.35">
      <c r="A6" s="2">
        <v>1</v>
      </c>
      <c r="B6">
        <v>298</v>
      </c>
      <c r="C6">
        <v>101000</v>
      </c>
      <c r="D6">
        <v>1.5336300000000001E-2</v>
      </c>
      <c r="E6">
        <v>0.81431500000000001</v>
      </c>
      <c r="G6" s="4" t="s">
        <v>200</v>
      </c>
      <c r="H6" s="4">
        <v>1</v>
      </c>
      <c r="J6">
        <v>2.1776899999999998E-2</v>
      </c>
      <c r="K6">
        <v>0.86552399999999996</v>
      </c>
      <c r="L6">
        <v>322.5</v>
      </c>
      <c r="M6">
        <f t="shared" si="1"/>
        <v>8.2432152099999882E-6</v>
      </c>
      <c r="N6">
        <f t="shared" si="2"/>
        <v>1.6934857955999992E-2</v>
      </c>
      <c r="P6">
        <v>4.2669400000000003E-2</v>
      </c>
      <c r="Q6">
        <v>0.81904500000000002</v>
      </c>
      <c r="R6">
        <v>322.5</v>
      </c>
      <c r="S6">
        <f t="shared" ref="S6:S8" si="5">($D9-P6)^2</f>
        <v>5.647086849600001E-4</v>
      </c>
      <c r="T6">
        <f t="shared" ref="T6:T8" si="6">($E9-Q6)^2</f>
        <v>6.9981590250000059E-3</v>
      </c>
      <c r="V6">
        <v>2.3734600000000002E-2</v>
      </c>
      <c r="W6">
        <v>0.62215900000000002</v>
      </c>
      <c r="X6">
        <v>322.5</v>
      </c>
      <c r="Y6">
        <f t="shared" si="3"/>
        <v>2.3317309440000012E-5</v>
      </c>
      <c r="Z6">
        <f t="shared" si="4"/>
        <v>1.2821259360999994E-2</v>
      </c>
    </row>
    <row r="7" spans="1:26" x14ac:dyDescent="0.35">
      <c r="A7" s="2">
        <v>2</v>
      </c>
      <c r="B7">
        <v>298.10000000000002</v>
      </c>
      <c r="C7">
        <v>101000</v>
      </c>
      <c r="D7">
        <v>1.5507E-2</v>
      </c>
      <c r="E7">
        <v>0.81431500000000001</v>
      </c>
      <c r="G7" s="4" t="s">
        <v>168</v>
      </c>
      <c r="H7" s="4">
        <v>2</v>
      </c>
      <c r="J7">
        <v>2.1753100000000001E-2</v>
      </c>
      <c r="K7">
        <v>0.86483299999999996</v>
      </c>
      <c r="L7">
        <v>322.7</v>
      </c>
      <c r="M7">
        <f t="shared" si="1"/>
        <v>1.3854028410000018E-5</v>
      </c>
      <c r="N7">
        <f t="shared" si="2"/>
        <v>1.2554082024999989E-2</v>
      </c>
      <c r="P7">
        <v>4.2243900000000001E-2</v>
      </c>
      <c r="Q7">
        <v>0.81962900000000005</v>
      </c>
      <c r="R7">
        <v>322.7</v>
      </c>
      <c r="S7">
        <f t="shared" si="5"/>
        <v>5.8626452641000009E-4</v>
      </c>
      <c r="T7">
        <f t="shared" si="6"/>
        <v>4.4677192810000056E-3</v>
      </c>
      <c r="V7">
        <v>2.3764199999999999E-2</v>
      </c>
      <c r="W7">
        <v>0.62197000000000002</v>
      </c>
      <c r="X7">
        <v>322.7</v>
      </c>
      <c r="Y7">
        <f t="shared" si="3"/>
        <v>3.2869582240000008E-5</v>
      </c>
      <c r="Z7">
        <f t="shared" si="4"/>
        <v>1.7113349123999998E-2</v>
      </c>
    </row>
    <row r="8" spans="1:26" x14ac:dyDescent="0.35">
      <c r="A8" s="2">
        <v>3</v>
      </c>
      <c r="B8">
        <v>303</v>
      </c>
      <c r="C8">
        <v>101000</v>
      </c>
      <c r="D8">
        <v>1.62997E-2</v>
      </c>
      <c r="E8">
        <v>0.79247599999999996</v>
      </c>
      <c r="J8">
        <v>2.0141900000000001E-2</v>
      </c>
      <c r="K8">
        <v>0.78890700000000002</v>
      </c>
      <c r="L8">
        <v>342</v>
      </c>
      <c r="M8">
        <f t="shared" si="1"/>
        <v>1.7947084959999982E-5</v>
      </c>
      <c r="N8">
        <f t="shared" si="2"/>
        <v>1.2713239008999998E-2</v>
      </c>
      <c r="P8">
        <v>2.15359E-2</v>
      </c>
      <c r="Q8">
        <v>0.82060699999999998</v>
      </c>
      <c r="R8">
        <v>342</v>
      </c>
      <c r="S8">
        <f t="shared" si="5"/>
        <v>8.0792377599999901E-6</v>
      </c>
      <c r="T8">
        <f t="shared" si="6"/>
        <v>2.0866669208999985E-2</v>
      </c>
      <c r="V8">
        <v>2.7116000000000001E-2</v>
      </c>
      <c r="W8">
        <v>0.60133700000000001</v>
      </c>
      <c r="X8">
        <v>342</v>
      </c>
      <c r="Y8">
        <f t="shared" si="3"/>
        <v>7.495001290000014E-6</v>
      </c>
      <c r="Z8">
        <f t="shared" si="4"/>
        <v>5.5975834890000034E-3</v>
      </c>
    </row>
    <row r="9" spans="1:26" x14ac:dyDescent="0.35">
      <c r="A9" s="2">
        <v>4</v>
      </c>
      <c r="B9">
        <v>322.5</v>
      </c>
      <c r="C9">
        <v>101000</v>
      </c>
      <c r="D9">
        <v>1.89058E-2</v>
      </c>
      <c r="E9">
        <v>0.73538999999999999</v>
      </c>
    </row>
    <row r="10" spans="1:26" x14ac:dyDescent="0.35">
      <c r="A10" s="2">
        <v>5</v>
      </c>
      <c r="B10">
        <v>322.7</v>
      </c>
      <c r="C10">
        <v>101000</v>
      </c>
      <c r="D10">
        <v>1.8030999999999998E-2</v>
      </c>
      <c r="E10">
        <v>0.75278800000000001</v>
      </c>
      <c r="M10" s="4" t="s">
        <v>163</v>
      </c>
      <c r="N10">
        <f>SQRT(SUM(M3:M8)/COUNT(M3:M8))</f>
        <v>7.6812634030260065E-3</v>
      </c>
      <c r="S10" s="4" t="s">
        <v>163</v>
      </c>
      <c r="T10">
        <f>SQRT(SUM(S3:S8)/COUNT(S3:S8))</f>
        <v>70710.678118656127</v>
      </c>
      <c r="Y10" s="4" t="s">
        <v>163</v>
      </c>
      <c r="Z10">
        <f>SQRT(SUM(Y3:Y8)/COUNT(Y3:Y8))</f>
        <v>4.6519819079255528E-3</v>
      </c>
    </row>
    <row r="11" spans="1:26" x14ac:dyDescent="0.35">
      <c r="A11" s="2">
        <v>6</v>
      </c>
      <c r="B11">
        <v>342</v>
      </c>
      <c r="C11">
        <v>101000</v>
      </c>
      <c r="D11">
        <v>2.4378299999999999E-2</v>
      </c>
      <c r="E11">
        <v>0.67615400000000003</v>
      </c>
      <c r="M11" s="4" t="s">
        <v>164</v>
      </c>
      <c r="N11">
        <f>SQRT(SUM(N3:N8)/COUNT(N3:N8))</f>
        <v>0.12045538531478502</v>
      </c>
      <c r="S11" s="4" t="s">
        <v>164</v>
      </c>
      <c r="T11">
        <f>SQRT(SUM(T3:T8)/COUNT(T3:T8))</f>
        <v>70710.678118692857</v>
      </c>
      <c r="Y11" s="4" t="s">
        <v>164</v>
      </c>
      <c r="Z11">
        <f>SQRT(SUM(Z3:Z8)/COUNT(Z3:Z8))</f>
        <v>0.13866807668674141</v>
      </c>
    </row>
    <row r="12" spans="1:26" x14ac:dyDescent="0.35">
      <c r="A12" s="15" t="s">
        <v>59</v>
      </c>
      <c r="B12" s="15"/>
      <c r="C12" s="15"/>
      <c r="D12" s="15"/>
      <c r="E12" s="15"/>
      <c r="N12">
        <f>SUM(0.5*N10+0.5*N11)</f>
        <v>6.4068324358905512E-2</v>
      </c>
      <c r="T12">
        <f>SUM(0.5*T10+0.5*T11)</f>
        <v>70710.678118674492</v>
      </c>
      <c r="Z12">
        <f>SUM(0.5*Z10+0.5*Z11)</f>
        <v>7.1660029297333477E-2</v>
      </c>
    </row>
    <row r="13" spans="1:26" x14ac:dyDescent="0.35">
      <c r="A13" s="2">
        <v>1</v>
      </c>
      <c r="B13" t="s">
        <v>51</v>
      </c>
      <c r="C13" t="s">
        <v>60</v>
      </c>
    </row>
    <row r="14" spans="1:26" x14ac:dyDescent="0.35">
      <c r="A14" s="2">
        <v>2</v>
      </c>
      <c r="B14" t="s">
        <v>79</v>
      </c>
      <c r="C14" t="s">
        <v>83</v>
      </c>
    </row>
    <row r="15" spans="1:26" x14ac:dyDescent="0.35">
      <c r="A15" s="2">
        <v>3</v>
      </c>
      <c r="B15" t="s">
        <v>80</v>
      </c>
      <c r="C15" t="s">
        <v>84</v>
      </c>
    </row>
    <row r="16" spans="1:26" x14ac:dyDescent="0.35">
      <c r="A16" s="2">
        <v>4</v>
      </c>
      <c r="B16" t="s">
        <v>81</v>
      </c>
      <c r="C16" t="s">
        <v>84</v>
      </c>
    </row>
    <row r="17" spans="1:5" x14ac:dyDescent="0.35">
      <c r="A17" s="15" t="s">
        <v>64</v>
      </c>
      <c r="B17" s="16"/>
      <c r="C17" s="16"/>
      <c r="D17" s="16"/>
      <c r="E17" s="16"/>
    </row>
    <row r="18" spans="1:5" x14ac:dyDescent="0.35">
      <c r="A18" s="2">
        <v>1</v>
      </c>
      <c r="B18" t="str">
        <f>HYPERLINK("#Components!A1","7732-18-5")</f>
        <v>7732-18-5</v>
      </c>
      <c r="C18" t="s">
        <v>0</v>
      </c>
    </row>
    <row r="19" spans="1:5" x14ac:dyDescent="0.35">
      <c r="A19" s="2">
        <v>2</v>
      </c>
      <c r="B19" t="str">
        <f>HYPERLINK("#Components!A10","98-01-1")</f>
        <v>98-01-1</v>
      </c>
      <c r="C19" t="s">
        <v>11</v>
      </c>
    </row>
    <row r="20" spans="1:5" x14ac:dyDescent="0.35">
      <c r="A20" s="15" t="s">
        <v>65</v>
      </c>
      <c r="B20" s="16"/>
      <c r="C20" s="16"/>
      <c r="D20" s="16"/>
      <c r="E20" s="16"/>
    </row>
    <row r="21" spans="1:5" x14ac:dyDescent="0.35">
      <c r="A21" s="2" t="s">
        <v>66</v>
      </c>
      <c r="B21" t="s">
        <v>85</v>
      </c>
    </row>
    <row r="22" spans="1:5" ht="29" x14ac:dyDescent="0.35">
      <c r="A22" s="2" t="s">
        <v>68</v>
      </c>
      <c r="B22" t="str">
        <f>HYPERLINK("#References!A12","DELI-112002")</f>
        <v>DELI-112002</v>
      </c>
    </row>
  </sheetData>
  <mergeCells count="7">
    <mergeCell ref="A12:E12"/>
    <mergeCell ref="A17:E17"/>
    <mergeCell ref="A20:E20"/>
    <mergeCell ref="A2:A5"/>
    <mergeCell ref="V1:Z1"/>
    <mergeCell ref="P1:T1"/>
    <mergeCell ref="J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90B2-15AF-4619-8D1E-C68DECA44DB5}">
  <dimension ref="A1:AF71"/>
  <sheetViews>
    <sheetView topLeftCell="E1" zoomScale="86" workbookViewId="0">
      <selection activeCell="N16" sqref="N16"/>
    </sheetView>
  </sheetViews>
  <sheetFormatPr defaultRowHeight="14.5" x14ac:dyDescent="0.35"/>
  <cols>
    <col min="1" max="5" width="8.81640625" bestFit="1" customWidth="1"/>
    <col min="7" max="7" width="13.90625" bestFit="1" customWidth="1"/>
    <col min="8" max="8" width="18.08984375" bestFit="1" customWidth="1"/>
    <col min="10" max="10" width="25.08984375" bestFit="1" customWidth="1"/>
    <col min="11" max="11" width="26.36328125" bestFit="1" customWidth="1"/>
    <col min="12" max="12" width="11.6328125" bestFit="1" customWidth="1"/>
    <col min="13" max="13" width="11.81640625" bestFit="1" customWidth="1"/>
    <col min="14" max="14" width="10.453125" bestFit="1" customWidth="1"/>
    <col min="16" max="16" width="24.54296875" bestFit="1" customWidth="1"/>
    <col min="17" max="17" width="25.7265625" bestFit="1" customWidth="1"/>
    <col min="18" max="18" width="11.453125" bestFit="1" customWidth="1"/>
    <col min="19" max="19" width="12.08984375" bestFit="1" customWidth="1"/>
    <col min="20" max="20" width="10.36328125" bestFit="1" customWidth="1"/>
    <col min="22" max="22" width="24.54296875" bestFit="1" customWidth="1"/>
    <col min="23" max="23" width="25.7265625" bestFit="1" customWidth="1"/>
    <col min="24" max="24" width="11.453125" bestFit="1" customWidth="1"/>
    <col min="25" max="25" width="12.08984375" bestFit="1" customWidth="1"/>
    <col min="26" max="26" width="10.36328125" bestFit="1" customWidth="1"/>
    <col min="28" max="28" width="24.54296875" bestFit="1" customWidth="1"/>
    <col min="29" max="29" width="25.7265625" bestFit="1" customWidth="1"/>
    <col min="30" max="30" width="11.36328125" bestFit="1" customWidth="1"/>
    <col min="31" max="31" width="10.7265625" bestFit="1" customWidth="1"/>
    <col min="32" max="32" width="10.26953125" bestFit="1" customWidth="1"/>
  </cols>
  <sheetData>
    <row r="1" spans="1:32" ht="17" x14ac:dyDescent="0.4">
      <c r="A1" s="1" t="s">
        <v>107</v>
      </c>
      <c r="B1" s="1"/>
      <c r="C1" s="1"/>
      <c r="D1" s="1"/>
      <c r="E1" s="1"/>
      <c r="G1" s="7" t="s">
        <v>156</v>
      </c>
      <c r="H1" s="7" t="s">
        <v>157</v>
      </c>
      <c r="J1" s="13" t="s">
        <v>145</v>
      </c>
      <c r="K1" s="13"/>
      <c r="L1" s="13"/>
      <c r="M1" s="13"/>
      <c r="N1" s="13"/>
      <c r="P1" s="13" t="s">
        <v>151</v>
      </c>
      <c r="Q1" s="13"/>
      <c r="R1" s="13"/>
      <c r="S1" s="13"/>
      <c r="T1" s="13"/>
      <c r="V1" s="13" t="s">
        <v>154</v>
      </c>
      <c r="W1" s="13"/>
      <c r="X1" s="13"/>
      <c r="Y1" s="13"/>
      <c r="Z1" s="13"/>
      <c r="AB1" s="13" t="s">
        <v>152</v>
      </c>
      <c r="AC1" s="13"/>
      <c r="AD1" s="13"/>
      <c r="AE1" s="13"/>
      <c r="AF1" s="13"/>
    </row>
    <row r="2" spans="1:32" x14ac:dyDescent="0.35">
      <c r="A2" s="14" t="s">
        <v>50</v>
      </c>
      <c r="B2" s="2" t="s">
        <v>51</v>
      </c>
      <c r="C2" s="2" t="s">
        <v>53</v>
      </c>
      <c r="D2" s="2" t="s">
        <v>55</v>
      </c>
      <c r="E2" s="2" t="s">
        <v>57</v>
      </c>
      <c r="G2" s="3">
        <f>MIN(N15,T15,Z15,AF15)</f>
        <v>2.3765174920458737E-2</v>
      </c>
      <c r="H2" s="3">
        <f>MIN(N16,T16,Z16,AF16)</f>
        <v>1.4079303249806079</v>
      </c>
      <c r="J2" s="4" t="s">
        <v>171</v>
      </c>
      <c r="K2" s="4" t="s">
        <v>172</v>
      </c>
      <c r="L2" t="s">
        <v>141</v>
      </c>
      <c r="M2" s="4" t="s">
        <v>147</v>
      </c>
      <c r="N2" s="4" t="s">
        <v>146</v>
      </c>
      <c r="P2" s="4" t="s">
        <v>171</v>
      </c>
      <c r="Q2" s="4" t="s">
        <v>172</v>
      </c>
      <c r="R2" t="s">
        <v>141</v>
      </c>
      <c r="S2" s="4" t="s">
        <v>147</v>
      </c>
      <c r="T2" s="4" t="s">
        <v>146</v>
      </c>
      <c r="V2" s="4" t="s">
        <v>171</v>
      </c>
      <c r="W2" s="4" t="s">
        <v>172</v>
      </c>
      <c r="X2" t="s">
        <v>141</v>
      </c>
      <c r="Y2" s="4" t="s">
        <v>147</v>
      </c>
      <c r="Z2" s="4" t="s">
        <v>146</v>
      </c>
      <c r="AB2" s="4" t="s">
        <v>171</v>
      </c>
      <c r="AC2" s="4" t="s">
        <v>172</v>
      </c>
      <c r="AD2" t="s">
        <v>141</v>
      </c>
      <c r="AE2" s="4" t="s">
        <v>147</v>
      </c>
      <c r="AF2" s="4" t="s">
        <v>146</v>
      </c>
    </row>
    <row r="3" spans="1:32" x14ac:dyDescent="0.35">
      <c r="A3" s="14"/>
      <c r="B3" s="2"/>
      <c r="C3" s="2"/>
      <c r="D3" s="2" t="s">
        <v>88</v>
      </c>
      <c r="E3" s="2" t="s">
        <v>88</v>
      </c>
      <c r="G3" s="8" t="s">
        <v>168</v>
      </c>
      <c r="H3" s="8" t="s">
        <v>168</v>
      </c>
      <c r="L3" t="s">
        <v>52</v>
      </c>
      <c r="R3" t="s">
        <v>52</v>
      </c>
      <c r="X3" t="s">
        <v>52</v>
      </c>
      <c r="AD3" s="4" t="s">
        <v>52</v>
      </c>
    </row>
    <row r="4" spans="1:32" x14ac:dyDescent="0.35">
      <c r="A4" s="14"/>
      <c r="B4" s="2" t="s">
        <v>52</v>
      </c>
      <c r="C4" s="2" t="s">
        <v>54</v>
      </c>
      <c r="D4" s="2" t="s">
        <v>56</v>
      </c>
      <c r="E4" s="2" t="s">
        <v>56</v>
      </c>
      <c r="J4">
        <v>0.16606000000000001</v>
      </c>
      <c r="K4">
        <v>2.9899999999999999E-2</v>
      </c>
      <c r="L4">
        <v>429.11</v>
      </c>
      <c r="M4">
        <f t="shared" ref="M4:M13" si="0">($E6-J4)^2</f>
        <v>1.5361123599999991E-2</v>
      </c>
      <c r="N4">
        <f t="shared" ref="N4:N13" si="1">($B6-L4)^2</f>
        <v>1.587599999999977</v>
      </c>
      <c r="P4">
        <v>0.173017</v>
      </c>
      <c r="Q4">
        <v>2.9899999999999999E-2</v>
      </c>
      <c r="R4">
        <v>428.80399999999997</v>
      </c>
      <c r="S4">
        <f t="shared" ref="S4:S13" si="2">($E6-P4)^2</f>
        <v>1.3685022288999994E-2</v>
      </c>
      <c r="T4">
        <f t="shared" ref="T4:T13" si="3">($B6-R4)^2</f>
        <v>0.91011599999990633</v>
      </c>
      <c r="V4">
        <v>0.25727299999999997</v>
      </c>
      <c r="W4">
        <v>2.9899999999999999E-2</v>
      </c>
      <c r="X4">
        <v>424.83100000000002</v>
      </c>
      <c r="Y4">
        <f t="shared" ref="Y4:Y13" si="4">($E6-V4)^2</f>
        <v>1.0710565290000004E-3</v>
      </c>
      <c r="Z4">
        <f t="shared" ref="Z4:Z13" si="5">($B6-X4)^2</f>
        <v>9.1143610000000326</v>
      </c>
      <c r="AB4">
        <v>0.16800000000000001</v>
      </c>
      <c r="AC4">
        <v>2.9899999999999999E-2</v>
      </c>
      <c r="AD4">
        <v>429.02</v>
      </c>
      <c r="AE4">
        <f t="shared" ref="AE4:AE13" si="6">($E6-AB4)^2</f>
        <v>1.4883999999999993E-2</v>
      </c>
      <c r="AF4">
        <f t="shared" ref="AF4:AF13" si="7">($B6-AD4)^2</f>
        <v>1.3688999999999043</v>
      </c>
    </row>
    <row r="5" spans="1:32" x14ac:dyDescent="0.35">
      <c r="A5" s="14"/>
      <c r="B5" s="2">
        <v>1</v>
      </c>
      <c r="C5" s="2">
        <v>2</v>
      </c>
      <c r="D5" s="2">
        <v>3</v>
      </c>
      <c r="E5" s="2">
        <v>4</v>
      </c>
      <c r="J5">
        <v>0.60429900000000003</v>
      </c>
      <c r="K5">
        <v>0.12709999999999999</v>
      </c>
      <c r="L5">
        <v>407.959</v>
      </c>
      <c r="M5">
        <f t="shared" si="0"/>
        <v>6.2253678009999997E-3</v>
      </c>
      <c r="N5">
        <f t="shared" si="1"/>
        <v>23.126481000000251</v>
      </c>
      <c r="P5">
        <v>0.60115200000000002</v>
      </c>
      <c r="Q5">
        <v>0.12709999999999999</v>
      </c>
      <c r="R5">
        <v>408.07</v>
      </c>
      <c r="S5">
        <f t="shared" si="2"/>
        <v>6.7318743040000019E-3</v>
      </c>
      <c r="T5">
        <f t="shared" si="3"/>
        <v>24.206400000000155</v>
      </c>
      <c r="V5">
        <v>0.65059999999999996</v>
      </c>
      <c r="W5">
        <v>0.12709999999999999</v>
      </c>
      <c r="X5">
        <v>403.11399999999998</v>
      </c>
      <c r="Y5">
        <f t="shared" si="4"/>
        <v>1.0627600000000048E-3</v>
      </c>
      <c r="Z5">
        <f t="shared" si="5"/>
        <v>1.2960000000000983E-3</v>
      </c>
      <c r="AB5">
        <v>0.60328999999999999</v>
      </c>
      <c r="AC5">
        <v>0.12709999999999999</v>
      </c>
      <c r="AD5">
        <v>407.92700000000002</v>
      </c>
      <c r="AE5">
        <f t="shared" si="6"/>
        <v>6.3856081000000058E-3</v>
      </c>
      <c r="AF5">
        <f t="shared" si="7"/>
        <v>22.819729000000418</v>
      </c>
    </row>
    <row r="6" spans="1:32" x14ac:dyDescent="0.35">
      <c r="A6" s="2">
        <v>1</v>
      </c>
      <c r="B6">
        <v>427.85</v>
      </c>
      <c r="C6">
        <v>101330</v>
      </c>
      <c r="D6">
        <v>2.9899999999999999E-2</v>
      </c>
      <c r="E6">
        <v>0.28999999999999998</v>
      </c>
      <c r="G6" s="4" t="s">
        <v>167</v>
      </c>
      <c r="H6" s="4">
        <v>3</v>
      </c>
      <c r="J6">
        <v>0.72622100000000001</v>
      </c>
      <c r="K6">
        <v>0.17399999999999999</v>
      </c>
      <c r="L6">
        <v>398.40899999999999</v>
      </c>
      <c r="M6">
        <f t="shared" si="0"/>
        <v>2.7018164409999997E-3</v>
      </c>
      <c r="N6">
        <f t="shared" si="1"/>
        <v>12.666480999999781</v>
      </c>
      <c r="P6">
        <v>0.72160999999999997</v>
      </c>
      <c r="Q6">
        <v>0.17399999999999999</v>
      </c>
      <c r="R6">
        <v>398.702</v>
      </c>
      <c r="S6">
        <f t="shared" si="2"/>
        <v>3.2024281000000033E-3</v>
      </c>
      <c r="T6">
        <f t="shared" si="3"/>
        <v>14.837903999999812</v>
      </c>
      <c r="V6">
        <v>0.73440399999999995</v>
      </c>
      <c r="W6">
        <v>0.17399999999999999</v>
      </c>
      <c r="X6">
        <v>396.20100000000002</v>
      </c>
      <c r="Y6">
        <f t="shared" si="4"/>
        <v>1.9180896160000049E-3</v>
      </c>
      <c r="Z6">
        <f t="shared" si="5"/>
        <v>1.8252009999999976</v>
      </c>
      <c r="AB6">
        <v>0.72490200000000005</v>
      </c>
      <c r="AC6">
        <v>0.17399999999999999</v>
      </c>
      <c r="AD6">
        <v>398.38099999999997</v>
      </c>
      <c r="AE6">
        <f t="shared" si="6"/>
        <v>2.8406768039999954E-3</v>
      </c>
      <c r="AF6">
        <f t="shared" si="7"/>
        <v>12.46796099999964</v>
      </c>
    </row>
    <row r="7" spans="1:32" x14ac:dyDescent="0.35">
      <c r="A7" s="2">
        <v>2</v>
      </c>
      <c r="B7">
        <v>403.15</v>
      </c>
      <c r="C7">
        <v>101330</v>
      </c>
      <c r="D7">
        <v>0.12709999999999999</v>
      </c>
      <c r="E7">
        <v>0.68320000000000003</v>
      </c>
      <c r="G7" s="4" t="s">
        <v>158</v>
      </c>
      <c r="H7" s="4">
        <v>1</v>
      </c>
      <c r="J7">
        <v>0.88702099999999995</v>
      </c>
      <c r="K7">
        <v>0.32740000000000002</v>
      </c>
      <c r="L7">
        <v>378.84</v>
      </c>
      <c r="M7">
        <f t="shared" si="0"/>
        <v>2.2437044100000227E-4</v>
      </c>
      <c r="N7">
        <f t="shared" si="1"/>
        <v>1.0000000000095497E-4</v>
      </c>
      <c r="P7">
        <v>0.88522500000000004</v>
      </c>
      <c r="Q7">
        <v>0.32740000000000002</v>
      </c>
      <c r="R7">
        <v>378.80399999999997</v>
      </c>
      <c r="S7">
        <f t="shared" si="2"/>
        <v>2.8140062499999946E-4</v>
      </c>
      <c r="T7">
        <f t="shared" si="3"/>
        <v>2.1160000000045183E-3</v>
      </c>
      <c r="V7">
        <v>0.86534900000000003</v>
      </c>
      <c r="W7">
        <v>0.32740000000000002</v>
      </c>
      <c r="X7">
        <v>381.44900000000001</v>
      </c>
      <c r="Y7">
        <f t="shared" si="4"/>
        <v>1.3432958009999992E-3</v>
      </c>
      <c r="Z7">
        <f t="shared" si="5"/>
        <v>6.7548009999999454</v>
      </c>
      <c r="AB7">
        <v>0.88594399999999995</v>
      </c>
      <c r="AC7">
        <v>0.32740000000000002</v>
      </c>
      <c r="AD7">
        <v>378.74700000000001</v>
      </c>
      <c r="AE7">
        <f t="shared" si="6"/>
        <v>2.5779513600000223E-4</v>
      </c>
      <c r="AF7">
        <f t="shared" si="7"/>
        <v>1.060900000000178E-2</v>
      </c>
    </row>
    <row r="8" spans="1:32" x14ac:dyDescent="0.35">
      <c r="A8" s="2">
        <v>3</v>
      </c>
      <c r="B8">
        <v>394.85</v>
      </c>
      <c r="C8">
        <v>101330</v>
      </c>
      <c r="D8">
        <v>0.17399999999999999</v>
      </c>
      <c r="E8">
        <v>0.7782</v>
      </c>
      <c r="G8" s="4" t="s">
        <v>168</v>
      </c>
      <c r="H8" s="4">
        <v>4</v>
      </c>
      <c r="J8">
        <v>0.933342</v>
      </c>
      <c r="K8">
        <v>0.46750000000000003</v>
      </c>
      <c r="L8">
        <v>370.05500000000001</v>
      </c>
      <c r="M8">
        <f t="shared" si="0"/>
        <v>1.3264164000000248E-5</v>
      </c>
      <c r="N8">
        <f t="shared" si="1"/>
        <v>12.924024999999787</v>
      </c>
      <c r="P8">
        <v>0.93149599999999999</v>
      </c>
      <c r="Q8">
        <v>0.46750000000000003</v>
      </c>
      <c r="R8">
        <v>369.97300000000001</v>
      </c>
      <c r="S8">
        <f t="shared" si="2"/>
        <v>3.2256160000000713E-6</v>
      </c>
      <c r="T8">
        <f t="shared" si="3"/>
        <v>13.520328999999736</v>
      </c>
      <c r="V8">
        <v>0.91760299999999995</v>
      </c>
      <c r="W8">
        <v>0.46750000000000003</v>
      </c>
      <c r="X8">
        <v>373.053</v>
      </c>
      <c r="Y8">
        <f t="shared" si="4"/>
        <v>1.4633740900000058E-4</v>
      </c>
      <c r="Z8">
        <f t="shared" si="5"/>
        <v>0.35640899999997611</v>
      </c>
      <c r="AB8">
        <v>0.93227700000000002</v>
      </c>
      <c r="AC8">
        <v>0.46750000000000003</v>
      </c>
      <c r="AD8">
        <v>369.97399999999999</v>
      </c>
      <c r="AE8">
        <f t="shared" si="6"/>
        <v>6.6409290000002655E-6</v>
      </c>
      <c r="AF8">
        <f t="shared" si="7"/>
        <v>13.51297599999991</v>
      </c>
    </row>
    <row r="9" spans="1:32" x14ac:dyDescent="0.35">
      <c r="A9" s="2">
        <v>4</v>
      </c>
      <c r="B9">
        <v>378.85</v>
      </c>
      <c r="C9">
        <v>101330</v>
      </c>
      <c r="D9">
        <v>0.32740000000000002</v>
      </c>
      <c r="E9">
        <v>0.90200000000000002</v>
      </c>
      <c r="G9" s="4" t="s">
        <v>200</v>
      </c>
      <c r="H9" s="4">
        <v>2</v>
      </c>
      <c r="J9">
        <v>0.95867999999999998</v>
      </c>
      <c r="K9">
        <v>0.61670000000000003</v>
      </c>
      <c r="L9">
        <v>364.26799999999997</v>
      </c>
      <c r="M9">
        <f t="shared" si="0"/>
        <v>1.4883999999999973E-6</v>
      </c>
      <c r="N9">
        <f t="shared" si="1"/>
        <v>8.8923240000001655</v>
      </c>
      <c r="P9">
        <v>0.95671200000000001</v>
      </c>
      <c r="Q9">
        <v>0.61670000000000003</v>
      </c>
      <c r="R9">
        <v>364.26299999999998</v>
      </c>
      <c r="S9">
        <f t="shared" si="2"/>
        <v>1.01633439999998E-5</v>
      </c>
      <c r="T9">
        <f t="shared" si="3"/>
        <v>8.9221690000001388</v>
      </c>
      <c r="V9">
        <v>0.95079499999999995</v>
      </c>
      <c r="W9">
        <v>0.61670000000000003</v>
      </c>
      <c r="X9">
        <v>366.36399999999998</v>
      </c>
      <c r="Y9">
        <f t="shared" si="4"/>
        <v>8.2901025000000535E-5</v>
      </c>
      <c r="Z9">
        <f t="shared" si="5"/>
        <v>0.78499600000004266</v>
      </c>
      <c r="AB9">
        <v>0.95773600000000003</v>
      </c>
      <c r="AC9">
        <v>0.61670000000000003</v>
      </c>
      <c r="AD9">
        <v>364.20800000000003</v>
      </c>
      <c r="AE9">
        <f t="shared" si="6"/>
        <v>4.6828959999997565E-6</v>
      </c>
      <c r="AF9">
        <f t="shared" si="7"/>
        <v>9.2537639999998369</v>
      </c>
    </row>
    <row r="10" spans="1:32" x14ac:dyDescent="0.35">
      <c r="A10" s="2">
        <v>5</v>
      </c>
      <c r="B10">
        <v>373.65</v>
      </c>
      <c r="C10">
        <v>101330</v>
      </c>
      <c r="D10">
        <v>0.46750000000000003</v>
      </c>
      <c r="E10">
        <v>0.92969999999999997</v>
      </c>
      <c r="J10">
        <v>0.96989499999999995</v>
      </c>
      <c r="K10">
        <v>0.70789999999999997</v>
      </c>
      <c r="L10">
        <v>361.49700000000001</v>
      </c>
      <c r="M10">
        <f t="shared" si="0"/>
        <v>8.0102499999996272E-7</v>
      </c>
      <c r="N10">
        <f t="shared" si="1"/>
        <v>5.076008999999936</v>
      </c>
      <c r="P10">
        <v>0.96814999999999996</v>
      </c>
      <c r="Q10">
        <v>0.70789999999999997</v>
      </c>
      <c r="R10">
        <v>361.51900000000001</v>
      </c>
      <c r="S10">
        <f t="shared" si="2"/>
        <v>7.2250000000002961E-7</v>
      </c>
      <c r="T10">
        <f t="shared" si="3"/>
        <v>4.9773609999999753</v>
      </c>
      <c r="V10">
        <v>0.96569099999999997</v>
      </c>
      <c r="W10">
        <v>0.70789999999999997</v>
      </c>
      <c r="X10">
        <v>362.88200000000001</v>
      </c>
      <c r="Y10">
        <f t="shared" si="4"/>
        <v>1.0949481000000043E-5</v>
      </c>
      <c r="Z10">
        <f t="shared" si="5"/>
        <v>0.75342399999999132</v>
      </c>
      <c r="AB10">
        <v>0.96908399999999995</v>
      </c>
      <c r="AC10">
        <v>0.70789999999999997</v>
      </c>
      <c r="AD10">
        <v>361.45</v>
      </c>
      <c r="AE10">
        <f t="shared" si="6"/>
        <v>7.0559999999954617E-9</v>
      </c>
      <c r="AF10">
        <f t="shared" si="7"/>
        <v>5.2900000000000524</v>
      </c>
    </row>
    <row r="11" spans="1:32" x14ac:dyDescent="0.35">
      <c r="A11" s="2">
        <v>6</v>
      </c>
      <c r="B11">
        <v>367.25</v>
      </c>
      <c r="C11">
        <v>101330</v>
      </c>
      <c r="D11">
        <v>0.61670000000000003</v>
      </c>
      <c r="E11">
        <v>0.95989999999999998</v>
      </c>
      <c r="J11">
        <v>0.97934699999999997</v>
      </c>
      <c r="K11">
        <v>0.79449999999999998</v>
      </c>
      <c r="L11">
        <v>359.07299999999998</v>
      </c>
      <c r="M11">
        <f t="shared" si="0"/>
        <v>1.1088090000001719E-6</v>
      </c>
      <c r="N11">
        <f t="shared" si="1"/>
        <v>1.3853290000000493</v>
      </c>
      <c r="P11">
        <v>0.97802299999999998</v>
      </c>
      <c r="Q11">
        <v>0.79449999999999998</v>
      </c>
      <c r="R11">
        <v>359.09399999999999</v>
      </c>
      <c r="S11">
        <f t="shared" si="2"/>
        <v>5.6501290000003495E-6</v>
      </c>
      <c r="T11">
        <f t="shared" si="3"/>
        <v>1.3363360000000137</v>
      </c>
      <c r="V11">
        <v>0.97755999999999998</v>
      </c>
      <c r="W11">
        <v>0.79449999999999998</v>
      </c>
      <c r="X11">
        <v>359.84100000000001</v>
      </c>
      <c r="Y11">
        <f t="shared" si="4"/>
        <v>8.0656000000003671E-6</v>
      </c>
      <c r="Z11">
        <f t="shared" si="5"/>
        <v>0.1672809999999933</v>
      </c>
      <c r="AB11">
        <v>0.97870599999999996</v>
      </c>
      <c r="AC11">
        <v>0.79449999999999998</v>
      </c>
      <c r="AD11">
        <v>359.03899999999999</v>
      </c>
      <c r="AE11">
        <f t="shared" si="6"/>
        <v>2.8696360000002856E-6</v>
      </c>
      <c r="AF11">
        <f t="shared" si="7"/>
        <v>1.4665210000000308</v>
      </c>
    </row>
    <row r="12" spans="1:32" x14ac:dyDescent="0.35">
      <c r="A12" s="2">
        <v>7</v>
      </c>
      <c r="B12">
        <v>363.75</v>
      </c>
      <c r="C12">
        <v>101330</v>
      </c>
      <c r="D12">
        <v>0.70789999999999997</v>
      </c>
      <c r="E12">
        <v>0.96899999999999997</v>
      </c>
      <c r="J12">
        <v>0.98767199999999999</v>
      </c>
      <c r="K12">
        <v>0.875</v>
      </c>
      <c r="L12">
        <v>356.85199999999998</v>
      </c>
      <c r="M12">
        <f t="shared" si="0"/>
        <v>2.0391839999999567E-6</v>
      </c>
      <c r="N12">
        <f t="shared" si="1"/>
        <v>8.880400000000109E-2</v>
      </c>
      <c r="P12">
        <v>0.98686600000000002</v>
      </c>
      <c r="Q12">
        <v>0.875</v>
      </c>
      <c r="R12">
        <v>356.85899999999998</v>
      </c>
      <c r="S12">
        <f t="shared" si="2"/>
        <v>4.990755999999813E-6</v>
      </c>
      <c r="T12">
        <f t="shared" si="3"/>
        <v>8.4680999999998147E-2</v>
      </c>
      <c r="V12">
        <v>0.98715200000000003</v>
      </c>
      <c r="W12">
        <v>0.875</v>
      </c>
      <c r="X12">
        <v>357.18</v>
      </c>
      <c r="Y12">
        <f t="shared" si="4"/>
        <v>3.7947039999998043E-6</v>
      </c>
      <c r="Z12">
        <f t="shared" si="5"/>
        <v>9.0000000000177351E-4</v>
      </c>
      <c r="AB12">
        <v>0.98723700000000003</v>
      </c>
      <c r="AC12">
        <v>0.875</v>
      </c>
      <c r="AD12">
        <v>356.83199999999999</v>
      </c>
      <c r="AE12">
        <f t="shared" si="6"/>
        <v>3.4707689999998065E-6</v>
      </c>
      <c r="AF12">
        <f t="shared" si="7"/>
        <v>0.10112399999998958</v>
      </c>
    </row>
    <row r="13" spans="1:32" x14ac:dyDescent="0.35">
      <c r="A13" s="2">
        <v>8</v>
      </c>
      <c r="B13">
        <v>360.25</v>
      </c>
      <c r="C13">
        <v>101330</v>
      </c>
      <c r="D13">
        <v>0.79449999999999998</v>
      </c>
      <c r="E13">
        <v>0.98040000000000005</v>
      </c>
      <c r="J13">
        <v>0.99268999999999996</v>
      </c>
      <c r="K13">
        <v>0.92479999999999996</v>
      </c>
      <c r="L13">
        <v>355.45299999999997</v>
      </c>
      <c r="M13">
        <f t="shared" si="0"/>
        <v>3.7209999999999932E-7</v>
      </c>
      <c r="N13">
        <f t="shared" si="1"/>
        <v>0.15760900000003827</v>
      </c>
      <c r="P13">
        <v>0.99222200000000005</v>
      </c>
      <c r="Q13">
        <v>0.92479999999999996</v>
      </c>
      <c r="R13">
        <v>355.45299999999997</v>
      </c>
      <c r="S13">
        <f t="shared" si="2"/>
        <v>1.1620839999998112E-6</v>
      </c>
      <c r="T13">
        <f t="shared" si="3"/>
        <v>0.15760900000003827</v>
      </c>
      <c r="V13">
        <v>0.99253499999999995</v>
      </c>
      <c r="W13">
        <v>0.92479999999999996</v>
      </c>
      <c r="X13">
        <v>355.59699999999998</v>
      </c>
      <c r="Y13">
        <f t="shared" si="4"/>
        <v>5.8522500000002401E-7</v>
      </c>
      <c r="Z13">
        <f t="shared" si="5"/>
        <v>6.4009000000021632E-2</v>
      </c>
      <c r="AB13">
        <v>0.99241100000000004</v>
      </c>
      <c r="AC13">
        <v>0.92479999999999996</v>
      </c>
      <c r="AD13">
        <v>355.44200000000001</v>
      </c>
      <c r="AE13">
        <f t="shared" si="6"/>
        <v>7.903209999998536E-7</v>
      </c>
      <c r="AF13">
        <f t="shared" si="7"/>
        <v>0.16646400000001263</v>
      </c>
    </row>
    <row r="14" spans="1:32" x14ac:dyDescent="0.35">
      <c r="A14" s="2">
        <v>9</v>
      </c>
      <c r="B14">
        <v>357.15</v>
      </c>
      <c r="C14">
        <v>101330</v>
      </c>
      <c r="D14">
        <v>0.875</v>
      </c>
      <c r="E14">
        <v>0.98909999999999998</v>
      </c>
    </row>
    <row r="15" spans="1:32" x14ac:dyDescent="0.35">
      <c r="A15" s="2">
        <v>10</v>
      </c>
      <c r="B15">
        <v>355.85</v>
      </c>
      <c r="C15">
        <v>101330</v>
      </c>
      <c r="D15">
        <v>0.92479999999999996</v>
      </c>
      <c r="E15">
        <v>0.99329999999999996</v>
      </c>
      <c r="M15" s="4" t="s">
        <v>148</v>
      </c>
      <c r="N15">
        <f>SQRT(SUM(M4:M13)/COUNT(M4:M13))</f>
        <v>4.9529538625955313E-2</v>
      </c>
      <c r="S15" s="4" t="s">
        <v>148</v>
      </c>
      <c r="T15">
        <f>SQRT(SUM(S4:S13)/COUNT(S4:S13))</f>
        <v>4.8914864557719061E-2</v>
      </c>
      <c r="Y15" s="4" t="s">
        <v>148</v>
      </c>
      <c r="Z15">
        <f>SQRT(SUM(Y4:Y13)/COUNT(Y4:Y13))</f>
        <v>2.3765174920458737E-2</v>
      </c>
      <c r="AE15" s="4" t="s">
        <v>148</v>
      </c>
      <c r="AF15">
        <f>SQRT(SUM(AE4:AE13)/COUNT(AE4:AE13))</f>
        <v>4.9382731442276451E-2</v>
      </c>
    </row>
    <row r="16" spans="1:32" x14ac:dyDescent="0.35">
      <c r="A16" s="15" t="s">
        <v>59</v>
      </c>
      <c r="B16" s="15"/>
      <c r="C16" s="15"/>
      <c r="D16" s="15"/>
      <c r="E16" s="15"/>
      <c r="M16" s="4" t="s">
        <v>149</v>
      </c>
      <c r="N16">
        <f>SQRT(SUM(N4:N13)/COUNT(N4:N13))</f>
        <v>2.5671922795147228</v>
      </c>
      <c r="S16" s="4" t="s">
        <v>149</v>
      </c>
      <c r="T16">
        <f>SQRT(SUM(T4:T13)/COUNT(T4:T13))</f>
        <v>2.6259288071080635</v>
      </c>
      <c r="Y16" s="4" t="s">
        <v>149</v>
      </c>
      <c r="Z16">
        <f>SQRT(SUM(Z4:Z13)/COUNT(Z4:Z13))</f>
        <v>1.4079303249806079</v>
      </c>
      <c r="AE16" s="4" t="s">
        <v>149</v>
      </c>
      <c r="AF16">
        <f>SQRT(SUM(AF4:AF13)/COUNT(AF4:AF13))</f>
        <v>2.5779458489270057</v>
      </c>
    </row>
    <row r="17" spans="1:32" x14ac:dyDescent="0.35">
      <c r="A17" s="2">
        <v>1</v>
      </c>
      <c r="B17" t="s">
        <v>51</v>
      </c>
      <c r="C17" t="s">
        <v>108</v>
      </c>
      <c r="N17">
        <f>0.5*N15+0.5*N16</f>
        <v>1.308360909070339</v>
      </c>
      <c r="T17">
        <f>0.5*T15+0.5*T16</f>
        <v>1.3374218358328913</v>
      </c>
      <c r="Z17" s="30">
        <f>0.5*Z15+0.5*Z16</f>
        <v>0.71584774995053335</v>
      </c>
      <c r="AF17">
        <f>0.5*AF15+0.5*AF16</f>
        <v>1.3136642901846411</v>
      </c>
    </row>
    <row r="18" spans="1:32" x14ac:dyDescent="0.35">
      <c r="A18" s="2">
        <v>2</v>
      </c>
      <c r="B18" t="s">
        <v>53</v>
      </c>
      <c r="C18" t="s">
        <v>109</v>
      </c>
      <c r="J18" s="13" t="s">
        <v>142</v>
      </c>
      <c r="K18" s="13"/>
      <c r="L18" s="13"/>
      <c r="P18" s="13" t="s">
        <v>150</v>
      </c>
      <c r="Q18" s="13"/>
      <c r="R18" s="13"/>
      <c r="V18" s="13" t="s">
        <v>155</v>
      </c>
      <c r="W18" s="13"/>
      <c r="X18" s="13"/>
      <c r="AB18" s="13" t="s">
        <v>153</v>
      </c>
      <c r="AC18" s="13"/>
      <c r="AD18" s="13"/>
    </row>
    <row r="19" spans="1:32" x14ac:dyDescent="0.35">
      <c r="A19" s="2">
        <v>3</v>
      </c>
      <c r="B19" t="s">
        <v>55</v>
      </c>
      <c r="C19" t="s">
        <v>110</v>
      </c>
      <c r="J19" t="s">
        <v>171</v>
      </c>
      <c r="K19" t="s">
        <v>172</v>
      </c>
      <c r="L19" t="s">
        <v>141</v>
      </c>
      <c r="P19" t="s">
        <v>171</v>
      </c>
      <c r="Q19" t="s">
        <v>172</v>
      </c>
      <c r="R19" t="s">
        <v>141</v>
      </c>
      <c r="V19" t="s">
        <v>171</v>
      </c>
      <c r="W19" t="s">
        <v>172</v>
      </c>
      <c r="X19" t="s">
        <v>141</v>
      </c>
      <c r="AB19" t="s">
        <v>171</v>
      </c>
      <c r="AC19" t="s">
        <v>172</v>
      </c>
      <c r="AD19" t="s">
        <v>141</v>
      </c>
    </row>
    <row r="20" spans="1:32" x14ac:dyDescent="0.35">
      <c r="A20" s="2">
        <v>4</v>
      </c>
      <c r="B20" t="s">
        <v>57</v>
      </c>
      <c r="C20" t="s">
        <v>111</v>
      </c>
      <c r="L20" t="s">
        <v>52</v>
      </c>
      <c r="R20" s="4" t="s">
        <v>52</v>
      </c>
      <c r="X20" s="4" t="s">
        <v>52</v>
      </c>
      <c r="AD20" t="s">
        <v>52</v>
      </c>
    </row>
    <row r="21" spans="1:32" x14ac:dyDescent="0.35">
      <c r="A21" s="15" t="s">
        <v>64</v>
      </c>
      <c r="B21" s="16"/>
      <c r="C21" s="16"/>
      <c r="D21" s="16"/>
      <c r="E21" s="16"/>
      <c r="J21">
        <v>0</v>
      </c>
      <c r="K21">
        <v>0</v>
      </c>
      <c r="L21">
        <v>434.50599999999997</v>
      </c>
      <c r="P21">
        <v>0</v>
      </c>
      <c r="Q21">
        <v>0</v>
      </c>
      <c r="R21">
        <v>434.50599999999997</v>
      </c>
      <c r="V21">
        <v>0</v>
      </c>
      <c r="W21">
        <v>0</v>
      </c>
      <c r="X21">
        <v>434.50599999999997</v>
      </c>
      <c r="AB21">
        <v>0.11328299999999999</v>
      </c>
      <c r="AC21">
        <v>0.02</v>
      </c>
      <c r="AD21">
        <v>430.91300000000001</v>
      </c>
    </row>
    <row r="22" spans="1:32" x14ac:dyDescent="0.35">
      <c r="A22" s="2">
        <v>1</v>
      </c>
      <c r="B22" t="str">
        <f>HYPERLINK("#Components!A32","71-43-2")</f>
        <v>71-43-2</v>
      </c>
      <c r="C22" t="s">
        <v>86</v>
      </c>
      <c r="J22">
        <v>0.111637</v>
      </c>
      <c r="K22">
        <v>0.02</v>
      </c>
      <c r="L22">
        <v>430.983</v>
      </c>
      <c r="P22">
        <v>0.117354</v>
      </c>
      <c r="Q22">
        <v>0.02</v>
      </c>
      <c r="R22">
        <v>430.74799999999999</v>
      </c>
      <c r="V22">
        <v>0.18340600000000001</v>
      </c>
      <c r="W22">
        <v>0.02</v>
      </c>
      <c r="X22">
        <v>427.84500000000003</v>
      </c>
      <c r="AB22">
        <v>0.22256000000000001</v>
      </c>
      <c r="AC22">
        <v>0.04</v>
      </c>
      <c r="AD22">
        <v>427.01299999999998</v>
      </c>
    </row>
    <row r="23" spans="1:32" x14ac:dyDescent="0.35">
      <c r="A23" s="2">
        <v>2</v>
      </c>
      <c r="B23" t="str">
        <f>HYPERLINK("#Components!A10","98-01-1")</f>
        <v>98-01-1</v>
      </c>
      <c r="C23" t="s">
        <v>11</v>
      </c>
      <c r="J23">
        <v>0.22059400000000001</v>
      </c>
      <c r="K23">
        <v>0.04</v>
      </c>
      <c r="L23">
        <v>427.11599999999999</v>
      </c>
      <c r="P23">
        <v>0.22791800000000001</v>
      </c>
      <c r="Q23">
        <v>0.04</v>
      </c>
      <c r="R23">
        <v>426.767</v>
      </c>
      <c r="V23">
        <v>0.32321899999999998</v>
      </c>
      <c r="W23">
        <v>0.04</v>
      </c>
      <c r="X23">
        <v>421.93799999999999</v>
      </c>
      <c r="AB23">
        <v>0.32576699999999997</v>
      </c>
      <c r="AC23">
        <v>0.06</v>
      </c>
      <c r="AD23">
        <v>422.839</v>
      </c>
    </row>
    <row r="24" spans="1:32" x14ac:dyDescent="0.35">
      <c r="A24" s="15" t="s">
        <v>65</v>
      </c>
      <c r="B24" s="16"/>
      <c r="C24" s="16"/>
      <c r="D24" s="16"/>
      <c r="E24" s="16"/>
      <c r="J24">
        <v>0.32431500000000002</v>
      </c>
      <c r="K24">
        <v>0.06</v>
      </c>
      <c r="L24">
        <v>422.94499999999999</v>
      </c>
      <c r="P24">
        <v>0.33034000000000002</v>
      </c>
      <c r="Q24">
        <v>0.06</v>
      </c>
      <c r="R24">
        <v>422.59699999999998</v>
      </c>
      <c r="V24">
        <v>0.43086000000000002</v>
      </c>
      <c r="W24">
        <v>0.06</v>
      </c>
      <c r="X24">
        <v>416.71100000000001</v>
      </c>
      <c r="AB24">
        <v>0.42080000000000001</v>
      </c>
      <c r="AC24">
        <v>0.08</v>
      </c>
      <c r="AD24">
        <v>418.45600000000002</v>
      </c>
    </row>
    <row r="25" spans="1:32" x14ac:dyDescent="0.35">
      <c r="A25" s="2" t="s">
        <v>66</v>
      </c>
      <c r="B25" t="s">
        <v>112</v>
      </c>
      <c r="J25">
        <v>0.42021500000000001</v>
      </c>
      <c r="K25">
        <v>0.08</v>
      </c>
      <c r="L25">
        <v>418.54300000000001</v>
      </c>
      <c r="P25">
        <v>0.42339300000000002</v>
      </c>
      <c r="Q25">
        <v>0.08</v>
      </c>
      <c r="R25">
        <v>418.29199999999997</v>
      </c>
      <c r="V25">
        <v>0.51477200000000001</v>
      </c>
      <c r="W25">
        <v>0.08</v>
      </c>
      <c r="X25">
        <v>412.084</v>
      </c>
      <c r="AB25">
        <v>0.505853</v>
      </c>
      <c r="AC25">
        <v>0.1</v>
      </c>
      <c r="AD25">
        <v>413.96499999999997</v>
      </c>
    </row>
    <row r="26" spans="1:32" ht="29" x14ac:dyDescent="0.35">
      <c r="A26" s="2" t="s">
        <v>68</v>
      </c>
      <c r="B26" t="str">
        <f>HYPERLINK("#References!A23","DELI-107908")</f>
        <v>DELI-107908</v>
      </c>
      <c r="J26">
        <v>0.50610900000000003</v>
      </c>
      <c r="K26">
        <v>0.1</v>
      </c>
      <c r="L26">
        <v>414.02499999999998</v>
      </c>
      <c r="P26">
        <v>0.50615399999999999</v>
      </c>
      <c r="Q26">
        <v>0.1</v>
      </c>
      <c r="R26">
        <v>413.92500000000001</v>
      </c>
      <c r="V26">
        <v>0.58109299999999997</v>
      </c>
      <c r="W26">
        <v>0.1</v>
      </c>
      <c r="X26">
        <v>407.97699999999998</v>
      </c>
      <c r="AB26">
        <v>0.57978799999999997</v>
      </c>
      <c r="AC26">
        <v>0.12</v>
      </c>
      <c r="AD26">
        <v>409.48899999999998</v>
      </c>
    </row>
    <row r="27" spans="1:32" x14ac:dyDescent="0.35">
      <c r="J27">
        <v>0.58065</v>
      </c>
      <c r="K27">
        <v>0.12</v>
      </c>
      <c r="L27">
        <v>409.52600000000001</v>
      </c>
      <c r="P27">
        <v>0.57816800000000002</v>
      </c>
      <c r="Q27">
        <v>0.12</v>
      </c>
      <c r="R27">
        <v>409.58600000000001</v>
      </c>
      <c r="V27">
        <v>0.63425600000000004</v>
      </c>
      <c r="W27">
        <v>0.12</v>
      </c>
      <c r="X27">
        <v>404.31700000000001</v>
      </c>
      <c r="AB27">
        <v>0.642378</v>
      </c>
      <c r="AC27">
        <v>0.14000000000000001</v>
      </c>
      <c r="AD27">
        <v>405.15300000000002</v>
      </c>
    </row>
    <row r="28" spans="1:32" x14ac:dyDescent="0.35">
      <c r="J28">
        <v>0.64356999999999998</v>
      </c>
      <c r="K28">
        <v>0.14000000000000001</v>
      </c>
      <c r="L28">
        <v>405.178</v>
      </c>
      <c r="P28">
        <v>0.63955200000000001</v>
      </c>
      <c r="Q28">
        <v>0.14000000000000001</v>
      </c>
      <c r="R28">
        <v>405.36799999999999</v>
      </c>
      <c r="V28">
        <v>0.67747199999999996</v>
      </c>
      <c r="W28">
        <v>0.14000000000000001</v>
      </c>
      <c r="X28">
        <v>401.04199999999997</v>
      </c>
      <c r="AB28">
        <v>0.69427399999999995</v>
      </c>
      <c r="AC28">
        <v>0.16</v>
      </c>
      <c r="AD28">
        <v>401.06200000000001</v>
      </c>
    </row>
    <row r="29" spans="1:32" x14ac:dyDescent="0.35">
      <c r="J29">
        <v>0.69558600000000004</v>
      </c>
      <c r="K29">
        <v>0.16</v>
      </c>
      <c r="L29">
        <v>401.08600000000001</v>
      </c>
      <c r="P29">
        <v>0.69097500000000001</v>
      </c>
      <c r="Q29">
        <v>0.16</v>
      </c>
      <c r="R29">
        <v>401.35500000000002</v>
      </c>
      <c r="V29">
        <v>0.71307500000000001</v>
      </c>
      <c r="W29">
        <v>0.16</v>
      </c>
      <c r="X29">
        <v>398.09399999999999</v>
      </c>
      <c r="AB29">
        <v>0.73674099999999998</v>
      </c>
      <c r="AC29">
        <v>0.18</v>
      </c>
      <c r="AD29">
        <v>397.28199999999998</v>
      </c>
    </row>
    <row r="30" spans="1:32" x14ac:dyDescent="0.35">
      <c r="J30">
        <v>0.73805100000000001</v>
      </c>
      <c r="K30">
        <v>0.18</v>
      </c>
      <c r="L30">
        <v>397.31299999999999</v>
      </c>
      <c r="P30">
        <v>0.73351299999999997</v>
      </c>
      <c r="Q30">
        <v>0.18</v>
      </c>
      <c r="R30">
        <v>397.608</v>
      </c>
      <c r="V30">
        <v>0.74277899999999997</v>
      </c>
      <c r="W30">
        <v>0.18</v>
      </c>
      <c r="X30">
        <v>395.428</v>
      </c>
      <c r="AB30">
        <v>0.77129999999999999</v>
      </c>
      <c r="AC30">
        <v>0.2</v>
      </c>
      <c r="AD30">
        <v>393.84100000000001</v>
      </c>
    </row>
    <row r="31" spans="1:32" x14ac:dyDescent="0.35">
      <c r="J31">
        <v>0.772559</v>
      </c>
      <c r="K31">
        <v>0.2</v>
      </c>
      <c r="L31">
        <v>393.88400000000001</v>
      </c>
      <c r="P31">
        <v>0.76844999999999997</v>
      </c>
      <c r="Q31">
        <v>0.2</v>
      </c>
      <c r="R31">
        <v>394.16199999999998</v>
      </c>
      <c r="V31">
        <v>0.76785599999999998</v>
      </c>
      <c r="W31">
        <v>0.2</v>
      </c>
      <c r="X31">
        <v>393.00299999999999</v>
      </c>
      <c r="AB31">
        <v>0.79944599999999999</v>
      </c>
      <c r="AC31">
        <v>0.22</v>
      </c>
      <c r="AD31">
        <v>390.738</v>
      </c>
    </row>
    <row r="32" spans="1:32" x14ac:dyDescent="0.35">
      <c r="J32">
        <v>0.80064599999999997</v>
      </c>
      <c r="K32">
        <v>0.22</v>
      </c>
      <c r="L32">
        <v>390.79399999999998</v>
      </c>
      <c r="P32">
        <v>0.79708599999999996</v>
      </c>
      <c r="Q32">
        <v>0.22</v>
      </c>
      <c r="R32">
        <v>391.02800000000002</v>
      </c>
      <c r="V32">
        <v>0.78926200000000002</v>
      </c>
      <c r="W32">
        <v>0.22</v>
      </c>
      <c r="X32">
        <v>390.78699999999998</v>
      </c>
      <c r="AB32">
        <v>0.82249399999999995</v>
      </c>
      <c r="AC32">
        <v>0.24</v>
      </c>
      <c r="AD32">
        <v>387.95299999999997</v>
      </c>
    </row>
    <row r="33" spans="10:30" x14ac:dyDescent="0.35">
      <c r="J33">
        <v>0.82364400000000004</v>
      </c>
      <c r="K33">
        <v>0.24</v>
      </c>
      <c r="L33">
        <v>388.02</v>
      </c>
      <c r="P33">
        <v>0.82061499999999998</v>
      </c>
      <c r="Q33">
        <v>0.24</v>
      </c>
      <c r="R33">
        <v>388.197</v>
      </c>
      <c r="V33">
        <v>0.80771999999999999</v>
      </c>
      <c r="W33">
        <v>0.24</v>
      </c>
      <c r="X33">
        <v>388.75099999999998</v>
      </c>
      <c r="AB33">
        <v>0.84152300000000002</v>
      </c>
      <c r="AC33">
        <v>0.26</v>
      </c>
      <c r="AD33">
        <v>385.45600000000002</v>
      </c>
    </row>
    <row r="34" spans="10:30" x14ac:dyDescent="0.35">
      <c r="J34">
        <v>0.842638</v>
      </c>
      <c r="K34">
        <v>0.26</v>
      </c>
      <c r="L34">
        <v>385.53300000000002</v>
      </c>
      <c r="P34">
        <v>0.84005600000000002</v>
      </c>
      <c r="Q34">
        <v>0.26</v>
      </c>
      <c r="R34">
        <v>385.65</v>
      </c>
      <c r="V34">
        <v>0.82378799999999996</v>
      </c>
      <c r="W34">
        <v>0.26</v>
      </c>
      <c r="X34">
        <v>386.87200000000001</v>
      </c>
      <c r="AB34">
        <v>0.85739100000000001</v>
      </c>
      <c r="AC34">
        <v>0.28000000000000003</v>
      </c>
      <c r="AD34">
        <v>383.21499999999997</v>
      </c>
    </row>
    <row r="35" spans="10:30" x14ac:dyDescent="0.35">
      <c r="J35">
        <v>0.85848500000000005</v>
      </c>
      <c r="K35">
        <v>0.28000000000000003</v>
      </c>
      <c r="L35">
        <v>383.29899999999998</v>
      </c>
      <c r="P35">
        <v>0.85624400000000001</v>
      </c>
      <c r="Q35">
        <v>0.28000000000000003</v>
      </c>
      <c r="R35">
        <v>383.36</v>
      </c>
      <c r="V35">
        <v>0.837897</v>
      </c>
      <c r="W35">
        <v>0.28000000000000003</v>
      </c>
      <c r="X35">
        <v>385.12900000000002</v>
      </c>
      <c r="AB35">
        <v>0.87076299999999995</v>
      </c>
      <c r="AC35">
        <v>0.3</v>
      </c>
      <c r="AD35">
        <v>381.19799999999998</v>
      </c>
    </row>
    <row r="36" spans="10:30" x14ac:dyDescent="0.35">
      <c r="J36">
        <v>0.87184399999999995</v>
      </c>
      <c r="K36">
        <v>0.3</v>
      </c>
      <c r="L36">
        <v>381.28699999999998</v>
      </c>
      <c r="P36">
        <v>0.86984799999999995</v>
      </c>
      <c r="Q36">
        <v>0.3</v>
      </c>
      <c r="R36">
        <v>381.30099999999999</v>
      </c>
      <c r="V36">
        <v>0.850387</v>
      </c>
      <c r="W36">
        <v>0.3</v>
      </c>
      <c r="X36">
        <v>383.50599999999997</v>
      </c>
      <c r="AB36">
        <v>0.88215100000000002</v>
      </c>
      <c r="AC36">
        <v>0.32</v>
      </c>
      <c r="AD36">
        <v>379.37700000000001</v>
      </c>
    </row>
    <row r="37" spans="10:30" x14ac:dyDescent="0.35">
      <c r="J37">
        <v>0.88322800000000001</v>
      </c>
      <c r="K37">
        <v>0.32</v>
      </c>
      <c r="L37">
        <v>379.46899999999999</v>
      </c>
      <c r="P37">
        <v>0.88139100000000004</v>
      </c>
      <c r="Q37">
        <v>0.32</v>
      </c>
      <c r="R37">
        <v>379.44499999999999</v>
      </c>
      <c r="V37">
        <v>0.86152600000000001</v>
      </c>
      <c r="W37">
        <v>0.32</v>
      </c>
      <c r="X37">
        <v>381.98700000000002</v>
      </c>
      <c r="AB37">
        <v>0.89195100000000005</v>
      </c>
      <c r="AC37">
        <v>0.34</v>
      </c>
      <c r="AD37">
        <v>377.726</v>
      </c>
    </row>
    <row r="38" spans="10:30" x14ac:dyDescent="0.35">
      <c r="J38">
        <v>0.89302700000000002</v>
      </c>
      <c r="K38">
        <v>0.34</v>
      </c>
      <c r="L38">
        <v>377.81900000000002</v>
      </c>
      <c r="P38">
        <v>0.89128300000000005</v>
      </c>
      <c r="Q38">
        <v>0.34</v>
      </c>
      <c r="R38">
        <v>377.76600000000002</v>
      </c>
      <c r="V38">
        <v>0.871529</v>
      </c>
      <c r="W38">
        <v>0.34</v>
      </c>
      <c r="X38">
        <v>380.56099999999998</v>
      </c>
      <c r="AB38">
        <v>0.90046899999999996</v>
      </c>
      <c r="AC38">
        <v>0.36</v>
      </c>
      <c r="AD38">
        <v>376.22199999999998</v>
      </c>
    </row>
    <row r="39" spans="10:30" x14ac:dyDescent="0.35">
      <c r="J39">
        <v>0.90154599999999996</v>
      </c>
      <c r="K39">
        <v>0.36</v>
      </c>
      <c r="L39">
        <v>376.315</v>
      </c>
      <c r="P39">
        <v>0.89984500000000001</v>
      </c>
      <c r="Q39">
        <v>0.36</v>
      </c>
      <c r="R39">
        <v>376.24200000000002</v>
      </c>
      <c r="V39">
        <v>0.88056900000000005</v>
      </c>
      <c r="W39">
        <v>0.36</v>
      </c>
      <c r="X39">
        <v>379.21600000000001</v>
      </c>
      <c r="AB39">
        <v>0.907941</v>
      </c>
      <c r="AC39">
        <v>0.38</v>
      </c>
      <c r="AD39">
        <v>374.84699999999998</v>
      </c>
    </row>
    <row r="40" spans="10:30" x14ac:dyDescent="0.35">
      <c r="J40">
        <v>0.90901900000000002</v>
      </c>
      <c r="K40">
        <v>0.38</v>
      </c>
      <c r="L40">
        <v>374.93900000000002</v>
      </c>
      <c r="P40">
        <v>0.90732500000000005</v>
      </c>
      <c r="Q40">
        <v>0.38</v>
      </c>
      <c r="R40">
        <v>374.85300000000001</v>
      </c>
      <c r="V40">
        <v>0.88878900000000005</v>
      </c>
      <c r="W40">
        <v>0.38</v>
      </c>
      <c r="X40">
        <v>377.94400000000002</v>
      </c>
      <c r="AB40">
        <v>0.91455600000000004</v>
      </c>
      <c r="AC40">
        <v>0.4</v>
      </c>
      <c r="AD40">
        <v>373.584</v>
      </c>
    </row>
    <row r="41" spans="10:30" x14ac:dyDescent="0.35">
      <c r="J41">
        <v>0.91563399999999995</v>
      </c>
      <c r="K41">
        <v>0.4</v>
      </c>
      <c r="L41">
        <v>373.67399999999998</v>
      </c>
      <c r="P41">
        <v>0.91392200000000001</v>
      </c>
      <c r="Q41">
        <v>0.4</v>
      </c>
      <c r="R41">
        <v>373.58100000000002</v>
      </c>
      <c r="V41">
        <v>0.89630299999999996</v>
      </c>
      <c r="W41">
        <v>0.4</v>
      </c>
      <c r="X41">
        <v>376.73700000000002</v>
      </c>
      <c r="AB41">
        <v>0.92045900000000003</v>
      </c>
      <c r="AC41">
        <v>0.42</v>
      </c>
      <c r="AD41">
        <v>372.41899999999998</v>
      </c>
    </row>
    <row r="42" spans="10:30" x14ac:dyDescent="0.35">
      <c r="J42">
        <v>0.92153600000000002</v>
      </c>
      <c r="K42">
        <v>0.42</v>
      </c>
      <c r="L42">
        <v>372.50700000000001</v>
      </c>
      <c r="P42">
        <v>0.91979200000000005</v>
      </c>
      <c r="Q42">
        <v>0.42</v>
      </c>
      <c r="R42">
        <v>372.41199999999998</v>
      </c>
      <c r="V42">
        <v>0.90320699999999998</v>
      </c>
      <c r="W42">
        <v>0.42</v>
      </c>
      <c r="X42">
        <v>375.58699999999999</v>
      </c>
      <c r="AB42">
        <v>0.92576999999999998</v>
      </c>
      <c r="AC42">
        <v>0.44</v>
      </c>
      <c r="AD42">
        <v>371.339</v>
      </c>
    </row>
    <row r="43" spans="10:30" x14ac:dyDescent="0.35">
      <c r="J43">
        <v>0.926844</v>
      </c>
      <c r="K43">
        <v>0.44</v>
      </c>
      <c r="L43">
        <v>371.42399999999998</v>
      </c>
      <c r="P43">
        <v>0.92505800000000005</v>
      </c>
      <c r="Q43">
        <v>0.44</v>
      </c>
      <c r="R43">
        <v>371.33300000000003</v>
      </c>
      <c r="V43">
        <v>0.909582</v>
      </c>
      <c r="W43">
        <v>0.44</v>
      </c>
      <c r="X43">
        <v>374.48899999999998</v>
      </c>
      <c r="AB43">
        <v>0.93058399999999997</v>
      </c>
      <c r="AC43">
        <v>0.46</v>
      </c>
      <c r="AD43">
        <v>370.33300000000003</v>
      </c>
    </row>
    <row r="44" spans="10:30" x14ac:dyDescent="0.35">
      <c r="J44">
        <v>0.93165200000000004</v>
      </c>
      <c r="K44">
        <v>0.46</v>
      </c>
      <c r="L44">
        <v>370.416</v>
      </c>
      <c r="P44">
        <v>0.92982200000000004</v>
      </c>
      <c r="Q44">
        <v>0.46</v>
      </c>
      <c r="R44">
        <v>370.33100000000002</v>
      </c>
      <c r="V44">
        <v>0.91549400000000003</v>
      </c>
      <c r="W44">
        <v>0.46</v>
      </c>
      <c r="X44">
        <v>373.43700000000001</v>
      </c>
      <c r="AB44">
        <v>0.93497699999999995</v>
      </c>
      <c r="AC44">
        <v>0.48</v>
      </c>
      <c r="AD44">
        <v>369.39400000000001</v>
      </c>
    </row>
    <row r="45" spans="10:30" x14ac:dyDescent="0.35">
      <c r="J45">
        <v>0.93603800000000004</v>
      </c>
      <c r="K45">
        <v>0.48</v>
      </c>
      <c r="L45">
        <v>369.47399999999999</v>
      </c>
      <c r="P45">
        <v>0.93416500000000002</v>
      </c>
      <c r="Q45">
        <v>0.48</v>
      </c>
      <c r="R45">
        <v>369.39699999999999</v>
      </c>
      <c r="V45">
        <v>0.92099900000000001</v>
      </c>
      <c r="W45">
        <v>0.48</v>
      </c>
      <c r="X45">
        <v>372.42599999999999</v>
      </c>
      <c r="AB45">
        <v>0.93901400000000002</v>
      </c>
      <c r="AC45">
        <v>0.5</v>
      </c>
      <c r="AD45">
        <v>368.51299999999998</v>
      </c>
    </row>
    <row r="46" spans="10:30" x14ac:dyDescent="0.35">
      <c r="J46">
        <v>0.94006400000000001</v>
      </c>
      <c r="K46">
        <v>0.5</v>
      </c>
      <c r="L46">
        <v>368.589</v>
      </c>
      <c r="P46">
        <v>0.93815199999999999</v>
      </c>
      <c r="Q46">
        <v>0.5</v>
      </c>
      <c r="R46">
        <v>368.52199999999999</v>
      </c>
      <c r="V46">
        <v>0.926145</v>
      </c>
      <c r="W46">
        <v>0.5</v>
      </c>
      <c r="X46">
        <v>371.45400000000001</v>
      </c>
      <c r="AB46">
        <v>0.942747</v>
      </c>
      <c r="AC46">
        <v>0.52</v>
      </c>
      <c r="AD46">
        <v>367.68200000000002</v>
      </c>
    </row>
    <row r="47" spans="10:30" x14ac:dyDescent="0.35">
      <c r="J47">
        <v>0.94378499999999999</v>
      </c>
      <c r="K47">
        <v>0.52</v>
      </c>
      <c r="L47">
        <v>367.75599999999997</v>
      </c>
      <c r="P47">
        <v>0.94184000000000001</v>
      </c>
      <c r="Q47">
        <v>0.52</v>
      </c>
      <c r="R47">
        <v>367.7</v>
      </c>
      <c r="V47">
        <v>0.93097200000000002</v>
      </c>
      <c r="W47">
        <v>0.52</v>
      </c>
      <c r="X47">
        <v>370.51499999999999</v>
      </c>
      <c r="AB47">
        <v>0.94621999999999995</v>
      </c>
      <c r="AC47">
        <v>0.54</v>
      </c>
      <c r="AD47">
        <v>366.89699999999999</v>
      </c>
    </row>
    <row r="48" spans="10:30" x14ac:dyDescent="0.35">
      <c r="J48">
        <v>0.94724299999999995</v>
      </c>
      <c r="K48">
        <v>0.54</v>
      </c>
      <c r="L48">
        <v>366.96699999999998</v>
      </c>
      <c r="P48">
        <v>0.94527399999999995</v>
      </c>
      <c r="Q48">
        <v>0.54</v>
      </c>
      <c r="R48">
        <v>366.92200000000003</v>
      </c>
      <c r="V48">
        <v>0.93551499999999999</v>
      </c>
      <c r="W48">
        <v>0.54</v>
      </c>
      <c r="X48">
        <v>369.60700000000003</v>
      </c>
      <c r="AB48">
        <v>0.94947099999999995</v>
      </c>
      <c r="AC48">
        <v>0.56000000000000005</v>
      </c>
      <c r="AD48">
        <v>366.15</v>
      </c>
    </row>
    <row r="49" spans="10:30" x14ac:dyDescent="0.35">
      <c r="J49">
        <v>0.95047599999999999</v>
      </c>
      <c r="K49">
        <v>0.56000000000000005</v>
      </c>
      <c r="L49">
        <v>366.21800000000002</v>
      </c>
      <c r="P49">
        <v>0.948492</v>
      </c>
      <c r="Q49">
        <v>0.56000000000000005</v>
      </c>
      <c r="R49">
        <v>366.18400000000003</v>
      </c>
      <c r="V49">
        <v>0.93980399999999997</v>
      </c>
      <c r="W49">
        <v>0.56000000000000005</v>
      </c>
      <c r="X49">
        <v>368.72800000000001</v>
      </c>
      <c r="AB49">
        <v>0.95253100000000002</v>
      </c>
      <c r="AC49">
        <v>0.57999999999999996</v>
      </c>
      <c r="AD49">
        <v>365.43799999999999</v>
      </c>
    </row>
    <row r="50" spans="10:30" x14ac:dyDescent="0.35">
      <c r="J50">
        <v>0.95351600000000003</v>
      </c>
      <c r="K50">
        <v>0.57999999999999996</v>
      </c>
      <c r="L50">
        <v>365.50299999999999</v>
      </c>
      <c r="P50">
        <v>0.95152800000000004</v>
      </c>
      <c r="Q50">
        <v>0.57999999999999996</v>
      </c>
      <c r="R50">
        <v>365.48</v>
      </c>
      <c r="V50">
        <v>0.94386499999999995</v>
      </c>
      <c r="W50">
        <v>0.57999999999999996</v>
      </c>
      <c r="X50">
        <v>367.87299999999999</v>
      </c>
      <c r="AB50">
        <v>0.955426</v>
      </c>
      <c r="AC50">
        <v>0.6</v>
      </c>
      <c r="AD50">
        <v>364.75700000000001</v>
      </c>
    </row>
    <row r="51" spans="10:30" x14ac:dyDescent="0.35">
      <c r="J51">
        <v>0.95638999999999996</v>
      </c>
      <c r="K51">
        <v>0.6</v>
      </c>
      <c r="L51">
        <v>364.81900000000002</v>
      </c>
      <c r="P51">
        <v>0.95440899999999995</v>
      </c>
      <c r="Q51">
        <v>0.6</v>
      </c>
      <c r="R51">
        <v>364.80599999999998</v>
      </c>
      <c r="V51">
        <v>0.94772000000000001</v>
      </c>
      <c r="W51">
        <v>0.6</v>
      </c>
      <c r="X51">
        <v>367.04199999999997</v>
      </c>
      <c r="AB51">
        <v>0.95818099999999995</v>
      </c>
      <c r="AC51">
        <v>0.62</v>
      </c>
      <c r="AD51">
        <v>364.10199999999998</v>
      </c>
    </row>
    <row r="52" spans="10:30" x14ac:dyDescent="0.35">
      <c r="J52">
        <v>0.95912200000000003</v>
      </c>
      <c r="K52">
        <v>0.62</v>
      </c>
      <c r="L52">
        <v>364.161</v>
      </c>
      <c r="P52">
        <v>0.95715799999999995</v>
      </c>
      <c r="Q52">
        <v>0.62</v>
      </c>
      <c r="R52">
        <v>364.15699999999998</v>
      </c>
      <c r="V52">
        <v>0.95138800000000001</v>
      </c>
      <c r="W52">
        <v>0.62</v>
      </c>
      <c r="X52">
        <v>366.23200000000003</v>
      </c>
      <c r="AB52">
        <v>0.960816</v>
      </c>
      <c r="AC52">
        <v>0.64</v>
      </c>
      <c r="AD52">
        <v>363.46899999999999</v>
      </c>
    </row>
    <row r="53" spans="10:30" x14ac:dyDescent="0.35">
      <c r="J53">
        <v>0.96172999999999997</v>
      </c>
      <c r="K53">
        <v>0.64</v>
      </c>
      <c r="L53">
        <v>363.52600000000001</v>
      </c>
      <c r="P53">
        <v>0.95979599999999998</v>
      </c>
      <c r="Q53">
        <v>0.64</v>
      </c>
      <c r="R53">
        <v>363.53</v>
      </c>
      <c r="V53">
        <v>0.95488799999999996</v>
      </c>
      <c r="W53">
        <v>0.64</v>
      </c>
      <c r="X53">
        <v>365.44200000000001</v>
      </c>
      <c r="AB53">
        <v>0.96334799999999998</v>
      </c>
      <c r="AC53">
        <v>0.66</v>
      </c>
      <c r="AD53">
        <v>362.85599999999999</v>
      </c>
    </row>
    <row r="54" spans="10:30" x14ac:dyDescent="0.35">
      <c r="J54">
        <v>0.96423499999999995</v>
      </c>
      <c r="K54">
        <v>0.66</v>
      </c>
      <c r="L54">
        <v>362.91</v>
      </c>
      <c r="P54">
        <v>0.96234200000000003</v>
      </c>
      <c r="Q54">
        <v>0.66</v>
      </c>
      <c r="R54">
        <v>362.92099999999999</v>
      </c>
      <c r="V54">
        <v>0.958233</v>
      </c>
      <c r="W54">
        <v>0.66</v>
      </c>
      <c r="X54">
        <v>364.66899999999998</v>
      </c>
      <c r="AB54">
        <v>0.96579300000000001</v>
      </c>
      <c r="AC54">
        <v>0.68</v>
      </c>
      <c r="AD54">
        <v>362.25900000000001</v>
      </c>
    </row>
    <row r="55" spans="10:30" x14ac:dyDescent="0.35">
      <c r="J55">
        <v>0.96665000000000001</v>
      </c>
      <c r="K55">
        <v>0.68</v>
      </c>
      <c r="L55">
        <v>362.31099999999998</v>
      </c>
      <c r="P55">
        <v>0.96480999999999995</v>
      </c>
      <c r="Q55">
        <v>0.68</v>
      </c>
      <c r="R55">
        <v>362.327</v>
      </c>
      <c r="V55">
        <v>0.96143599999999996</v>
      </c>
      <c r="W55">
        <v>0.68</v>
      </c>
      <c r="X55">
        <v>363.91300000000001</v>
      </c>
      <c r="AB55">
        <v>0.96816500000000005</v>
      </c>
      <c r="AC55">
        <v>0.7</v>
      </c>
      <c r="AD55">
        <v>361.67700000000002</v>
      </c>
    </row>
    <row r="56" spans="10:30" x14ac:dyDescent="0.35">
      <c r="J56">
        <v>0.96898899999999999</v>
      </c>
      <c r="K56">
        <v>0.7</v>
      </c>
      <c r="L56">
        <v>361.72500000000002</v>
      </c>
      <c r="P56">
        <v>0.96721500000000005</v>
      </c>
      <c r="Q56">
        <v>0.7</v>
      </c>
      <c r="R56">
        <v>361.745</v>
      </c>
      <c r="V56">
        <v>0.96450999999999998</v>
      </c>
      <c r="W56">
        <v>0.7</v>
      </c>
      <c r="X56">
        <v>363.17099999999999</v>
      </c>
      <c r="AB56">
        <v>0.97047499999999998</v>
      </c>
      <c r="AC56">
        <v>0.72</v>
      </c>
      <c r="AD56">
        <v>361.10500000000002</v>
      </c>
    </row>
    <row r="57" spans="10:30" x14ac:dyDescent="0.35">
      <c r="J57">
        <v>0.97126500000000004</v>
      </c>
      <c r="K57">
        <v>0.72</v>
      </c>
      <c r="L57">
        <v>361.15100000000001</v>
      </c>
      <c r="P57">
        <v>0.96956699999999996</v>
      </c>
      <c r="Q57">
        <v>0.72</v>
      </c>
      <c r="R57">
        <v>361.17399999999998</v>
      </c>
      <c r="V57">
        <v>0.96746399999999999</v>
      </c>
      <c r="W57">
        <v>0.72</v>
      </c>
      <c r="X57">
        <v>362.44400000000002</v>
      </c>
      <c r="AB57">
        <v>0.97273500000000002</v>
      </c>
      <c r="AC57">
        <v>0.74</v>
      </c>
      <c r="AD57">
        <v>360.54300000000001</v>
      </c>
    </row>
    <row r="58" spans="10:30" x14ac:dyDescent="0.35">
      <c r="J58">
        <v>0.97348800000000002</v>
      </c>
      <c r="K58">
        <v>0.74</v>
      </c>
      <c r="L58">
        <v>360.58499999999998</v>
      </c>
      <c r="P58">
        <v>0.97187699999999999</v>
      </c>
      <c r="Q58">
        <v>0.74</v>
      </c>
      <c r="R58">
        <v>360.61</v>
      </c>
      <c r="V58">
        <v>0.97030799999999995</v>
      </c>
      <c r="W58">
        <v>0.74</v>
      </c>
      <c r="X58">
        <v>361.73</v>
      </c>
      <c r="AB58">
        <v>0.97495399999999999</v>
      </c>
      <c r="AC58">
        <v>0.76</v>
      </c>
      <c r="AD58">
        <v>359.98700000000002</v>
      </c>
    </row>
    <row r="59" spans="10:30" x14ac:dyDescent="0.35">
      <c r="J59">
        <v>0.97566799999999998</v>
      </c>
      <c r="K59">
        <v>0.76</v>
      </c>
      <c r="L59">
        <v>360.02699999999999</v>
      </c>
      <c r="P59">
        <v>0.97415399999999996</v>
      </c>
      <c r="Q59">
        <v>0.76</v>
      </c>
      <c r="R59">
        <v>360.05099999999999</v>
      </c>
      <c r="V59">
        <v>0.97304999999999997</v>
      </c>
      <c r="W59">
        <v>0.76</v>
      </c>
      <c r="X59">
        <v>361.02699999999999</v>
      </c>
      <c r="AB59">
        <v>0.97713899999999998</v>
      </c>
      <c r="AC59">
        <v>0.78</v>
      </c>
      <c r="AD59">
        <v>359.43599999999998</v>
      </c>
    </row>
    <row r="60" spans="10:30" x14ac:dyDescent="0.35">
      <c r="J60">
        <v>0.97781099999999999</v>
      </c>
      <c r="K60">
        <v>0.78</v>
      </c>
      <c r="L60">
        <v>359.47300000000001</v>
      </c>
      <c r="P60">
        <v>0.97640400000000005</v>
      </c>
      <c r="Q60">
        <v>0.78</v>
      </c>
      <c r="R60">
        <v>359.49599999999998</v>
      </c>
      <c r="V60">
        <v>0.97569700000000004</v>
      </c>
      <c r="W60">
        <v>0.78</v>
      </c>
      <c r="X60">
        <v>360.33600000000001</v>
      </c>
      <c r="AB60">
        <v>0.979298</v>
      </c>
      <c r="AC60">
        <v>0.8</v>
      </c>
      <c r="AD60">
        <v>358.88799999999998</v>
      </c>
    </row>
    <row r="61" spans="10:30" x14ac:dyDescent="0.35">
      <c r="J61">
        <v>0.97992599999999996</v>
      </c>
      <c r="K61">
        <v>0.8</v>
      </c>
      <c r="L61">
        <v>358.92099999999999</v>
      </c>
      <c r="P61">
        <v>0.978634</v>
      </c>
      <c r="Q61">
        <v>0.8</v>
      </c>
      <c r="R61">
        <v>358.94200000000001</v>
      </c>
      <c r="V61">
        <v>0.97825499999999999</v>
      </c>
      <c r="W61">
        <v>0.8</v>
      </c>
      <c r="X61">
        <v>359.654</v>
      </c>
      <c r="AB61">
        <v>0.98143499999999995</v>
      </c>
      <c r="AC61">
        <v>0.82</v>
      </c>
      <c r="AD61">
        <v>358.34100000000001</v>
      </c>
    </row>
    <row r="62" spans="10:30" x14ac:dyDescent="0.35">
      <c r="J62">
        <v>0.98201700000000003</v>
      </c>
      <c r="K62">
        <v>0.82</v>
      </c>
      <c r="L62">
        <v>358.37099999999998</v>
      </c>
      <c r="P62">
        <v>0.98084700000000002</v>
      </c>
      <c r="Q62">
        <v>0.82</v>
      </c>
      <c r="R62">
        <v>358.38900000000001</v>
      </c>
      <c r="V62">
        <v>0.98073100000000002</v>
      </c>
      <c r="W62">
        <v>0.82</v>
      </c>
      <c r="X62">
        <v>358.983</v>
      </c>
      <c r="AB62">
        <v>0.98355700000000001</v>
      </c>
      <c r="AC62">
        <v>0.84</v>
      </c>
      <c r="AD62">
        <v>357.79399999999998</v>
      </c>
    </row>
    <row r="63" spans="10:30" x14ac:dyDescent="0.35">
      <c r="J63">
        <v>0.98408799999999996</v>
      </c>
      <c r="K63">
        <v>0.84</v>
      </c>
      <c r="L63">
        <v>357.82</v>
      </c>
      <c r="P63">
        <v>0.983047</v>
      </c>
      <c r="Q63">
        <v>0.84</v>
      </c>
      <c r="R63">
        <v>357.83499999999998</v>
      </c>
      <c r="V63">
        <v>0.98312900000000003</v>
      </c>
      <c r="W63">
        <v>0.84</v>
      </c>
      <c r="X63">
        <v>358.32</v>
      </c>
      <c r="AB63">
        <v>0.98566399999999998</v>
      </c>
      <c r="AC63">
        <v>0.86</v>
      </c>
      <c r="AD63">
        <v>357.245</v>
      </c>
    </row>
    <row r="64" spans="10:30" x14ac:dyDescent="0.35">
      <c r="J64">
        <v>0.98614199999999996</v>
      </c>
      <c r="K64">
        <v>0.86</v>
      </c>
      <c r="L64">
        <v>357.26799999999997</v>
      </c>
      <c r="P64">
        <v>0.98523400000000005</v>
      </c>
      <c r="Q64">
        <v>0.86</v>
      </c>
      <c r="R64">
        <v>357.27800000000002</v>
      </c>
      <c r="V64">
        <v>0.98545400000000005</v>
      </c>
      <c r="W64">
        <v>0.86</v>
      </c>
      <c r="X64">
        <v>357.666</v>
      </c>
      <c r="AB64">
        <v>0.98775999999999997</v>
      </c>
      <c r="AC64">
        <v>0.88</v>
      </c>
      <c r="AD64">
        <v>356.69299999999998</v>
      </c>
    </row>
    <row r="65" spans="10:30" x14ac:dyDescent="0.35">
      <c r="J65">
        <v>0.98817999999999995</v>
      </c>
      <c r="K65">
        <v>0.88</v>
      </c>
      <c r="L65">
        <v>356.71300000000002</v>
      </c>
      <c r="P65">
        <v>0.98740799999999995</v>
      </c>
      <c r="Q65">
        <v>0.88</v>
      </c>
      <c r="R65">
        <v>356.71899999999999</v>
      </c>
      <c r="V65">
        <v>0.98770999999999998</v>
      </c>
      <c r="W65">
        <v>0.88</v>
      </c>
      <c r="X65">
        <v>357.01900000000001</v>
      </c>
      <c r="AB65">
        <v>0.98984499999999997</v>
      </c>
      <c r="AC65">
        <v>0.9</v>
      </c>
      <c r="AD65">
        <v>356.13799999999998</v>
      </c>
    </row>
    <row r="66" spans="10:30" x14ac:dyDescent="0.35">
      <c r="J66">
        <v>0.99020399999999997</v>
      </c>
      <c r="K66">
        <v>0.9</v>
      </c>
      <c r="L66">
        <v>356.15300000000002</v>
      </c>
      <c r="P66">
        <v>0.989568</v>
      </c>
      <c r="Q66">
        <v>0.9</v>
      </c>
      <c r="R66">
        <v>356.15600000000001</v>
      </c>
      <c r="V66">
        <v>0.98990199999999995</v>
      </c>
      <c r="W66">
        <v>0.9</v>
      </c>
      <c r="X66">
        <v>356.38</v>
      </c>
      <c r="AB66">
        <v>0.99191600000000002</v>
      </c>
      <c r="AC66">
        <v>0.92</v>
      </c>
      <c r="AD66">
        <v>355.577</v>
      </c>
    </row>
    <row r="67" spans="10:30" x14ac:dyDescent="0.35">
      <c r="J67">
        <v>0.99221099999999995</v>
      </c>
      <c r="K67">
        <v>0.92</v>
      </c>
      <c r="L67">
        <v>355.59</v>
      </c>
      <c r="P67">
        <v>0.99171100000000001</v>
      </c>
      <c r="Q67">
        <v>0.92</v>
      </c>
      <c r="R67">
        <v>355.589</v>
      </c>
      <c r="V67">
        <v>0.99203200000000002</v>
      </c>
      <c r="W67">
        <v>0.92</v>
      </c>
      <c r="X67">
        <v>355.74799999999999</v>
      </c>
      <c r="AB67">
        <v>0.99397199999999997</v>
      </c>
      <c r="AC67">
        <v>0.94</v>
      </c>
      <c r="AD67">
        <v>355.01100000000002</v>
      </c>
    </row>
    <row r="68" spans="10:30" x14ac:dyDescent="0.35">
      <c r="J68">
        <v>0.99419900000000005</v>
      </c>
      <c r="K68">
        <v>0.94</v>
      </c>
      <c r="L68">
        <v>355.02</v>
      </c>
      <c r="P68">
        <v>0.99383200000000005</v>
      </c>
      <c r="Q68">
        <v>0.94</v>
      </c>
      <c r="R68">
        <v>355.01799999999997</v>
      </c>
      <c r="V68">
        <v>0.99410500000000002</v>
      </c>
      <c r="W68">
        <v>0.94</v>
      </c>
      <c r="X68">
        <v>355.12200000000001</v>
      </c>
      <c r="AB68">
        <v>0.99600900000000003</v>
      </c>
      <c r="AC68">
        <v>0.96</v>
      </c>
      <c r="AD68">
        <v>354.44</v>
      </c>
    </row>
    <row r="69" spans="10:30" x14ac:dyDescent="0.35">
      <c r="J69">
        <v>0.99616300000000002</v>
      </c>
      <c r="K69">
        <v>0.96</v>
      </c>
      <c r="L69">
        <v>354.44600000000003</v>
      </c>
      <c r="P69">
        <v>0.99592499999999995</v>
      </c>
      <c r="Q69">
        <v>0.96</v>
      </c>
      <c r="R69">
        <v>354.44299999999998</v>
      </c>
      <c r="V69">
        <v>0.99612199999999995</v>
      </c>
      <c r="W69">
        <v>0.96</v>
      </c>
      <c r="X69">
        <v>354.50200000000001</v>
      </c>
      <c r="AB69">
        <v>0.99802100000000005</v>
      </c>
      <c r="AC69">
        <v>0.98</v>
      </c>
      <c r="AD69">
        <v>353.863</v>
      </c>
    </row>
    <row r="70" spans="10:30" x14ac:dyDescent="0.35">
      <c r="J70">
        <v>0.99809899999999996</v>
      </c>
      <c r="K70">
        <v>0.98</v>
      </c>
      <c r="L70">
        <v>353.86599999999999</v>
      </c>
      <c r="P70">
        <v>0.99798299999999995</v>
      </c>
      <c r="Q70">
        <v>0.98</v>
      </c>
      <c r="R70">
        <v>353.863</v>
      </c>
      <c r="V70">
        <v>0.99808600000000003</v>
      </c>
      <c r="W70">
        <v>0.98</v>
      </c>
      <c r="X70">
        <v>353.88799999999998</v>
      </c>
      <c r="AB70">
        <v>1</v>
      </c>
      <c r="AC70">
        <v>1</v>
      </c>
      <c r="AD70">
        <v>353.28</v>
      </c>
    </row>
    <row r="71" spans="10:30" x14ac:dyDescent="0.35">
      <c r="J71">
        <v>1</v>
      </c>
      <c r="K71">
        <v>1</v>
      </c>
      <c r="L71">
        <v>353.28</v>
      </c>
      <c r="P71">
        <v>1</v>
      </c>
      <c r="Q71">
        <v>1</v>
      </c>
      <c r="R71">
        <v>353.28</v>
      </c>
      <c r="V71">
        <v>1</v>
      </c>
      <c r="W71">
        <v>1</v>
      </c>
      <c r="X71">
        <v>353.28</v>
      </c>
    </row>
  </sheetData>
  <mergeCells count="12">
    <mergeCell ref="AB1:AF1"/>
    <mergeCell ref="AB18:AD18"/>
    <mergeCell ref="A21:E21"/>
    <mergeCell ref="A24:E24"/>
    <mergeCell ref="A2:A5"/>
    <mergeCell ref="A16:E16"/>
    <mergeCell ref="P18:R18"/>
    <mergeCell ref="V18:X18"/>
    <mergeCell ref="J1:N1"/>
    <mergeCell ref="J18:L18"/>
    <mergeCell ref="P1:T1"/>
    <mergeCell ref="V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0C72-04F3-4881-8CBC-D4C6501E3402}">
  <sheetPr>
    <tabColor rgb="FFFF0000"/>
  </sheetPr>
  <dimension ref="A1:T92"/>
  <sheetViews>
    <sheetView zoomScale="63" workbookViewId="0">
      <selection activeCell="P30" sqref="P30"/>
    </sheetView>
  </sheetViews>
  <sheetFormatPr defaultRowHeight="14.5" x14ac:dyDescent="0.35"/>
  <cols>
    <col min="10" max="10" width="7" bestFit="1" customWidth="1"/>
    <col min="11" max="11" width="18.54296875" bestFit="1" customWidth="1"/>
    <col min="12" max="12" width="13.36328125" bestFit="1" customWidth="1"/>
    <col min="13" max="13" width="11.08984375" bestFit="1" customWidth="1"/>
    <col min="15" max="15" width="5.7265625" bestFit="1" customWidth="1"/>
    <col min="16" max="16" width="18.54296875" bestFit="1" customWidth="1"/>
    <col min="17" max="17" width="10.453125" bestFit="1" customWidth="1"/>
    <col min="18" max="18" width="12.08984375" bestFit="1" customWidth="1"/>
    <col min="23" max="23" width="8" bestFit="1" customWidth="1"/>
    <col min="24" max="24" width="19.453125" bestFit="1" customWidth="1"/>
    <col min="25" max="25" width="10.453125" bestFit="1" customWidth="1"/>
  </cols>
  <sheetData>
    <row r="1" spans="1:20" ht="17" x14ac:dyDescent="0.4">
      <c r="A1" s="1" t="s">
        <v>124</v>
      </c>
      <c r="B1" s="1"/>
      <c r="C1" s="1"/>
      <c r="D1" s="1"/>
      <c r="E1" s="1"/>
      <c r="J1" s="18" t="s">
        <v>145</v>
      </c>
      <c r="K1" s="18"/>
      <c r="L1" s="18"/>
      <c r="M1" s="18"/>
      <c r="O1" s="18" t="s">
        <v>152</v>
      </c>
      <c r="P1" s="18"/>
      <c r="Q1" s="18"/>
      <c r="R1" s="18"/>
      <c r="T1" s="4" t="s">
        <v>178</v>
      </c>
    </row>
    <row r="2" spans="1:20" ht="29" x14ac:dyDescent="0.35">
      <c r="A2" s="14" t="s">
        <v>50</v>
      </c>
      <c r="B2" s="2" t="s">
        <v>51</v>
      </c>
      <c r="C2" s="2" t="s">
        <v>53</v>
      </c>
      <c r="D2" s="2" t="s">
        <v>55</v>
      </c>
      <c r="E2" s="2" t="s">
        <v>122</v>
      </c>
      <c r="J2" t="s">
        <v>173</v>
      </c>
      <c r="K2" t="s">
        <v>174</v>
      </c>
      <c r="L2" t="s">
        <v>176</v>
      </c>
      <c r="O2" t="s">
        <v>173</v>
      </c>
      <c r="P2" t="s">
        <v>174</v>
      </c>
      <c r="Q2" t="s">
        <v>176</v>
      </c>
    </row>
    <row r="3" spans="1:20" x14ac:dyDescent="0.35">
      <c r="A3" s="14"/>
      <c r="B3" s="2"/>
      <c r="C3" s="2"/>
      <c r="D3" s="2" t="s">
        <v>88</v>
      </c>
      <c r="E3" s="2"/>
      <c r="J3" t="s">
        <v>52</v>
      </c>
      <c r="L3" t="s">
        <v>175</v>
      </c>
      <c r="O3" t="s">
        <v>52</v>
      </c>
      <c r="Q3" t="s">
        <v>175</v>
      </c>
    </row>
    <row r="4" spans="1:20" x14ac:dyDescent="0.35">
      <c r="A4" s="14"/>
      <c r="B4" s="2" t="s">
        <v>52</v>
      </c>
      <c r="C4" s="2" t="s">
        <v>54</v>
      </c>
      <c r="D4" s="2" t="s">
        <v>56</v>
      </c>
      <c r="E4" s="2" t="s">
        <v>123</v>
      </c>
      <c r="J4">
        <v>293.14999999999998</v>
      </c>
      <c r="K4">
        <v>4.6699999999999998E-2</v>
      </c>
      <c r="L4" s="20">
        <v>-5512.63</v>
      </c>
      <c r="M4">
        <f>($E6-L4)^2</f>
        <v>31215239.443600003</v>
      </c>
      <c r="O4">
        <v>293.14999999999998</v>
      </c>
      <c r="P4">
        <v>4.6699999999999998E-2</v>
      </c>
      <c r="Q4">
        <v>-7186.5</v>
      </c>
      <c r="R4">
        <f>($E6-Q4)^2</f>
        <v>52721104.464900002</v>
      </c>
    </row>
    <row r="5" spans="1:20" x14ac:dyDescent="0.35">
      <c r="A5" s="14"/>
      <c r="B5" s="2">
        <v>1</v>
      </c>
      <c r="C5" s="2">
        <v>2</v>
      </c>
      <c r="D5" s="2">
        <v>3</v>
      </c>
      <c r="E5" s="2">
        <v>4</v>
      </c>
      <c r="J5">
        <v>293.14999999999998</v>
      </c>
      <c r="K5">
        <v>9.3799999999999994E-2</v>
      </c>
      <c r="L5" s="20">
        <v>-9670.75</v>
      </c>
      <c r="M5">
        <f t="shared" ref="M5:M68" si="0">($E7-L5)^2</f>
        <v>96741978.0625</v>
      </c>
      <c r="O5">
        <v>293.14999999999998</v>
      </c>
      <c r="P5">
        <v>9.3799999999999994E-2</v>
      </c>
      <c r="Q5">
        <v>-12285.7</v>
      </c>
      <c r="R5">
        <f t="shared" ref="R5:R68" si="1">($E7-Q5)^2</f>
        <v>155019930.49000001</v>
      </c>
    </row>
    <row r="6" spans="1:20" x14ac:dyDescent="0.35">
      <c r="A6" s="2">
        <v>1</v>
      </c>
      <c r="B6">
        <v>293.14999999999998</v>
      </c>
      <c r="C6">
        <v>101000</v>
      </c>
      <c r="D6">
        <v>4.6699999999999998E-2</v>
      </c>
      <c r="E6">
        <v>74.430000000000007</v>
      </c>
      <c r="J6">
        <v>293.14999999999998</v>
      </c>
      <c r="K6">
        <v>0.1411</v>
      </c>
      <c r="L6" s="20">
        <v>-12708.4</v>
      </c>
      <c r="M6">
        <f t="shared" si="0"/>
        <v>167974301.04010001</v>
      </c>
      <c r="O6">
        <v>293.14999999999998</v>
      </c>
      <c r="P6">
        <v>0.1411</v>
      </c>
      <c r="Q6">
        <v>-15829.7</v>
      </c>
      <c r="R6">
        <f t="shared" si="1"/>
        <v>258623969.60410002</v>
      </c>
    </row>
    <row r="7" spans="1:20" x14ac:dyDescent="0.35">
      <c r="A7" s="2">
        <v>2</v>
      </c>
      <c r="B7">
        <v>293.14999999999998</v>
      </c>
      <c r="C7">
        <v>101000</v>
      </c>
      <c r="D7">
        <v>9.3799999999999994E-2</v>
      </c>
      <c r="E7">
        <v>165</v>
      </c>
      <c r="J7">
        <v>293.14999999999998</v>
      </c>
      <c r="K7">
        <v>0.1888</v>
      </c>
      <c r="L7" s="20">
        <v>-14841</v>
      </c>
      <c r="M7">
        <f t="shared" si="0"/>
        <v>230103111.7225</v>
      </c>
      <c r="O7">
        <v>293.14999999999998</v>
      </c>
      <c r="P7">
        <v>0.1888</v>
      </c>
      <c r="Q7">
        <v>-18213.400000000001</v>
      </c>
      <c r="R7">
        <f t="shared" si="1"/>
        <v>343789076.40250009</v>
      </c>
    </row>
    <row r="8" spans="1:20" x14ac:dyDescent="0.35">
      <c r="A8" s="2">
        <v>3</v>
      </c>
      <c r="B8">
        <v>293.14999999999998</v>
      </c>
      <c r="C8">
        <v>101000</v>
      </c>
      <c r="D8">
        <v>0.1411</v>
      </c>
      <c r="E8">
        <v>252.09</v>
      </c>
      <c r="J8">
        <v>293.14999999999998</v>
      </c>
      <c r="K8">
        <v>0.2369</v>
      </c>
      <c r="L8" s="20">
        <v>-16227.4</v>
      </c>
      <c r="M8">
        <f t="shared" si="0"/>
        <v>276305844.0025</v>
      </c>
      <c r="O8">
        <v>293.14999999999998</v>
      </c>
      <c r="P8">
        <v>0.2369</v>
      </c>
      <c r="Q8">
        <v>-19698.7</v>
      </c>
      <c r="R8">
        <f t="shared" si="1"/>
        <v>403758789.0625</v>
      </c>
    </row>
    <row r="9" spans="1:20" x14ac:dyDescent="0.35">
      <c r="A9" s="2">
        <v>4</v>
      </c>
      <c r="B9">
        <v>293.14999999999998</v>
      </c>
      <c r="C9">
        <v>101000</v>
      </c>
      <c r="D9">
        <v>0.1888</v>
      </c>
      <c r="E9">
        <v>328.15</v>
      </c>
      <c r="J9">
        <v>293.14999999999998</v>
      </c>
      <c r="K9">
        <v>0.28520000000000001</v>
      </c>
      <c r="L9" s="20">
        <v>-16995.2</v>
      </c>
      <c r="M9">
        <f t="shared" si="0"/>
        <v>304376175.10440004</v>
      </c>
      <c r="O9">
        <v>293.14999999999998</v>
      </c>
      <c r="P9">
        <v>0.28520000000000001</v>
      </c>
      <c r="Q9">
        <v>-20474</v>
      </c>
      <c r="R9">
        <f t="shared" si="1"/>
        <v>437863158.03240001</v>
      </c>
    </row>
    <row r="10" spans="1:20" x14ac:dyDescent="0.35">
      <c r="A10" s="2">
        <v>5</v>
      </c>
      <c r="B10">
        <v>293.14999999999998</v>
      </c>
      <c r="C10">
        <v>101000</v>
      </c>
      <c r="D10">
        <v>0.2369</v>
      </c>
      <c r="E10">
        <v>395.05</v>
      </c>
      <c r="J10">
        <v>293.14999999999998</v>
      </c>
      <c r="K10">
        <v>0.33400000000000002</v>
      </c>
      <c r="L10" s="20">
        <v>-17256.900000000001</v>
      </c>
      <c r="M10">
        <f t="shared" si="0"/>
        <v>315431452.9521001</v>
      </c>
      <c r="O10">
        <v>293.14999999999998</v>
      </c>
      <c r="P10">
        <v>0.33400000000000002</v>
      </c>
      <c r="Q10">
        <v>-20686.7</v>
      </c>
      <c r="R10">
        <f t="shared" si="1"/>
        <v>449024152.23610008</v>
      </c>
    </row>
    <row r="11" spans="1:20" x14ac:dyDescent="0.35">
      <c r="A11" s="2">
        <v>6</v>
      </c>
      <c r="B11">
        <v>293.14999999999998</v>
      </c>
      <c r="C11">
        <v>101000</v>
      </c>
      <c r="D11">
        <v>0.28520000000000001</v>
      </c>
      <c r="E11">
        <v>451.18</v>
      </c>
      <c r="J11">
        <v>293.14999999999998</v>
      </c>
      <c r="K11">
        <v>0.38300000000000001</v>
      </c>
      <c r="L11" s="20">
        <v>-17099.099999999999</v>
      </c>
      <c r="M11">
        <f t="shared" si="0"/>
        <v>311191473.98439997</v>
      </c>
      <c r="O11">
        <v>293.14999999999998</v>
      </c>
      <c r="P11">
        <v>0.38300000000000001</v>
      </c>
      <c r="Q11">
        <v>-20442.7</v>
      </c>
      <c r="R11">
        <f t="shared" si="1"/>
        <v>440337489.00840002</v>
      </c>
    </row>
    <row r="12" spans="1:20" x14ac:dyDescent="0.35">
      <c r="A12" s="2">
        <v>7</v>
      </c>
      <c r="B12">
        <v>293.14999999999998</v>
      </c>
      <c r="C12">
        <v>101000</v>
      </c>
      <c r="D12">
        <v>0.33400000000000002</v>
      </c>
      <c r="E12">
        <v>503.49</v>
      </c>
      <c r="J12">
        <v>293.14999999999998</v>
      </c>
      <c r="K12">
        <v>0.43240000000000001</v>
      </c>
      <c r="L12" s="20">
        <v>-16595.2</v>
      </c>
      <c r="M12">
        <f t="shared" si="0"/>
        <v>294738507.20250005</v>
      </c>
      <c r="O12">
        <v>293.14999999999998</v>
      </c>
      <c r="P12">
        <v>0.43240000000000001</v>
      </c>
      <c r="Q12">
        <v>-19824.7</v>
      </c>
      <c r="R12">
        <f t="shared" si="1"/>
        <v>416055966.50250006</v>
      </c>
    </row>
    <row r="13" spans="1:20" x14ac:dyDescent="0.35">
      <c r="A13" s="2">
        <v>8</v>
      </c>
      <c r="B13">
        <v>293.14999999999998</v>
      </c>
      <c r="C13">
        <v>101000</v>
      </c>
      <c r="D13">
        <v>0.38300000000000001</v>
      </c>
      <c r="E13">
        <v>541.52</v>
      </c>
      <c r="J13">
        <v>293.14999999999998</v>
      </c>
      <c r="K13">
        <v>0.48220000000000002</v>
      </c>
      <c r="L13" s="20">
        <v>-15804.7</v>
      </c>
      <c r="M13">
        <f t="shared" si="0"/>
        <v>268853410.5625</v>
      </c>
      <c r="O13">
        <v>293.14999999999998</v>
      </c>
      <c r="P13">
        <v>0.48220000000000002</v>
      </c>
      <c r="Q13">
        <v>-18895.8</v>
      </c>
      <c r="R13">
        <f t="shared" si="1"/>
        <v>379776297.62249994</v>
      </c>
    </row>
    <row r="14" spans="1:20" x14ac:dyDescent="0.35">
      <c r="A14" s="2">
        <v>9</v>
      </c>
      <c r="B14">
        <v>293.14999999999998</v>
      </c>
      <c r="C14">
        <v>101000</v>
      </c>
      <c r="D14">
        <v>0.43240000000000001</v>
      </c>
      <c r="E14">
        <v>572.75</v>
      </c>
      <c r="J14">
        <v>293.14999999999998</v>
      </c>
      <c r="K14">
        <v>0.5323</v>
      </c>
      <c r="L14">
        <v>-14779.4</v>
      </c>
      <c r="M14">
        <f t="shared" si="0"/>
        <v>236564394.42249998</v>
      </c>
      <c r="O14">
        <v>293.14999999999998</v>
      </c>
      <c r="P14">
        <v>0.5323</v>
      </c>
      <c r="Q14">
        <v>-17708.400000000001</v>
      </c>
      <c r="R14">
        <f t="shared" si="1"/>
        <v>335243283.12250006</v>
      </c>
    </row>
    <row r="15" spans="1:20" x14ac:dyDescent="0.35">
      <c r="A15" s="2">
        <v>10</v>
      </c>
      <c r="B15">
        <v>293.14999999999998</v>
      </c>
      <c r="C15">
        <v>101000</v>
      </c>
      <c r="D15">
        <v>0.48220000000000002</v>
      </c>
      <c r="E15">
        <v>592.04999999999995</v>
      </c>
      <c r="J15">
        <v>293.14999999999998</v>
      </c>
      <c r="K15">
        <v>0.58279999999999998</v>
      </c>
      <c r="L15">
        <v>-13559.1</v>
      </c>
      <c r="M15">
        <f t="shared" si="0"/>
        <v>200476431.46090004</v>
      </c>
      <c r="O15">
        <v>293.14999999999998</v>
      </c>
      <c r="P15">
        <v>0.58279999999999998</v>
      </c>
      <c r="Q15">
        <v>-16300.4</v>
      </c>
      <c r="R15">
        <f t="shared" si="1"/>
        <v>285619126.0729</v>
      </c>
    </row>
    <row r="16" spans="1:20" x14ac:dyDescent="0.35">
      <c r="A16" s="2">
        <v>11</v>
      </c>
      <c r="B16">
        <v>293.14999999999998</v>
      </c>
      <c r="C16">
        <v>101000</v>
      </c>
      <c r="D16">
        <v>0.5323</v>
      </c>
      <c r="E16">
        <v>601.25</v>
      </c>
      <c r="J16">
        <v>293.14999999999998</v>
      </c>
      <c r="K16">
        <v>0.63360000000000005</v>
      </c>
      <c r="L16">
        <v>-12181.2</v>
      </c>
      <c r="M16">
        <f t="shared" si="0"/>
        <v>162979692.32250002</v>
      </c>
      <c r="O16">
        <v>293.14999999999998</v>
      </c>
      <c r="P16">
        <v>0.63360000000000005</v>
      </c>
      <c r="Q16">
        <v>-14707.1</v>
      </c>
      <c r="R16">
        <f t="shared" si="1"/>
        <v>233852910.0625</v>
      </c>
    </row>
    <row r="17" spans="1:18" x14ac:dyDescent="0.35">
      <c r="A17" s="2">
        <v>12</v>
      </c>
      <c r="B17">
        <v>293.14999999999998</v>
      </c>
      <c r="C17">
        <v>101000</v>
      </c>
      <c r="D17">
        <v>0.58279999999999998</v>
      </c>
      <c r="E17">
        <v>599.87</v>
      </c>
      <c r="J17">
        <v>293.14999999999998</v>
      </c>
      <c r="K17">
        <v>0.68479999999999996</v>
      </c>
      <c r="L17">
        <v>-10672.3</v>
      </c>
      <c r="M17">
        <f t="shared" si="0"/>
        <v>126110429.41209999</v>
      </c>
      <c r="O17">
        <v>293.14999999999998</v>
      </c>
      <c r="P17">
        <v>0.68479999999999996</v>
      </c>
      <c r="Q17">
        <v>-12951.7</v>
      </c>
      <c r="R17">
        <f t="shared" si="1"/>
        <v>182500916.30410004</v>
      </c>
    </row>
    <row r="18" spans="1:18" x14ac:dyDescent="0.35">
      <c r="A18" s="2">
        <v>13</v>
      </c>
      <c r="B18">
        <v>293.14999999999998</v>
      </c>
      <c r="C18">
        <v>101000</v>
      </c>
      <c r="D18">
        <v>0.63360000000000005</v>
      </c>
      <c r="E18">
        <v>585.15</v>
      </c>
      <c r="J18">
        <v>293.14999999999998</v>
      </c>
      <c r="K18">
        <v>0.73640000000000005</v>
      </c>
      <c r="L18">
        <v>-9056.51</v>
      </c>
      <c r="M18">
        <f t="shared" si="0"/>
        <v>91694413.518400028</v>
      </c>
      <c r="O18">
        <v>293.14999999999998</v>
      </c>
      <c r="P18">
        <v>0.73640000000000005</v>
      </c>
      <c r="Q18">
        <v>-11055.3</v>
      </c>
      <c r="R18">
        <f t="shared" si="1"/>
        <v>133969281.74009997</v>
      </c>
    </row>
    <row r="19" spans="1:18" x14ac:dyDescent="0.35">
      <c r="A19" s="2">
        <v>14</v>
      </c>
      <c r="B19">
        <v>293.14999999999998</v>
      </c>
      <c r="C19">
        <v>101000</v>
      </c>
      <c r="D19">
        <v>0.68479999999999996</v>
      </c>
      <c r="E19">
        <v>557.59</v>
      </c>
      <c r="J19">
        <v>293.14999999999998</v>
      </c>
      <c r="K19">
        <v>0.7883</v>
      </c>
      <c r="L19">
        <v>-7357.61</v>
      </c>
      <c r="M19">
        <f t="shared" si="0"/>
        <v>61117527.772899993</v>
      </c>
      <c r="O19">
        <v>293.14999999999998</v>
      </c>
      <c r="P19">
        <v>0.7883</v>
      </c>
      <c r="Q19">
        <v>-9039.59</v>
      </c>
      <c r="R19">
        <f t="shared" si="1"/>
        <v>90245250.0625</v>
      </c>
    </row>
    <row r="20" spans="1:18" x14ac:dyDescent="0.35">
      <c r="A20" s="2">
        <v>15</v>
      </c>
      <c r="B20">
        <v>293.14999999999998</v>
      </c>
      <c r="C20">
        <v>101000</v>
      </c>
      <c r="D20">
        <v>0.73640000000000005</v>
      </c>
      <c r="E20">
        <v>519.21</v>
      </c>
      <c r="J20">
        <v>293.14999999999998</v>
      </c>
      <c r="K20">
        <v>0.8407</v>
      </c>
      <c r="L20">
        <v>-5586.16</v>
      </c>
      <c r="M20">
        <f t="shared" si="0"/>
        <v>35628961</v>
      </c>
      <c r="O20">
        <v>293.14999999999998</v>
      </c>
      <c r="P20">
        <v>0.8407</v>
      </c>
      <c r="Q20">
        <v>-6911.28</v>
      </c>
      <c r="R20">
        <f t="shared" si="1"/>
        <v>53204186.5744</v>
      </c>
    </row>
    <row r="21" spans="1:18" x14ac:dyDescent="0.35">
      <c r="A21" s="2">
        <v>16</v>
      </c>
      <c r="B21">
        <v>293.14999999999998</v>
      </c>
      <c r="C21">
        <v>101000</v>
      </c>
      <c r="D21">
        <v>0.7883</v>
      </c>
      <c r="E21">
        <v>460.16</v>
      </c>
      <c r="J21">
        <v>293.14999999999998</v>
      </c>
      <c r="K21">
        <v>0.89339999999999997</v>
      </c>
      <c r="L21">
        <v>-3763.33</v>
      </c>
      <c r="M21">
        <f t="shared" si="0"/>
        <v>16407198.336399999</v>
      </c>
      <c r="O21">
        <v>293.14999999999998</v>
      </c>
      <c r="P21">
        <v>0.89339999999999997</v>
      </c>
      <c r="Q21">
        <v>-4690.67</v>
      </c>
      <c r="R21">
        <f t="shared" si="1"/>
        <v>24779687.5264</v>
      </c>
    </row>
    <row r="22" spans="1:18" x14ac:dyDescent="0.35">
      <c r="A22" s="2">
        <v>17</v>
      </c>
      <c r="B22">
        <v>293.14999999999998</v>
      </c>
      <c r="C22">
        <v>101000</v>
      </c>
      <c r="D22">
        <v>0.8407</v>
      </c>
      <c r="E22">
        <v>382.84</v>
      </c>
      <c r="J22">
        <v>293.14999999999998</v>
      </c>
      <c r="K22">
        <v>0.94650000000000001</v>
      </c>
      <c r="L22">
        <v>-1897.89</v>
      </c>
      <c r="M22">
        <f t="shared" si="0"/>
        <v>4158214.2889000005</v>
      </c>
      <c r="O22">
        <v>293.14999999999998</v>
      </c>
      <c r="P22">
        <v>0.94650000000000001</v>
      </c>
      <c r="Q22">
        <v>-2384.02</v>
      </c>
      <c r="R22">
        <f t="shared" si="1"/>
        <v>6377140.0900000008</v>
      </c>
    </row>
    <row r="23" spans="1:18" x14ac:dyDescent="0.35">
      <c r="A23" s="2">
        <v>18</v>
      </c>
      <c r="B23">
        <v>293.14999999999998</v>
      </c>
      <c r="C23">
        <v>101000</v>
      </c>
      <c r="D23">
        <v>0.89339999999999997</v>
      </c>
      <c r="E23">
        <v>287.25</v>
      </c>
      <c r="J23">
        <v>298.14999999999998</v>
      </c>
      <c r="K23">
        <v>4.6699999999999998E-2</v>
      </c>
      <c r="L23">
        <v>-4703.05</v>
      </c>
      <c r="M23">
        <f t="shared" si="0"/>
        <v>22832055.324099999</v>
      </c>
      <c r="O23">
        <v>298.14999999999998</v>
      </c>
      <c r="P23">
        <v>4.6699999999999998E-2</v>
      </c>
      <c r="Q23">
        <v>-6043.79</v>
      </c>
      <c r="R23">
        <f t="shared" si="1"/>
        <v>37442528.140899993</v>
      </c>
    </row>
    <row r="24" spans="1:18" x14ac:dyDescent="0.35">
      <c r="A24" s="2">
        <v>19</v>
      </c>
      <c r="B24">
        <v>293.14999999999998</v>
      </c>
      <c r="C24">
        <v>101000</v>
      </c>
      <c r="D24">
        <v>0.94650000000000001</v>
      </c>
      <c r="E24">
        <v>141.28</v>
      </c>
      <c r="J24">
        <v>298.14999999999998</v>
      </c>
      <c r="K24">
        <v>9.3799999999999994E-2</v>
      </c>
      <c r="L24">
        <v>-8359.06</v>
      </c>
      <c r="M24">
        <f t="shared" si="0"/>
        <v>72608974.788100004</v>
      </c>
      <c r="O24">
        <v>298.14999999999998</v>
      </c>
      <c r="P24">
        <v>9.3799999999999994E-2</v>
      </c>
      <c r="Q24">
        <v>-10536.2</v>
      </c>
      <c r="R24">
        <f t="shared" si="1"/>
        <v>114452125.13290003</v>
      </c>
    </row>
    <row r="25" spans="1:18" x14ac:dyDescent="0.35">
      <c r="A25" s="2">
        <v>20</v>
      </c>
      <c r="B25">
        <v>298.14999999999998</v>
      </c>
      <c r="C25">
        <v>101000</v>
      </c>
      <c r="D25">
        <v>4.6699999999999998E-2</v>
      </c>
      <c r="E25">
        <v>75.239999999999995</v>
      </c>
      <c r="J25">
        <v>298.14999999999998</v>
      </c>
      <c r="K25">
        <v>0.1411</v>
      </c>
      <c r="L25">
        <v>-11117.6</v>
      </c>
      <c r="M25">
        <f t="shared" si="0"/>
        <v>129189138.49960002</v>
      </c>
      <c r="O25">
        <v>298.14999999999998</v>
      </c>
      <c r="P25">
        <v>0.1411</v>
      </c>
      <c r="Q25">
        <v>-13800.9</v>
      </c>
      <c r="R25">
        <f t="shared" si="1"/>
        <v>197386764.3136</v>
      </c>
    </row>
    <row r="26" spans="1:18" x14ac:dyDescent="0.35">
      <c r="A26" s="2">
        <v>21</v>
      </c>
      <c r="B26">
        <v>298.14999999999998</v>
      </c>
      <c r="C26">
        <v>101000</v>
      </c>
      <c r="D26">
        <v>9.3799999999999994E-2</v>
      </c>
      <c r="E26">
        <v>162.03</v>
      </c>
      <c r="J26">
        <v>298.14999999999998</v>
      </c>
      <c r="K26">
        <v>0.1888</v>
      </c>
      <c r="L26">
        <v>-13128.6</v>
      </c>
      <c r="M26">
        <f t="shared" si="0"/>
        <v>181025453.8849</v>
      </c>
      <c r="O26">
        <v>298.14999999999998</v>
      </c>
      <c r="P26">
        <v>0.1888</v>
      </c>
      <c r="Q26">
        <v>-16104.4</v>
      </c>
      <c r="R26">
        <f t="shared" si="1"/>
        <v>269957058.3369</v>
      </c>
    </row>
    <row r="27" spans="1:18" x14ac:dyDescent="0.35">
      <c r="A27" s="2">
        <v>22</v>
      </c>
      <c r="B27">
        <v>298.14999999999998</v>
      </c>
      <c r="C27">
        <v>101000</v>
      </c>
      <c r="D27">
        <v>0.1411</v>
      </c>
      <c r="E27">
        <v>248.54</v>
      </c>
      <c r="J27">
        <v>298.14999999999998</v>
      </c>
      <c r="K27">
        <v>0.2369</v>
      </c>
      <c r="L27">
        <v>-14503.8</v>
      </c>
      <c r="M27">
        <f t="shared" si="0"/>
        <v>221877409.80249998</v>
      </c>
      <c r="O27">
        <v>298.14999999999998</v>
      </c>
      <c r="P27">
        <v>0.2369</v>
      </c>
      <c r="Q27">
        <v>-17630.900000000001</v>
      </c>
      <c r="R27">
        <f t="shared" si="1"/>
        <v>324815913.02250004</v>
      </c>
    </row>
    <row r="28" spans="1:18" x14ac:dyDescent="0.35">
      <c r="A28" s="2">
        <v>23</v>
      </c>
      <c r="B28">
        <v>298.14999999999998</v>
      </c>
      <c r="C28">
        <v>101000</v>
      </c>
      <c r="D28">
        <v>0.1888</v>
      </c>
      <c r="E28">
        <v>325.97000000000003</v>
      </c>
      <c r="J28">
        <v>298.14999999999998</v>
      </c>
      <c r="K28">
        <v>0.28520000000000001</v>
      </c>
      <c r="L28">
        <v>-15335.4</v>
      </c>
      <c r="M28">
        <f t="shared" si="0"/>
        <v>249193060.22250003</v>
      </c>
      <c r="O28">
        <v>298.14999999999998</v>
      </c>
      <c r="P28">
        <v>0.28520000000000001</v>
      </c>
      <c r="Q28">
        <v>-18519.3</v>
      </c>
      <c r="R28">
        <f t="shared" si="1"/>
        <v>359851415.0625</v>
      </c>
    </row>
    <row r="29" spans="1:18" x14ac:dyDescent="0.35">
      <c r="A29" s="2">
        <v>24</v>
      </c>
      <c r="B29">
        <v>298.14999999999998</v>
      </c>
      <c r="C29">
        <v>101000</v>
      </c>
      <c r="D29">
        <v>0.2369</v>
      </c>
      <c r="E29">
        <v>391.75</v>
      </c>
      <c r="J29">
        <v>298.14999999999998</v>
      </c>
      <c r="K29">
        <v>0.33400000000000002</v>
      </c>
      <c r="L29">
        <v>-15710.1</v>
      </c>
      <c r="M29">
        <f t="shared" si="0"/>
        <v>262895741.68359998</v>
      </c>
      <c r="O29">
        <v>298.14999999999998</v>
      </c>
      <c r="P29">
        <v>0.33400000000000002</v>
      </c>
      <c r="Q29">
        <v>-18886.2</v>
      </c>
      <c r="R29">
        <f t="shared" si="1"/>
        <v>375978304.82559997</v>
      </c>
    </row>
    <row r="30" spans="1:18" x14ac:dyDescent="0.35">
      <c r="A30" s="2">
        <v>25</v>
      </c>
      <c r="B30">
        <v>298.14999999999998</v>
      </c>
      <c r="C30">
        <v>101000</v>
      </c>
      <c r="D30">
        <v>0.28520000000000001</v>
      </c>
      <c r="E30">
        <v>450.45</v>
      </c>
      <c r="J30">
        <v>298.14999999999998</v>
      </c>
      <c r="K30">
        <v>0.38300000000000001</v>
      </c>
      <c r="L30">
        <v>-15694.4</v>
      </c>
      <c r="M30">
        <f t="shared" si="0"/>
        <v>263605422.96490002</v>
      </c>
      <c r="O30">
        <v>298.14999999999998</v>
      </c>
      <c r="P30">
        <v>0.38300000000000001</v>
      </c>
      <c r="Q30">
        <v>-18816.400000000001</v>
      </c>
      <c r="R30">
        <f t="shared" si="1"/>
        <v>374729453.88490003</v>
      </c>
    </row>
    <row r="31" spans="1:18" x14ac:dyDescent="0.35">
      <c r="A31" s="2">
        <v>26</v>
      </c>
      <c r="B31">
        <v>298.14999999999998</v>
      </c>
      <c r="C31">
        <v>101000</v>
      </c>
      <c r="D31">
        <v>0.33400000000000002</v>
      </c>
      <c r="E31">
        <v>503.96</v>
      </c>
      <c r="J31">
        <v>298.14999999999998</v>
      </c>
      <c r="K31">
        <v>0.43240000000000001</v>
      </c>
      <c r="L31">
        <v>-15348.3</v>
      </c>
      <c r="M31">
        <f t="shared" si="0"/>
        <v>253320010.96089995</v>
      </c>
      <c r="O31">
        <v>298.14999999999998</v>
      </c>
      <c r="P31">
        <v>0.43240000000000001</v>
      </c>
      <c r="Q31">
        <v>-18380.3</v>
      </c>
      <c r="R31">
        <f t="shared" si="1"/>
        <v>359027840.88089997</v>
      </c>
    </row>
    <row r="32" spans="1:18" x14ac:dyDescent="0.35">
      <c r="A32" s="2">
        <v>27</v>
      </c>
      <c r="B32">
        <v>298.14999999999998</v>
      </c>
      <c r="C32">
        <v>101000</v>
      </c>
      <c r="D32">
        <v>0.38300000000000001</v>
      </c>
      <c r="E32">
        <v>541.53</v>
      </c>
      <c r="J32">
        <v>298.14999999999998</v>
      </c>
      <c r="K32">
        <v>0.48220000000000002</v>
      </c>
      <c r="L32">
        <v>-14720.9</v>
      </c>
      <c r="M32">
        <f t="shared" si="0"/>
        <v>234606812.93439996</v>
      </c>
      <c r="O32">
        <v>298.14999999999998</v>
      </c>
      <c r="P32">
        <v>0.48220000000000002</v>
      </c>
      <c r="Q32">
        <v>-17632.7</v>
      </c>
      <c r="R32">
        <f t="shared" si="1"/>
        <v>332284774.5424</v>
      </c>
    </row>
    <row r="33" spans="1:18" x14ac:dyDescent="0.35">
      <c r="A33" s="2">
        <v>28</v>
      </c>
      <c r="B33">
        <v>298.14999999999998</v>
      </c>
      <c r="C33">
        <v>101000</v>
      </c>
      <c r="D33">
        <v>0.43240000000000001</v>
      </c>
      <c r="E33">
        <v>567.73</v>
      </c>
      <c r="J33">
        <v>298.14999999999998</v>
      </c>
      <c r="K33">
        <v>0.5323</v>
      </c>
      <c r="L33">
        <v>-13856.4</v>
      </c>
      <c r="M33">
        <f t="shared" si="0"/>
        <v>209035788.12489998</v>
      </c>
      <c r="O33">
        <v>298.14999999999998</v>
      </c>
      <c r="P33">
        <v>0.5323</v>
      </c>
      <c r="Q33">
        <v>-16620.5</v>
      </c>
      <c r="R33">
        <f t="shared" si="1"/>
        <v>296603139.50889993</v>
      </c>
    </row>
    <row r="34" spans="1:18" x14ac:dyDescent="0.35">
      <c r="A34" s="2">
        <v>29</v>
      </c>
      <c r="B34">
        <v>298.14999999999998</v>
      </c>
      <c r="C34">
        <v>101000</v>
      </c>
      <c r="D34">
        <v>0.48220000000000002</v>
      </c>
      <c r="E34">
        <v>595.98</v>
      </c>
      <c r="J34">
        <v>298.14999999999998</v>
      </c>
      <c r="K34">
        <v>0.58279999999999998</v>
      </c>
      <c r="L34">
        <v>-12790</v>
      </c>
      <c r="M34">
        <f t="shared" si="0"/>
        <v>179351556.52839997</v>
      </c>
      <c r="O34">
        <v>298.14999999999998</v>
      </c>
      <c r="P34">
        <v>0.58279999999999998</v>
      </c>
      <c r="Q34">
        <v>-15378.8</v>
      </c>
      <c r="R34">
        <f t="shared" si="1"/>
        <v>255393000.24039996</v>
      </c>
    </row>
    <row r="35" spans="1:18" x14ac:dyDescent="0.35">
      <c r="A35" s="2">
        <v>30</v>
      </c>
      <c r="B35">
        <v>298.14999999999998</v>
      </c>
      <c r="C35">
        <v>101000</v>
      </c>
      <c r="D35">
        <v>0.5323</v>
      </c>
      <c r="E35">
        <v>601.66999999999996</v>
      </c>
      <c r="J35">
        <v>298.14999999999998</v>
      </c>
      <c r="K35">
        <v>0.63360000000000005</v>
      </c>
      <c r="L35">
        <v>-11555.3</v>
      </c>
      <c r="M35">
        <f t="shared" si="0"/>
        <v>147404852.28159997</v>
      </c>
      <c r="O35">
        <v>298.14999999999998</v>
      </c>
      <c r="P35">
        <v>0.63360000000000005</v>
      </c>
      <c r="Q35">
        <v>-13940.7</v>
      </c>
      <c r="R35">
        <f t="shared" si="1"/>
        <v>211017459.07360002</v>
      </c>
    </row>
    <row r="36" spans="1:18" x14ac:dyDescent="0.35">
      <c r="A36" s="2">
        <v>31</v>
      </c>
      <c r="B36">
        <v>298.14999999999998</v>
      </c>
      <c r="C36">
        <v>101000</v>
      </c>
      <c r="D36">
        <v>0.58279999999999998</v>
      </c>
      <c r="E36">
        <v>602.22</v>
      </c>
      <c r="J36">
        <v>298.14999999999998</v>
      </c>
      <c r="K36">
        <v>0.68479999999999996</v>
      </c>
      <c r="L36">
        <v>-10177.1</v>
      </c>
      <c r="M36">
        <f t="shared" si="0"/>
        <v>115346311.2036</v>
      </c>
      <c r="O36">
        <v>298.14999999999998</v>
      </c>
      <c r="P36">
        <v>0.68479999999999996</v>
      </c>
      <c r="Q36">
        <v>-12328.9</v>
      </c>
      <c r="R36">
        <f t="shared" si="1"/>
        <v>166196960.22760001</v>
      </c>
    </row>
    <row r="37" spans="1:18" x14ac:dyDescent="0.35">
      <c r="A37" s="2">
        <v>32</v>
      </c>
      <c r="B37">
        <v>298.14999999999998</v>
      </c>
      <c r="C37">
        <v>101000</v>
      </c>
      <c r="D37">
        <v>0.63360000000000005</v>
      </c>
      <c r="E37">
        <v>585.74</v>
      </c>
      <c r="J37">
        <v>298.14999999999998</v>
      </c>
      <c r="K37">
        <v>0.73640000000000005</v>
      </c>
      <c r="L37">
        <v>-8678.2999999999993</v>
      </c>
      <c r="M37">
        <f t="shared" si="0"/>
        <v>84636136.044099987</v>
      </c>
      <c r="O37">
        <v>298.14999999999998</v>
      </c>
      <c r="P37">
        <v>0.73640000000000005</v>
      </c>
      <c r="Q37">
        <v>-10564.4</v>
      </c>
      <c r="R37">
        <f t="shared" si="1"/>
        <v>122896957.09209999</v>
      </c>
    </row>
    <row r="38" spans="1:18" x14ac:dyDescent="0.35">
      <c r="A38" s="2">
        <v>33</v>
      </c>
      <c r="B38">
        <v>298.14999999999998</v>
      </c>
      <c r="C38">
        <v>101000</v>
      </c>
      <c r="D38">
        <v>0.68479999999999996</v>
      </c>
      <c r="E38">
        <v>562.84</v>
      </c>
      <c r="J38">
        <v>298.14999999999998</v>
      </c>
      <c r="K38">
        <v>0.7883</v>
      </c>
      <c r="L38">
        <v>-7082.05</v>
      </c>
      <c r="M38">
        <f t="shared" si="0"/>
        <v>56984079.488400012</v>
      </c>
      <c r="O38">
        <v>298.14999999999998</v>
      </c>
      <c r="P38">
        <v>0.7883</v>
      </c>
      <c r="Q38">
        <v>-8668.48</v>
      </c>
      <c r="R38">
        <f t="shared" si="1"/>
        <v>83452061.74409999</v>
      </c>
    </row>
    <row r="39" spans="1:18" x14ac:dyDescent="0.35">
      <c r="A39" s="2">
        <v>34</v>
      </c>
      <c r="B39">
        <v>298.14999999999998</v>
      </c>
      <c r="C39">
        <v>101000</v>
      </c>
      <c r="D39">
        <v>0.73640000000000005</v>
      </c>
      <c r="E39">
        <v>521.49</v>
      </c>
      <c r="J39">
        <v>298.14999999999998</v>
      </c>
      <c r="K39">
        <v>0.8407</v>
      </c>
      <c r="L39">
        <v>-5399.35</v>
      </c>
      <c r="M39">
        <f t="shared" si="0"/>
        <v>33503143.476100005</v>
      </c>
      <c r="O39">
        <v>298.14999999999998</v>
      </c>
      <c r="P39">
        <v>0.8407</v>
      </c>
      <c r="Q39">
        <v>-6648.79</v>
      </c>
      <c r="R39">
        <f t="shared" si="1"/>
        <v>49528236.016900003</v>
      </c>
    </row>
    <row r="40" spans="1:18" x14ac:dyDescent="0.35">
      <c r="A40" s="2">
        <v>35</v>
      </c>
      <c r="B40">
        <v>298.14999999999998</v>
      </c>
      <c r="C40">
        <v>101000</v>
      </c>
      <c r="D40">
        <v>0.7883</v>
      </c>
      <c r="E40">
        <v>466.73</v>
      </c>
      <c r="J40">
        <v>298.14999999999998</v>
      </c>
      <c r="K40">
        <v>0.89339999999999997</v>
      </c>
      <c r="L40">
        <v>-3651.45</v>
      </c>
      <c r="M40">
        <f t="shared" si="0"/>
        <v>15565076.467599997</v>
      </c>
      <c r="O40">
        <v>298.14999999999998</v>
      </c>
      <c r="P40">
        <v>0.89339999999999997</v>
      </c>
      <c r="Q40">
        <v>-4525.72</v>
      </c>
      <c r="R40">
        <f t="shared" si="1"/>
        <v>23227869.420900006</v>
      </c>
    </row>
    <row r="41" spans="1:18" x14ac:dyDescent="0.35">
      <c r="A41" s="2">
        <v>36</v>
      </c>
      <c r="B41">
        <v>298.14999999999998</v>
      </c>
      <c r="C41">
        <v>101000</v>
      </c>
      <c r="D41">
        <v>0.8407</v>
      </c>
      <c r="E41">
        <v>388.84</v>
      </c>
      <c r="J41">
        <v>298.14999999999998</v>
      </c>
      <c r="K41">
        <v>0.94650000000000001</v>
      </c>
      <c r="L41">
        <v>-1847.98</v>
      </c>
      <c r="M41">
        <f t="shared" si="0"/>
        <v>4033791.0649000001</v>
      </c>
      <c r="O41">
        <v>298.14999999999998</v>
      </c>
      <c r="P41">
        <v>0.94650000000000001</v>
      </c>
      <c r="Q41">
        <v>-2306.35</v>
      </c>
      <c r="R41">
        <f t="shared" si="1"/>
        <v>6085102.2399999984</v>
      </c>
    </row>
    <row r="42" spans="1:18" x14ac:dyDescent="0.35">
      <c r="A42" s="2">
        <v>37</v>
      </c>
      <c r="B42">
        <v>298.14999999999998</v>
      </c>
      <c r="C42">
        <v>101000</v>
      </c>
      <c r="D42">
        <v>0.89339999999999997</v>
      </c>
      <c r="E42">
        <v>293.81</v>
      </c>
      <c r="J42">
        <v>303.14999999999998</v>
      </c>
      <c r="K42">
        <v>4.6699999999999998E-2</v>
      </c>
      <c r="L42">
        <v>-3998.79</v>
      </c>
      <c r="M42">
        <f t="shared" si="0"/>
        <v>16589329</v>
      </c>
      <c r="O42">
        <v>303.14999999999998</v>
      </c>
      <c r="P42">
        <v>4.6699999999999998E-2</v>
      </c>
      <c r="Q42">
        <v>-5066.16</v>
      </c>
      <c r="R42">
        <f t="shared" si="1"/>
        <v>26423403.736899998</v>
      </c>
    </row>
    <row r="43" spans="1:18" x14ac:dyDescent="0.35">
      <c r="A43" s="2">
        <v>38</v>
      </c>
      <c r="B43">
        <v>298.14999999999998</v>
      </c>
      <c r="C43">
        <v>101000</v>
      </c>
      <c r="D43">
        <v>0.94650000000000001</v>
      </c>
      <c r="E43">
        <v>160.44999999999999</v>
      </c>
      <c r="J43">
        <v>303.14999999999998</v>
      </c>
      <c r="K43">
        <v>9.3799999999999994E-2</v>
      </c>
      <c r="L43">
        <v>-7192.88</v>
      </c>
      <c r="M43">
        <f t="shared" si="0"/>
        <v>54099408.352900006</v>
      </c>
      <c r="O43">
        <v>303.14999999999998</v>
      </c>
      <c r="P43">
        <v>9.3799999999999994E-2</v>
      </c>
      <c r="Q43">
        <v>-8985.26</v>
      </c>
      <c r="R43">
        <f t="shared" si="1"/>
        <v>83678768.712100014</v>
      </c>
    </row>
    <row r="44" spans="1:18" x14ac:dyDescent="0.35">
      <c r="A44" s="2">
        <v>39</v>
      </c>
      <c r="B44">
        <v>303.14999999999998</v>
      </c>
      <c r="C44">
        <v>101000</v>
      </c>
      <c r="D44">
        <v>4.6699999999999998E-2</v>
      </c>
      <c r="E44">
        <v>74.209999999999994</v>
      </c>
      <c r="J44">
        <v>303.14999999999998</v>
      </c>
      <c r="K44">
        <v>0.1411</v>
      </c>
      <c r="L44">
        <v>-9674.24</v>
      </c>
      <c r="M44">
        <f t="shared" si="0"/>
        <v>98408780.814399973</v>
      </c>
      <c r="O44">
        <v>303.14999999999998</v>
      </c>
      <c r="P44">
        <v>0.1411</v>
      </c>
      <c r="Q44">
        <v>-11947.2</v>
      </c>
      <c r="R44">
        <f t="shared" si="1"/>
        <v>148671199.88639998</v>
      </c>
    </row>
    <row r="45" spans="1:18" x14ac:dyDescent="0.35">
      <c r="A45" s="2">
        <v>40</v>
      </c>
      <c r="B45">
        <v>303.14999999999998</v>
      </c>
      <c r="C45">
        <v>101000</v>
      </c>
      <c r="D45">
        <v>9.3799999999999994E-2</v>
      </c>
      <c r="E45">
        <v>162.35</v>
      </c>
      <c r="J45">
        <v>303.14999999999998</v>
      </c>
      <c r="K45">
        <v>0.1888</v>
      </c>
      <c r="L45">
        <v>-11545</v>
      </c>
      <c r="M45">
        <f t="shared" si="0"/>
        <v>140797921.5889</v>
      </c>
      <c r="O45">
        <v>303.14999999999998</v>
      </c>
      <c r="P45">
        <v>0.1888</v>
      </c>
      <c r="Q45">
        <v>-14126.8</v>
      </c>
      <c r="R45">
        <f t="shared" si="1"/>
        <v>208734012.61689997</v>
      </c>
    </row>
    <row r="46" spans="1:18" x14ac:dyDescent="0.35">
      <c r="A46" s="2">
        <v>41</v>
      </c>
      <c r="B46">
        <v>303.14999999999998</v>
      </c>
      <c r="C46">
        <v>101000</v>
      </c>
      <c r="D46">
        <v>0.1411</v>
      </c>
      <c r="E46">
        <v>245.88</v>
      </c>
      <c r="J46">
        <v>303.14999999999998</v>
      </c>
      <c r="K46">
        <v>0.2369</v>
      </c>
      <c r="L46">
        <v>-12881.3</v>
      </c>
      <c r="M46">
        <f t="shared" si="0"/>
        <v>176242882.92249998</v>
      </c>
      <c r="O46">
        <v>303.14999999999998</v>
      </c>
      <c r="P46">
        <v>0.2369</v>
      </c>
      <c r="Q46">
        <v>-15648.1</v>
      </c>
      <c r="R46">
        <f t="shared" si="1"/>
        <v>257360202.00250003</v>
      </c>
    </row>
    <row r="47" spans="1:18" x14ac:dyDescent="0.35">
      <c r="A47" s="2">
        <v>42</v>
      </c>
      <c r="B47">
        <v>303.14999999999998</v>
      </c>
      <c r="C47">
        <v>101000</v>
      </c>
      <c r="D47">
        <v>0.1888</v>
      </c>
      <c r="E47">
        <v>320.83</v>
      </c>
      <c r="J47">
        <v>303.14999999999998</v>
      </c>
      <c r="K47">
        <v>0.28520000000000001</v>
      </c>
      <c r="L47">
        <v>-13746.8</v>
      </c>
      <c r="M47">
        <f t="shared" si="0"/>
        <v>201427340.10009995</v>
      </c>
      <c r="O47">
        <v>303.14999999999998</v>
      </c>
      <c r="P47">
        <v>0.28520000000000001</v>
      </c>
      <c r="Q47">
        <v>-16608.5</v>
      </c>
      <c r="R47">
        <f t="shared" si="1"/>
        <v>290846078.72409999</v>
      </c>
    </row>
    <row r="48" spans="1:18" x14ac:dyDescent="0.35">
      <c r="A48" s="2">
        <v>43</v>
      </c>
      <c r="B48">
        <v>303.14999999999998</v>
      </c>
      <c r="C48">
        <v>101000</v>
      </c>
      <c r="D48">
        <v>0.2369</v>
      </c>
      <c r="E48">
        <v>394.35</v>
      </c>
      <c r="J48">
        <v>303.14999999999998</v>
      </c>
      <c r="K48">
        <v>0.33400000000000002</v>
      </c>
      <c r="L48">
        <v>-14206.6</v>
      </c>
      <c r="M48">
        <f t="shared" si="0"/>
        <v>216362623.93290001</v>
      </c>
      <c r="O48">
        <v>303.14999999999998</v>
      </c>
      <c r="P48">
        <v>0.33400000000000002</v>
      </c>
      <c r="Q48">
        <v>-17096.599999999999</v>
      </c>
      <c r="R48">
        <f t="shared" si="1"/>
        <v>309734304.53289992</v>
      </c>
    </row>
    <row r="49" spans="1:18" x14ac:dyDescent="0.35">
      <c r="A49" s="2">
        <v>44</v>
      </c>
      <c r="B49">
        <v>303.14999999999998</v>
      </c>
      <c r="C49">
        <v>101000</v>
      </c>
      <c r="D49">
        <v>0.28520000000000001</v>
      </c>
      <c r="E49">
        <v>445.71</v>
      </c>
      <c r="J49">
        <v>303.14999999999998</v>
      </c>
      <c r="K49">
        <v>0.38300000000000001</v>
      </c>
      <c r="L49">
        <v>-14309.5</v>
      </c>
      <c r="M49">
        <f t="shared" si="0"/>
        <v>220461916.16159996</v>
      </c>
      <c r="O49">
        <v>303.14999999999998</v>
      </c>
      <c r="P49">
        <v>0.38300000000000001</v>
      </c>
      <c r="Q49">
        <v>-17176.7</v>
      </c>
      <c r="R49">
        <f t="shared" si="1"/>
        <v>313826893.82559997</v>
      </c>
    </row>
    <row r="50" spans="1:18" x14ac:dyDescent="0.35">
      <c r="A50" s="2">
        <v>45</v>
      </c>
      <c r="B50">
        <v>303.14999999999998</v>
      </c>
      <c r="C50">
        <v>101000</v>
      </c>
      <c r="D50">
        <v>0.33400000000000002</v>
      </c>
      <c r="E50">
        <v>502.67</v>
      </c>
      <c r="J50">
        <v>303.14999999999998</v>
      </c>
      <c r="K50">
        <v>0.43240000000000001</v>
      </c>
      <c r="L50">
        <v>-14102.8</v>
      </c>
      <c r="M50">
        <f t="shared" si="0"/>
        <v>215505042.40810001</v>
      </c>
      <c r="O50">
        <v>303.14999999999998</v>
      </c>
      <c r="P50">
        <v>0.43240000000000001</v>
      </c>
      <c r="Q50">
        <v>-16906.099999999999</v>
      </c>
      <c r="R50">
        <f t="shared" si="1"/>
        <v>305668925.89209998</v>
      </c>
    </row>
    <row r="51" spans="1:18" x14ac:dyDescent="0.35">
      <c r="A51" s="2">
        <v>46</v>
      </c>
      <c r="B51">
        <v>303.14999999999998</v>
      </c>
      <c r="C51">
        <v>101000</v>
      </c>
      <c r="D51">
        <v>0.38300000000000001</v>
      </c>
      <c r="E51">
        <v>538.46</v>
      </c>
      <c r="J51">
        <v>303.14999999999998</v>
      </c>
      <c r="K51">
        <v>0.48220000000000002</v>
      </c>
      <c r="L51">
        <v>-13625.4</v>
      </c>
      <c r="M51">
        <f t="shared" si="0"/>
        <v>202241676.16890001</v>
      </c>
      <c r="O51">
        <v>303.14999999999998</v>
      </c>
      <c r="P51">
        <v>0.48220000000000002</v>
      </c>
      <c r="Q51">
        <v>-16330.3</v>
      </c>
      <c r="R51">
        <f t="shared" si="1"/>
        <v>286491845.64489996</v>
      </c>
    </row>
    <row r="52" spans="1:18" x14ac:dyDescent="0.35">
      <c r="A52" s="2">
        <v>47</v>
      </c>
      <c r="B52">
        <v>303.14999999999998</v>
      </c>
      <c r="C52">
        <v>101000</v>
      </c>
      <c r="D52">
        <v>0.43240000000000001</v>
      </c>
      <c r="E52">
        <v>577.29</v>
      </c>
      <c r="J52">
        <v>303.14999999999998</v>
      </c>
      <c r="K52">
        <v>0.5323</v>
      </c>
      <c r="L52">
        <v>-12913.6</v>
      </c>
      <c r="M52">
        <f t="shared" si="0"/>
        <v>182632250.2225</v>
      </c>
      <c r="O52">
        <v>303.14999999999998</v>
      </c>
      <c r="P52">
        <v>0.5323</v>
      </c>
      <c r="Q52">
        <v>-15489.1</v>
      </c>
      <c r="R52">
        <f t="shared" si="1"/>
        <v>258876837.1225</v>
      </c>
    </row>
    <row r="53" spans="1:18" x14ac:dyDescent="0.35">
      <c r="A53" s="2">
        <v>48</v>
      </c>
      <c r="B53">
        <v>303.14999999999998</v>
      </c>
      <c r="C53">
        <v>101000</v>
      </c>
      <c r="D53">
        <v>0.48220000000000002</v>
      </c>
      <c r="E53">
        <v>595.77</v>
      </c>
      <c r="J53">
        <v>303.14999999999998</v>
      </c>
      <c r="K53">
        <v>0.58279999999999998</v>
      </c>
      <c r="L53">
        <v>-11997.1</v>
      </c>
      <c r="M53">
        <f t="shared" si="0"/>
        <v>158687684.23690003</v>
      </c>
      <c r="O53">
        <v>303.14999999999998</v>
      </c>
      <c r="P53">
        <v>0.58279999999999998</v>
      </c>
      <c r="Q53">
        <v>-14413.6</v>
      </c>
      <c r="R53">
        <f t="shared" si="1"/>
        <v>225409085.77690002</v>
      </c>
    </row>
    <row r="54" spans="1:18" x14ac:dyDescent="0.35">
      <c r="A54" s="2">
        <v>49</v>
      </c>
      <c r="B54">
        <v>303.14999999999998</v>
      </c>
      <c r="C54">
        <v>101000</v>
      </c>
      <c r="D54">
        <v>0.5323</v>
      </c>
      <c r="E54">
        <v>600.54999999999995</v>
      </c>
      <c r="J54">
        <v>303.14999999999998</v>
      </c>
      <c r="K54">
        <v>0.63360000000000005</v>
      </c>
      <c r="L54">
        <v>-10905.1</v>
      </c>
      <c r="M54">
        <f t="shared" si="0"/>
        <v>132022857.61440001</v>
      </c>
      <c r="O54">
        <v>303.14999999999998</v>
      </c>
      <c r="P54">
        <v>0.63360000000000005</v>
      </c>
      <c r="Q54">
        <v>-13133.8</v>
      </c>
      <c r="R54">
        <f t="shared" si="1"/>
        <v>188206022.19239998</v>
      </c>
    </row>
    <row r="55" spans="1:18" x14ac:dyDescent="0.35">
      <c r="A55" s="2">
        <v>50</v>
      </c>
      <c r="B55">
        <v>303.14999999999998</v>
      </c>
      <c r="C55">
        <v>101000</v>
      </c>
      <c r="D55">
        <v>0.58279999999999998</v>
      </c>
      <c r="E55">
        <v>600.03</v>
      </c>
      <c r="J55">
        <v>303.14999999999998</v>
      </c>
      <c r="K55">
        <v>0.68479999999999996</v>
      </c>
      <c r="L55">
        <v>-9659.57</v>
      </c>
      <c r="M55">
        <f t="shared" si="0"/>
        <v>104439815.37639999</v>
      </c>
      <c r="O55">
        <v>303.14999999999998</v>
      </c>
      <c r="P55">
        <v>0.68479999999999996</v>
      </c>
      <c r="Q55">
        <v>-11670.8</v>
      </c>
      <c r="R55">
        <f t="shared" si="1"/>
        <v>149592713.2561</v>
      </c>
    </row>
    <row r="56" spans="1:18" x14ac:dyDescent="0.35">
      <c r="A56" s="2">
        <v>51</v>
      </c>
      <c r="B56">
        <v>303.14999999999998</v>
      </c>
      <c r="C56">
        <v>101000</v>
      </c>
      <c r="D56">
        <v>0.63360000000000005</v>
      </c>
      <c r="E56">
        <v>585.02</v>
      </c>
      <c r="J56">
        <v>303.14999999999998</v>
      </c>
      <c r="K56">
        <v>0.73640000000000005</v>
      </c>
      <c r="L56">
        <v>-8281.52</v>
      </c>
      <c r="M56">
        <f t="shared" si="0"/>
        <v>77552152.57690002</v>
      </c>
      <c r="O56">
        <v>303.14999999999998</v>
      </c>
      <c r="P56">
        <v>0.73640000000000005</v>
      </c>
      <c r="Q56">
        <v>-10044.299999999999</v>
      </c>
      <c r="R56">
        <f t="shared" si="1"/>
        <v>111706931.7225</v>
      </c>
    </row>
    <row r="57" spans="1:18" x14ac:dyDescent="0.35">
      <c r="A57" s="2">
        <v>52</v>
      </c>
      <c r="B57">
        <v>303.14999999999998</v>
      </c>
      <c r="C57">
        <v>101000</v>
      </c>
      <c r="D57">
        <v>0.68479999999999996</v>
      </c>
      <c r="E57">
        <v>560.01</v>
      </c>
      <c r="J57">
        <v>303.14999999999998</v>
      </c>
      <c r="K57">
        <v>0.7883</v>
      </c>
      <c r="L57">
        <v>-6792.53</v>
      </c>
      <c r="M57">
        <f t="shared" si="0"/>
        <v>52701066.202499993</v>
      </c>
      <c r="O57">
        <v>303.14999999999998</v>
      </c>
      <c r="P57">
        <v>0.7883</v>
      </c>
      <c r="Q57">
        <v>-8274.92</v>
      </c>
      <c r="R57">
        <f t="shared" si="1"/>
        <v>76421514.96360001</v>
      </c>
    </row>
    <row r="58" spans="1:18" x14ac:dyDescent="0.35">
      <c r="A58" s="2">
        <v>53</v>
      </c>
      <c r="B58">
        <v>303.14999999999998</v>
      </c>
      <c r="C58">
        <v>101000</v>
      </c>
      <c r="D58">
        <v>0.73640000000000005</v>
      </c>
      <c r="E58">
        <v>524.85</v>
      </c>
      <c r="J58">
        <v>303.14999999999998</v>
      </c>
      <c r="K58">
        <v>0.8407</v>
      </c>
      <c r="L58">
        <v>-5203.34</v>
      </c>
      <c r="M58">
        <f t="shared" si="0"/>
        <v>31290934.0689</v>
      </c>
      <c r="O58">
        <v>303.14999999999998</v>
      </c>
      <c r="P58">
        <v>0.8407</v>
      </c>
      <c r="Q58">
        <v>-6370.54</v>
      </c>
      <c r="R58">
        <f t="shared" si="1"/>
        <v>45711526.660899997</v>
      </c>
    </row>
    <row r="59" spans="1:18" x14ac:dyDescent="0.35">
      <c r="A59" s="2">
        <v>54</v>
      </c>
      <c r="B59">
        <v>303.14999999999998</v>
      </c>
      <c r="C59">
        <v>101000</v>
      </c>
      <c r="D59">
        <v>0.7883</v>
      </c>
      <c r="E59">
        <v>467.02</v>
      </c>
      <c r="J59">
        <v>303.14999999999998</v>
      </c>
      <c r="K59">
        <v>0.89339999999999997</v>
      </c>
      <c r="L59">
        <v>-3534.62</v>
      </c>
      <c r="M59">
        <f t="shared" si="0"/>
        <v>14646464.784899998</v>
      </c>
      <c r="O59">
        <v>303.14999999999998</v>
      </c>
      <c r="P59">
        <v>0.89339999999999997</v>
      </c>
      <c r="Q59">
        <v>-4351.2</v>
      </c>
      <c r="R59">
        <f t="shared" si="1"/>
        <v>21563485.322499998</v>
      </c>
    </row>
    <row r="60" spans="1:18" x14ac:dyDescent="0.35">
      <c r="A60" s="2">
        <v>55</v>
      </c>
      <c r="B60">
        <v>303.14999999999998</v>
      </c>
      <c r="C60">
        <v>101000</v>
      </c>
      <c r="D60">
        <v>0.8407</v>
      </c>
      <c r="E60">
        <v>390.49</v>
      </c>
      <c r="J60">
        <v>303.14999999999998</v>
      </c>
      <c r="K60">
        <v>0.94650000000000001</v>
      </c>
      <c r="L60">
        <v>-1796.35</v>
      </c>
      <c r="M60">
        <f t="shared" si="0"/>
        <v>3810928.6655999995</v>
      </c>
      <c r="O60">
        <v>303.14999999999998</v>
      </c>
      <c r="P60">
        <v>0.94650000000000001</v>
      </c>
      <c r="Q60">
        <v>-2224.4499999999998</v>
      </c>
      <c r="R60">
        <f t="shared" si="1"/>
        <v>5665637.6675999984</v>
      </c>
    </row>
    <row r="61" spans="1:18" x14ac:dyDescent="0.35">
      <c r="A61" s="2">
        <v>56</v>
      </c>
      <c r="B61">
        <v>303.14999999999998</v>
      </c>
      <c r="C61">
        <v>101000</v>
      </c>
      <c r="D61">
        <v>0.89339999999999997</v>
      </c>
      <c r="E61">
        <v>292.45</v>
      </c>
      <c r="J61">
        <v>323.14999999999998</v>
      </c>
      <c r="K61">
        <v>4.6699999999999998E-2</v>
      </c>
      <c r="L61">
        <v>-1977.29</v>
      </c>
      <c r="M61">
        <f t="shared" si="0"/>
        <v>4205780.6400000006</v>
      </c>
      <c r="O61">
        <v>323.14999999999998</v>
      </c>
      <c r="P61">
        <v>4.6699999999999998E-2</v>
      </c>
      <c r="Q61">
        <v>-2380.12</v>
      </c>
      <c r="R61">
        <f t="shared" si="1"/>
        <v>6020300.1769000003</v>
      </c>
    </row>
    <row r="62" spans="1:18" x14ac:dyDescent="0.35">
      <c r="A62" s="2">
        <v>57</v>
      </c>
      <c r="B62">
        <v>303.14999999999998</v>
      </c>
      <c r="C62">
        <v>101000</v>
      </c>
      <c r="D62">
        <v>0.94650000000000001</v>
      </c>
      <c r="E62">
        <v>155.81</v>
      </c>
      <c r="J62">
        <v>323.14999999999998</v>
      </c>
      <c r="K62">
        <v>9.3799999999999994E-2</v>
      </c>
      <c r="L62">
        <v>-3702.48</v>
      </c>
      <c r="M62">
        <f t="shared" si="0"/>
        <v>14959025.936100001</v>
      </c>
      <c r="O62">
        <v>323.14999999999998</v>
      </c>
      <c r="P62">
        <v>9.3799999999999994E-2</v>
      </c>
      <c r="Q62">
        <v>-4443.22</v>
      </c>
      <c r="R62">
        <f t="shared" si="1"/>
        <v>21237627.064900003</v>
      </c>
    </row>
    <row r="63" spans="1:18" x14ac:dyDescent="0.35">
      <c r="A63" s="2">
        <v>58</v>
      </c>
      <c r="B63">
        <v>323.14999999999998</v>
      </c>
      <c r="C63">
        <v>101000</v>
      </c>
      <c r="D63">
        <v>4.6699999999999998E-2</v>
      </c>
      <c r="E63">
        <v>73.510000000000005</v>
      </c>
      <c r="J63">
        <v>323.14999999999998</v>
      </c>
      <c r="K63">
        <v>0.1411</v>
      </c>
      <c r="L63">
        <v>-5177.05</v>
      </c>
      <c r="M63">
        <f t="shared" si="0"/>
        <v>29508362.2656</v>
      </c>
      <c r="O63">
        <v>323.14999999999998</v>
      </c>
      <c r="P63">
        <v>0.1411</v>
      </c>
      <c r="Q63">
        <v>-6195.41</v>
      </c>
      <c r="R63">
        <f t="shared" si="1"/>
        <v>41609208.270399995</v>
      </c>
    </row>
    <row r="64" spans="1:18" x14ac:dyDescent="0.35">
      <c r="A64" s="2">
        <v>59</v>
      </c>
      <c r="B64">
        <v>323.14999999999998</v>
      </c>
      <c r="C64">
        <v>101000</v>
      </c>
      <c r="D64">
        <v>9.3799999999999994E-2</v>
      </c>
      <c r="E64">
        <v>165.21</v>
      </c>
      <c r="J64">
        <v>323.14999999999998</v>
      </c>
      <c r="K64">
        <v>0.1888</v>
      </c>
      <c r="L64">
        <v>-6415.91</v>
      </c>
      <c r="M64">
        <f t="shared" si="0"/>
        <v>45495294.800399996</v>
      </c>
      <c r="O64">
        <v>323.14999999999998</v>
      </c>
      <c r="P64">
        <v>0.1888</v>
      </c>
      <c r="Q64">
        <v>-7658.24</v>
      </c>
      <c r="R64">
        <f t="shared" si="1"/>
        <v>63797760.022499993</v>
      </c>
    </row>
    <row r="65" spans="1:18" x14ac:dyDescent="0.35">
      <c r="A65" s="2">
        <v>60</v>
      </c>
      <c r="B65">
        <v>323.14999999999998</v>
      </c>
      <c r="C65">
        <v>101000</v>
      </c>
      <c r="D65">
        <v>0.1411</v>
      </c>
      <c r="E65">
        <v>255.11</v>
      </c>
      <c r="J65">
        <v>323.14999999999998</v>
      </c>
      <c r="K65">
        <v>0.2369</v>
      </c>
      <c r="L65">
        <v>-7426.1</v>
      </c>
      <c r="M65">
        <f t="shared" si="0"/>
        <v>61164443.392900005</v>
      </c>
      <c r="O65">
        <v>323.14999999999998</v>
      </c>
      <c r="P65">
        <v>0.2369</v>
      </c>
      <c r="Q65">
        <v>-8843.23</v>
      </c>
      <c r="R65">
        <f t="shared" si="1"/>
        <v>85338796.409999996</v>
      </c>
    </row>
    <row r="66" spans="1:18" x14ac:dyDescent="0.35">
      <c r="A66" s="2">
        <v>61</v>
      </c>
      <c r="B66">
        <v>323.14999999999998</v>
      </c>
      <c r="C66">
        <v>101000</v>
      </c>
      <c r="D66">
        <v>0.1888</v>
      </c>
      <c r="E66">
        <v>329.11</v>
      </c>
      <c r="J66">
        <v>323.14999999999998</v>
      </c>
      <c r="K66">
        <v>0.28520000000000001</v>
      </c>
      <c r="L66">
        <v>-8211.82</v>
      </c>
      <c r="M66">
        <f t="shared" si="0"/>
        <v>75060910.612900004</v>
      </c>
      <c r="O66">
        <v>323.14999999999998</v>
      </c>
      <c r="P66">
        <v>0.28520000000000001</v>
      </c>
      <c r="Q66">
        <v>-9758.19</v>
      </c>
      <c r="R66">
        <f t="shared" si="1"/>
        <v>104246958.81960003</v>
      </c>
    </row>
    <row r="67" spans="1:18" x14ac:dyDescent="0.35">
      <c r="A67" s="2">
        <v>62</v>
      </c>
      <c r="B67">
        <v>323.14999999999998</v>
      </c>
      <c r="C67">
        <v>101000</v>
      </c>
      <c r="D67">
        <v>0.2369</v>
      </c>
      <c r="E67">
        <v>394.67</v>
      </c>
      <c r="J67">
        <v>323.14999999999998</v>
      </c>
      <c r="K67">
        <v>0.33400000000000002</v>
      </c>
      <c r="L67">
        <v>-8785.5499999999993</v>
      </c>
      <c r="M67">
        <f t="shared" si="0"/>
        <v>86318964.639999986</v>
      </c>
      <c r="O67">
        <v>323.14999999999998</v>
      </c>
      <c r="P67">
        <v>0.33400000000000002</v>
      </c>
      <c r="Q67">
        <v>-10420.1</v>
      </c>
      <c r="R67">
        <f t="shared" si="1"/>
        <v>119363272.6225</v>
      </c>
    </row>
    <row r="68" spans="1:18" x14ac:dyDescent="0.35">
      <c r="A68" s="2">
        <v>63</v>
      </c>
      <c r="B68">
        <v>323.14999999999998</v>
      </c>
      <c r="C68">
        <v>101000</v>
      </c>
      <c r="D68">
        <v>0.28520000000000001</v>
      </c>
      <c r="E68">
        <v>451.95</v>
      </c>
      <c r="J68">
        <v>323.14999999999998</v>
      </c>
      <c r="K68">
        <v>0.38300000000000001</v>
      </c>
      <c r="L68">
        <v>-9151.25</v>
      </c>
      <c r="M68">
        <f t="shared" si="0"/>
        <v>94104162.532899991</v>
      </c>
      <c r="O68">
        <v>323.14999999999998</v>
      </c>
      <c r="P68">
        <v>0.38300000000000001</v>
      </c>
      <c r="Q68">
        <v>-10835.6</v>
      </c>
      <c r="R68">
        <f t="shared" si="1"/>
        <v>129620046.6064</v>
      </c>
    </row>
    <row r="69" spans="1:18" x14ac:dyDescent="0.35">
      <c r="A69" s="2">
        <v>64</v>
      </c>
      <c r="B69">
        <v>323.14999999999998</v>
      </c>
      <c r="C69">
        <v>101000</v>
      </c>
      <c r="D69">
        <v>0.33400000000000002</v>
      </c>
      <c r="E69">
        <v>505.25</v>
      </c>
      <c r="J69">
        <v>323.14999999999998</v>
      </c>
      <c r="K69">
        <v>0.43240000000000001</v>
      </c>
      <c r="L69">
        <v>-9318.42</v>
      </c>
      <c r="M69">
        <f t="shared" ref="M69:M79" si="2">($E71-L69)^2</f>
        <v>97837222.212900013</v>
      </c>
      <c r="O69">
        <v>323.14999999999998</v>
      </c>
      <c r="P69">
        <v>0.43240000000000001</v>
      </c>
      <c r="Q69">
        <v>-11017.4</v>
      </c>
      <c r="R69">
        <f t="shared" ref="R69:R79" si="3">($E71-Q69)^2</f>
        <v>134333895.0625</v>
      </c>
    </row>
    <row r="70" spans="1:18" x14ac:dyDescent="0.35">
      <c r="A70" s="2">
        <v>65</v>
      </c>
      <c r="B70">
        <v>323.14999999999998</v>
      </c>
      <c r="C70">
        <v>101000</v>
      </c>
      <c r="D70">
        <v>0.38300000000000001</v>
      </c>
      <c r="E70">
        <v>549.48</v>
      </c>
      <c r="J70">
        <v>323.14999999999998</v>
      </c>
      <c r="K70">
        <v>0.48220000000000002</v>
      </c>
      <c r="L70">
        <v>-9293.75</v>
      </c>
      <c r="M70">
        <f t="shared" si="2"/>
        <v>97808341.836099997</v>
      </c>
      <c r="O70">
        <v>323.14999999999998</v>
      </c>
      <c r="P70">
        <v>0.48220000000000002</v>
      </c>
      <c r="Q70">
        <v>-10974.4</v>
      </c>
      <c r="R70">
        <f t="shared" si="3"/>
        <v>133875544.61159998</v>
      </c>
    </row>
    <row r="71" spans="1:18" x14ac:dyDescent="0.35">
      <c r="A71" s="2">
        <v>66</v>
      </c>
      <c r="B71">
        <v>323.14999999999998</v>
      </c>
      <c r="C71">
        <v>101000</v>
      </c>
      <c r="D71">
        <v>0.43240000000000001</v>
      </c>
      <c r="E71">
        <v>572.85</v>
      </c>
      <c r="J71">
        <v>323.14999999999998</v>
      </c>
      <c r="K71">
        <v>0.5323</v>
      </c>
      <c r="L71">
        <v>-9084.48</v>
      </c>
      <c r="M71">
        <f t="shared" si="2"/>
        <v>94039954.656399995</v>
      </c>
      <c r="O71">
        <v>323.14999999999998</v>
      </c>
      <c r="P71">
        <v>0.5323</v>
      </c>
      <c r="Q71">
        <v>-10716.1</v>
      </c>
      <c r="R71">
        <f t="shared" si="3"/>
        <v>128347147.32160002</v>
      </c>
    </row>
    <row r="72" spans="1:18" x14ac:dyDescent="0.35">
      <c r="A72" s="2">
        <v>67</v>
      </c>
      <c r="B72">
        <v>323.14999999999998</v>
      </c>
      <c r="C72">
        <v>101000</v>
      </c>
      <c r="D72">
        <v>0.48220000000000002</v>
      </c>
      <c r="E72">
        <v>596.05999999999995</v>
      </c>
      <c r="J72">
        <v>323.14999999999998</v>
      </c>
      <c r="K72">
        <v>0.58279999999999998</v>
      </c>
      <c r="L72">
        <v>-8697.31</v>
      </c>
      <c r="M72">
        <f t="shared" si="2"/>
        <v>86681313.67839998</v>
      </c>
      <c r="O72">
        <v>323.14999999999998</v>
      </c>
      <c r="P72">
        <v>0.58279999999999998</v>
      </c>
      <c r="Q72">
        <v>-10250.799999999999</v>
      </c>
      <c r="R72">
        <f t="shared" si="3"/>
        <v>118021498.61289997</v>
      </c>
    </row>
    <row r="73" spans="1:18" x14ac:dyDescent="0.35">
      <c r="A73" s="2">
        <v>68</v>
      </c>
      <c r="B73">
        <v>323.14999999999998</v>
      </c>
      <c r="C73">
        <v>101000</v>
      </c>
      <c r="D73">
        <v>0.5323</v>
      </c>
      <c r="E73">
        <v>612.94000000000005</v>
      </c>
      <c r="J73">
        <v>323.14999999999998</v>
      </c>
      <c r="K73">
        <v>0.63360000000000005</v>
      </c>
      <c r="L73">
        <v>-8139.98</v>
      </c>
      <c r="M73">
        <f t="shared" si="2"/>
        <v>76375014.918399975</v>
      </c>
      <c r="O73">
        <v>323.14999999999998</v>
      </c>
      <c r="P73">
        <v>0.63360000000000005</v>
      </c>
      <c r="Q73">
        <v>-9587.7999999999993</v>
      </c>
      <c r="R73">
        <f t="shared" si="3"/>
        <v>103777006.40999997</v>
      </c>
    </row>
    <row r="74" spans="1:18" x14ac:dyDescent="0.35">
      <c r="A74" s="2">
        <v>69</v>
      </c>
      <c r="B74">
        <v>323.14999999999998</v>
      </c>
      <c r="C74">
        <v>101000</v>
      </c>
      <c r="D74">
        <v>0.58279999999999998</v>
      </c>
      <c r="E74">
        <v>612.97</v>
      </c>
      <c r="J74">
        <v>323.14999999999998</v>
      </c>
      <c r="K74">
        <v>0.68479999999999996</v>
      </c>
      <c r="L74">
        <v>-7418.3</v>
      </c>
      <c r="M74">
        <f t="shared" si="2"/>
        <v>63869986.096900001</v>
      </c>
      <c r="O74">
        <v>323.14999999999998</v>
      </c>
      <c r="P74">
        <v>0.68479999999999996</v>
      </c>
      <c r="Q74">
        <v>-8733.99</v>
      </c>
      <c r="R74">
        <f t="shared" si="3"/>
        <v>86630673.153599992</v>
      </c>
    </row>
    <row r="75" spans="1:18" x14ac:dyDescent="0.35">
      <c r="A75" s="2">
        <v>70</v>
      </c>
      <c r="B75">
        <v>323.14999999999998</v>
      </c>
      <c r="C75">
        <v>101000</v>
      </c>
      <c r="D75">
        <v>0.63360000000000005</v>
      </c>
      <c r="E75">
        <v>599.29999999999995</v>
      </c>
      <c r="J75">
        <v>323.14999999999998</v>
      </c>
      <c r="K75">
        <v>0.73640000000000005</v>
      </c>
      <c r="L75">
        <v>-6538.6</v>
      </c>
      <c r="M75">
        <f t="shared" si="2"/>
        <v>49990838.976400003</v>
      </c>
      <c r="O75">
        <v>323.14999999999998</v>
      </c>
      <c r="P75">
        <v>0.73640000000000005</v>
      </c>
      <c r="Q75">
        <v>-7696.49</v>
      </c>
      <c r="R75">
        <f t="shared" si="3"/>
        <v>67705085.456099987</v>
      </c>
    </row>
    <row r="76" spans="1:18" x14ac:dyDescent="0.35">
      <c r="A76" s="2">
        <v>71</v>
      </c>
      <c r="B76">
        <v>323.14999999999998</v>
      </c>
      <c r="C76">
        <v>101000</v>
      </c>
      <c r="D76">
        <v>0.68479999999999996</v>
      </c>
      <c r="E76">
        <v>573.57000000000005</v>
      </c>
      <c r="J76">
        <v>323.14999999999998</v>
      </c>
      <c r="K76">
        <v>0.7883</v>
      </c>
      <c r="L76">
        <v>-5509.3</v>
      </c>
      <c r="M76">
        <f t="shared" si="2"/>
        <v>35825491.993600003</v>
      </c>
      <c r="O76">
        <v>323.14999999999998</v>
      </c>
      <c r="P76">
        <v>0.7883</v>
      </c>
      <c r="Q76">
        <v>-6484.71</v>
      </c>
      <c r="R76">
        <f t="shared" si="3"/>
        <v>48453432.722500004</v>
      </c>
    </row>
    <row r="77" spans="1:18" x14ac:dyDescent="0.35">
      <c r="A77" s="2">
        <v>72</v>
      </c>
      <c r="B77">
        <v>323.14999999999998</v>
      </c>
      <c r="C77">
        <v>101000</v>
      </c>
      <c r="D77">
        <v>0.73640000000000005</v>
      </c>
      <c r="E77">
        <v>531.82000000000005</v>
      </c>
      <c r="J77">
        <v>323.14999999999998</v>
      </c>
      <c r="K77">
        <v>0.8407</v>
      </c>
      <c r="L77">
        <v>-4332.6400000000003</v>
      </c>
      <c r="M77">
        <f t="shared" si="2"/>
        <v>22355686.112400003</v>
      </c>
      <c r="O77">
        <v>323.14999999999998</v>
      </c>
      <c r="P77">
        <v>0.8407</v>
      </c>
      <c r="Q77">
        <v>-5100.57</v>
      </c>
      <c r="R77">
        <f t="shared" si="3"/>
        <v>30207225.132099997</v>
      </c>
    </row>
    <row r="78" spans="1:18" x14ac:dyDescent="0.35">
      <c r="A78" s="2">
        <v>73</v>
      </c>
      <c r="B78">
        <v>323.14999999999998</v>
      </c>
      <c r="C78">
        <v>101000</v>
      </c>
      <c r="D78">
        <v>0.7883</v>
      </c>
      <c r="E78">
        <v>476.14</v>
      </c>
      <c r="J78">
        <v>323.14999999999998</v>
      </c>
      <c r="K78">
        <v>0.89339999999999997</v>
      </c>
      <c r="L78">
        <v>-3019.23</v>
      </c>
      <c r="M78">
        <f t="shared" si="2"/>
        <v>10969012.802499998</v>
      </c>
      <c r="O78">
        <v>323.14999999999998</v>
      </c>
      <c r="P78">
        <v>0.89339999999999997</v>
      </c>
      <c r="Q78">
        <v>-3555.66</v>
      </c>
      <c r="R78">
        <f t="shared" si="3"/>
        <v>14810028.624400001</v>
      </c>
    </row>
    <row r="79" spans="1:18" x14ac:dyDescent="0.35">
      <c r="A79" s="2">
        <v>74</v>
      </c>
      <c r="B79">
        <v>323.14999999999998</v>
      </c>
      <c r="C79">
        <v>101000</v>
      </c>
      <c r="D79">
        <v>0.8407</v>
      </c>
      <c r="E79">
        <v>395.54</v>
      </c>
      <c r="J79">
        <v>323.14999999999998</v>
      </c>
      <c r="K79">
        <v>0.94650000000000001</v>
      </c>
      <c r="L79">
        <v>-1573.02</v>
      </c>
      <c r="M79">
        <f t="shared" si="2"/>
        <v>2990063.4724000003</v>
      </c>
      <c r="O79">
        <v>323.14999999999998</v>
      </c>
      <c r="P79">
        <v>0.94650000000000001</v>
      </c>
      <c r="Q79">
        <v>-1853.53</v>
      </c>
      <c r="R79">
        <f t="shared" si="3"/>
        <v>4038853.8961</v>
      </c>
    </row>
    <row r="80" spans="1:18" x14ac:dyDescent="0.35">
      <c r="A80" s="2">
        <v>75</v>
      </c>
      <c r="B80">
        <v>323.14999999999998</v>
      </c>
      <c r="C80">
        <v>101000</v>
      </c>
      <c r="D80">
        <v>0.89339999999999997</v>
      </c>
      <c r="E80">
        <v>292.72000000000003</v>
      </c>
    </row>
    <row r="81" spans="1:18" x14ac:dyDescent="0.35">
      <c r="A81" s="2">
        <v>76</v>
      </c>
      <c r="B81">
        <v>323.14999999999998</v>
      </c>
      <c r="C81">
        <v>101000</v>
      </c>
      <c r="D81">
        <v>0.94650000000000001</v>
      </c>
      <c r="E81">
        <v>156.16</v>
      </c>
      <c r="L81" s="4" t="s">
        <v>177</v>
      </c>
      <c r="M81">
        <f>SQRT(SUM(M4:M79)/COUNT(M4:M79))</f>
        <v>11073.061502639081</v>
      </c>
      <c r="Q81" s="4" t="s">
        <v>177</v>
      </c>
      <c r="R81">
        <f>SQRT(SUM(R4:R79)/COUNT(R4:R79))</f>
        <v>13277.955826117495</v>
      </c>
    </row>
    <row r="82" spans="1:18" x14ac:dyDescent="0.35">
      <c r="A82" s="15" t="s">
        <v>59</v>
      </c>
      <c r="B82" s="15"/>
      <c r="C82" s="15"/>
      <c r="D82" s="15"/>
      <c r="E82" s="15"/>
      <c r="L82" s="4"/>
    </row>
    <row r="83" spans="1:18" x14ac:dyDescent="0.35">
      <c r="A83" s="2">
        <v>1</v>
      </c>
      <c r="B83" t="s">
        <v>51</v>
      </c>
      <c r="C83" t="s">
        <v>60</v>
      </c>
    </row>
    <row r="84" spans="1:18" x14ac:dyDescent="0.35">
      <c r="A84" s="2">
        <v>2</v>
      </c>
      <c r="B84" t="s">
        <v>53</v>
      </c>
      <c r="C84" t="s">
        <v>61</v>
      </c>
    </row>
    <row r="85" spans="1:18" x14ac:dyDescent="0.35">
      <c r="A85" s="2">
        <v>3</v>
      </c>
      <c r="B85" t="s">
        <v>55</v>
      </c>
      <c r="C85" t="s">
        <v>125</v>
      </c>
    </row>
    <row r="86" spans="1:18" x14ac:dyDescent="0.35">
      <c r="A86" s="2">
        <v>4</v>
      </c>
      <c r="B86" t="s">
        <v>122</v>
      </c>
      <c r="C86" t="s">
        <v>126</v>
      </c>
    </row>
    <row r="87" spans="1:18" x14ac:dyDescent="0.35">
      <c r="A87" s="15" t="s">
        <v>64</v>
      </c>
      <c r="B87" s="16"/>
      <c r="C87" s="16"/>
      <c r="D87" s="16"/>
      <c r="E87" s="16"/>
    </row>
    <row r="88" spans="1:18" x14ac:dyDescent="0.35">
      <c r="A88" s="2">
        <v>1</v>
      </c>
      <c r="B88" t="str">
        <f>HYPERLINK("#Components!A32","71-43-2")</f>
        <v>71-43-2</v>
      </c>
      <c r="C88" t="s">
        <v>86</v>
      </c>
    </row>
    <row r="89" spans="1:18" x14ac:dyDescent="0.35">
      <c r="A89" s="2">
        <v>2</v>
      </c>
      <c r="B89" t="str">
        <f>HYPERLINK("#Components!A10","98-01-1")</f>
        <v>98-01-1</v>
      </c>
      <c r="C89" t="s">
        <v>11</v>
      </c>
    </row>
    <row r="90" spans="1:18" x14ac:dyDescent="0.35">
      <c r="A90" s="15" t="s">
        <v>65</v>
      </c>
      <c r="B90" s="16"/>
      <c r="C90" s="16"/>
      <c r="D90" s="16"/>
      <c r="E90" s="16"/>
    </row>
    <row r="91" spans="1:18" x14ac:dyDescent="0.35">
      <c r="A91" s="2" t="s">
        <v>66</v>
      </c>
      <c r="B91" t="s">
        <v>127</v>
      </c>
    </row>
    <row r="92" spans="1:18" ht="29" x14ac:dyDescent="0.35">
      <c r="A92" s="2" t="s">
        <v>68</v>
      </c>
      <c r="B92" t="str">
        <f>HYPERLINK("#References!A31","DELI-009455")</f>
        <v>DELI-009455</v>
      </c>
    </row>
  </sheetData>
  <mergeCells count="6">
    <mergeCell ref="J1:M1"/>
    <mergeCell ref="O1:R1"/>
    <mergeCell ref="A90:E90"/>
    <mergeCell ref="A2:A5"/>
    <mergeCell ref="A82:E82"/>
    <mergeCell ref="A87:E8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63C6-70C7-4440-A787-F6DD45D611AE}">
  <dimension ref="A1:AE322"/>
  <sheetViews>
    <sheetView topLeftCell="C1" zoomScale="62" workbookViewId="0">
      <selection activeCell="G11" sqref="G11"/>
    </sheetView>
  </sheetViews>
  <sheetFormatPr defaultRowHeight="14.5" x14ac:dyDescent="0.35"/>
  <cols>
    <col min="3" max="3" width="113.1796875" bestFit="1" customWidth="1"/>
    <col min="5" max="5" width="25.26953125" bestFit="1" customWidth="1"/>
    <col min="6" max="6" width="26.6328125" bestFit="1" customWidth="1"/>
    <col min="7" max="7" width="17.36328125" bestFit="1" customWidth="1"/>
    <col min="8" max="8" width="6.54296875" bestFit="1" customWidth="1"/>
    <col min="9" max="9" width="8.1796875" bestFit="1" customWidth="1"/>
    <col min="10" max="10" width="11.6328125" bestFit="1" customWidth="1"/>
    <col min="11" max="11" width="25.26953125" bestFit="1" customWidth="1"/>
    <col min="12" max="13" width="26.6328125" bestFit="1" customWidth="1"/>
    <col min="15" max="15" width="8.1796875" bestFit="1" customWidth="1"/>
    <col min="16" max="16" width="11.6328125" bestFit="1" customWidth="1"/>
    <col min="17" max="17" width="25.26953125" bestFit="1" customWidth="1"/>
    <col min="18" max="19" width="26.6328125" bestFit="1" customWidth="1"/>
    <col min="21" max="21" width="8.1796875" bestFit="1" customWidth="1"/>
    <col min="22" max="22" width="11.6328125" bestFit="1" customWidth="1"/>
    <col min="23" max="23" width="25.26953125" bestFit="1" customWidth="1"/>
    <col min="24" max="25" width="26.6328125" bestFit="1" customWidth="1"/>
    <col min="27" max="27" width="8.1796875" bestFit="1" customWidth="1"/>
    <col min="28" max="28" width="11.6328125" bestFit="1" customWidth="1"/>
    <col min="29" max="29" width="25.26953125" bestFit="1" customWidth="1"/>
    <col min="30" max="31" width="26.6328125" bestFit="1" customWidth="1"/>
  </cols>
  <sheetData>
    <row r="1" spans="1:31" ht="17" x14ac:dyDescent="0.4">
      <c r="A1" s="21" t="s">
        <v>188</v>
      </c>
      <c r="B1" s="21"/>
      <c r="C1" s="21"/>
      <c r="D1" s="21"/>
      <c r="F1" s="7" t="s">
        <v>156</v>
      </c>
      <c r="G1" s="7" t="s">
        <v>157</v>
      </c>
      <c r="I1" s="25" t="s">
        <v>145</v>
      </c>
      <c r="J1" s="13"/>
      <c r="K1" s="13"/>
      <c r="L1" s="13"/>
      <c r="M1" s="13"/>
      <c r="O1" s="25" t="s">
        <v>151</v>
      </c>
      <c r="P1" s="13"/>
      <c r="Q1" s="13"/>
      <c r="R1" s="13"/>
      <c r="S1" s="13"/>
      <c r="U1" s="25" t="s">
        <v>154</v>
      </c>
      <c r="V1" s="13"/>
      <c r="W1" s="13"/>
      <c r="X1" s="13"/>
      <c r="Y1" s="13"/>
      <c r="AA1" s="25" t="s">
        <v>152</v>
      </c>
      <c r="AB1" s="13"/>
      <c r="AC1" s="13"/>
      <c r="AD1" s="13"/>
      <c r="AE1" s="13"/>
    </row>
    <row r="2" spans="1:31" x14ac:dyDescent="0.35">
      <c r="A2" s="22" t="s">
        <v>50</v>
      </c>
      <c r="B2" s="23" t="s">
        <v>51</v>
      </c>
      <c r="C2" s="23" t="s">
        <v>53</v>
      </c>
      <c r="D2" s="23" t="s">
        <v>57</v>
      </c>
      <c r="F2" s="3">
        <f>MIN(M11,Y11,AE11)</f>
        <v>8.1588673621230484E-2</v>
      </c>
      <c r="G2" s="3">
        <f>MIN(M12,Y12,AE12)</f>
        <v>2.9455725535680362</v>
      </c>
      <c r="I2" t="s">
        <v>191</v>
      </c>
      <c r="J2" s="4" t="s">
        <v>171</v>
      </c>
      <c r="K2" s="4" t="s">
        <v>141</v>
      </c>
      <c r="L2" s="4" t="s">
        <v>147</v>
      </c>
      <c r="M2" s="4" t="s">
        <v>146</v>
      </c>
      <c r="O2" t="s">
        <v>191</v>
      </c>
      <c r="P2" s="4" t="s">
        <v>171</v>
      </c>
      <c r="Q2" s="4" t="s">
        <v>141</v>
      </c>
      <c r="R2" s="4" t="s">
        <v>147</v>
      </c>
      <c r="S2" s="4" t="s">
        <v>146</v>
      </c>
      <c r="U2" t="s">
        <v>191</v>
      </c>
      <c r="V2" s="4" t="s">
        <v>171</v>
      </c>
      <c r="W2" s="4" t="s">
        <v>141</v>
      </c>
      <c r="X2" s="4" t="s">
        <v>147</v>
      </c>
      <c r="Y2" s="4" t="s">
        <v>146</v>
      </c>
      <c r="AA2" t="s">
        <v>191</v>
      </c>
      <c r="AB2" s="4" t="s">
        <v>171</v>
      </c>
      <c r="AC2" s="4" t="s">
        <v>141</v>
      </c>
      <c r="AD2" s="4" t="s">
        <v>147</v>
      </c>
      <c r="AE2" s="4" t="s">
        <v>146</v>
      </c>
    </row>
    <row r="3" spans="1:31" x14ac:dyDescent="0.35">
      <c r="A3" s="22"/>
      <c r="B3" s="23"/>
      <c r="C3" s="23"/>
      <c r="D3" s="23" t="s">
        <v>88</v>
      </c>
      <c r="F3" s="8" t="s">
        <v>168</v>
      </c>
      <c r="G3" s="8" t="s">
        <v>167</v>
      </c>
      <c r="I3" t="s">
        <v>54</v>
      </c>
      <c r="K3" t="s">
        <v>52</v>
      </c>
      <c r="O3" t="s">
        <v>54</v>
      </c>
      <c r="Q3" t="s">
        <v>52</v>
      </c>
      <c r="U3" t="s">
        <v>54</v>
      </c>
      <c r="W3" t="s">
        <v>52</v>
      </c>
      <c r="AA3" t="s">
        <v>54</v>
      </c>
      <c r="AC3" t="s">
        <v>52</v>
      </c>
    </row>
    <row r="4" spans="1:31" x14ac:dyDescent="0.35">
      <c r="A4" s="22"/>
      <c r="B4" s="23" t="s">
        <v>52</v>
      </c>
      <c r="C4" s="23" t="s">
        <v>54</v>
      </c>
      <c r="D4" s="23" t="s">
        <v>56</v>
      </c>
      <c r="I4">
        <v>50663</v>
      </c>
      <c r="J4">
        <v>0.74122750000000004</v>
      </c>
      <c r="K4">
        <v>324.36630000000002</v>
      </c>
      <c r="L4">
        <f>($D6-J4)^2</f>
        <v>1.0665209256249997E-2</v>
      </c>
      <c r="M4">
        <f>($B6-K4)^2</f>
        <v>15.869865689999992</v>
      </c>
      <c r="O4">
        <v>50663</v>
      </c>
      <c r="P4" s="11"/>
      <c r="Q4" s="11"/>
      <c r="R4" s="11"/>
      <c r="S4" s="11"/>
      <c r="U4">
        <v>50663</v>
      </c>
      <c r="V4">
        <v>0.74254249999999999</v>
      </c>
      <c r="W4">
        <v>324.21985999999998</v>
      </c>
      <c r="X4">
        <f>($D6-V4)^2</f>
        <v>1.0395331806250007E-2</v>
      </c>
      <c r="Y4">
        <f>($B6-W4)^2</f>
        <v>17.05805641960033</v>
      </c>
      <c r="AA4">
        <v>50663</v>
      </c>
      <c r="AB4">
        <v>0.74175400000000002</v>
      </c>
      <c r="AC4">
        <v>324.32600000000002</v>
      </c>
      <c r="AD4">
        <f>($D6-AB4)^2</f>
        <v>1.0556740516000002E-2</v>
      </c>
      <c r="AE4">
        <f>($B6-AC4)^2</f>
        <v>16.192576000000006</v>
      </c>
    </row>
    <row r="5" spans="1:31" x14ac:dyDescent="0.35">
      <c r="A5" s="22"/>
      <c r="B5" s="23">
        <v>1</v>
      </c>
      <c r="C5" s="23">
        <v>2</v>
      </c>
      <c r="D5" s="23">
        <v>3</v>
      </c>
      <c r="F5" s="4" t="s">
        <v>170</v>
      </c>
      <c r="G5" s="27" t="s">
        <v>167</v>
      </c>
      <c r="I5">
        <v>99992</v>
      </c>
      <c r="J5">
        <v>0.70179510000000001</v>
      </c>
      <c r="K5">
        <v>342.13299999999998</v>
      </c>
      <c r="L5">
        <f>($D7-J5)^2</f>
        <v>2.7905368401000074E-4</v>
      </c>
      <c r="M5">
        <f>($B7-K5)^2</f>
        <v>0.17388900000002502</v>
      </c>
      <c r="O5">
        <v>99992</v>
      </c>
      <c r="P5" s="11"/>
      <c r="Q5" s="11"/>
      <c r="R5" s="11"/>
      <c r="S5" s="11"/>
      <c r="U5">
        <v>99992</v>
      </c>
      <c r="V5">
        <v>0.70485810000000004</v>
      </c>
      <c r="W5">
        <v>341.81209999999999</v>
      </c>
      <c r="X5">
        <f>($D7-V5)^2</f>
        <v>1.8610143560999958E-4</v>
      </c>
      <c r="Y5">
        <f>($B7-W5)^2</f>
        <v>0.54449641000003635</v>
      </c>
      <c r="AA5">
        <v>99992</v>
      </c>
      <c r="AB5">
        <v>0.70316100000000004</v>
      </c>
      <c r="AC5">
        <v>342.02800000000002</v>
      </c>
      <c r="AD5">
        <f>($D7-AB5)^2</f>
        <v>2.3528492099999973E-4</v>
      </c>
      <c r="AE5">
        <f>($B7-AC5)^2</f>
        <v>0.27248399999999096</v>
      </c>
    </row>
    <row r="6" spans="1:31" x14ac:dyDescent="0.35">
      <c r="A6" s="23">
        <v>1</v>
      </c>
      <c r="B6">
        <v>328.35</v>
      </c>
      <c r="C6">
        <v>50663</v>
      </c>
      <c r="D6">
        <v>0.84450000000000003</v>
      </c>
      <c r="F6">
        <f>MIN(M13,Y13,AE13)</f>
        <v>1.5141883300084256</v>
      </c>
      <c r="I6">
        <v>90659</v>
      </c>
      <c r="J6">
        <v>0.70774490000000001</v>
      </c>
      <c r="K6">
        <v>339.4418</v>
      </c>
      <c r="L6">
        <f>($D8-J6)^2</f>
        <v>8.2685577601000195E-4</v>
      </c>
      <c r="M6">
        <f>($B8-K6)^2</f>
        <v>0.36990724000001307</v>
      </c>
      <c r="O6">
        <v>90659</v>
      </c>
      <c r="P6" s="11"/>
      <c r="Q6" s="11"/>
      <c r="R6" s="11"/>
      <c r="S6" s="11"/>
      <c r="U6">
        <v>90659</v>
      </c>
      <c r="V6">
        <v>0.71046759999999998</v>
      </c>
      <c r="W6">
        <v>339.15460000000002</v>
      </c>
      <c r="X6">
        <f>($D8-V6)^2</f>
        <v>6.7768584976000349E-4</v>
      </c>
      <c r="Y6">
        <f>($B8-W6)^2</f>
        <v>0.80174115999999118</v>
      </c>
      <c r="AA6">
        <v>90659</v>
      </c>
      <c r="AB6">
        <v>0.70894900000000005</v>
      </c>
      <c r="AC6">
        <v>339.34899999999999</v>
      </c>
      <c r="AD6">
        <f>($D8-AB6)^2</f>
        <v>7.590576009999996E-4</v>
      </c>
      <c r="AE6">
        <f>($B8-AC6)^2</f>
        <v>0.49140100000003062</v>
      </c>
    </row>
    <row r="7" spans="1:31" x14ac:dyDescent="0.35">
      <c r="A7" s="23">
        <v>2</v>
      </c>
      <c r="B7">
        <v>342.55</v>
      </c>
      <c r="C7">
        <v>99992</v>
      </c>
      <c r="D7">
        <v>0.71850000000000003</v>
      </c>
      <c r="I7">
        <v>77327</v>
      </c>
      <c r="J7">
        <v>0.71721100000000004</v>
      </c>
      <c r="K7">
        <v>335.17020000000002</v>
      </c>
      <c r="L7">
        <f>($D9-J7)^2</f>
        <v>2.069249121E-3</v>
      </c>
      <c r="M7">
        <f>($B9-K7)^2</f>
        <v>3.167688039999879</v>
      </c>
      <c r="O7">
        <v>77327</v>
      </c>
      <c r="P7" s="11"/>
      <c r="Q7" s="11"/>
      <c r="R7" s="11"/>
      <c r="S7" s="11"/>
      <c r="U7">
        <v>77327</v>
      </c>
      <c r="V7">
        <v>0.71945409999999999</v>
      </c>
      <c r="W7">
        <v>334.9307</v>
      </c>
      <c r="X7">
        <f>($D9-V7)^2</f>
        <v>1.8702078668100051E-3</v>
      </c>
      <c r="Y7">
        <f>($B9-W7)^2</f>
        <v>4.0775724899999473</v>
      </c>
      <c r="AA7">
        <v>77327</v>
      </c>
      <c r="AB7">
        <v>0.71818499999999996</v>
      </c>
      <c r="AC7">
        <v>335.09500000000003</v>
      </c>
      <c r="AD7">
        <f>($D9-AB7)^2</f>
        <v>1.9815852250000075E-3</v>
      </c>
      <c r="AE7">
        <f>($B9-AC7)^2</f>
        <v>3.4410249999998568</v>
      </c>
    </row>
    <row r="8" spans="1:31" x14ac:dyDescent="0.35">
      <c r="A8" s="23">
        <v>3</v>
      </c>
      <c r="B8">
        <v>340.05</v>
      </c>
      <c r="C8">
        <v>90659</v>
      </c>
      <c r="D8">
        <v>0.73650000000000004</v>
      </c>
      <c r="F8" s="4" t="s">
        <v>167</v>
      </c>
      <c r="G8" s="4">
        <v>4</v>
      </c>
      <c r="I8">
        <v>63995</v>
      </c>
      <c r="J8">
        <v>0.72816440000000004</v>
      </c>
      <c r="K8">
        <v>330.23899999999998</v>
      </c>
      <c r="L8">
        <f>($D10-J8)^2</f>
        <v>4.6288428673599965E-3</v>
      </c>
      <c r="M8">
        <f>($B10-K8)^2</f>
        <v>9.6783210000002917</v>
      </c>
      <c r="O8">
        <v>63995</v>
      </c>
      <c r="P8" s="11"/>
      <c r="Q8" s="11"/>
      <c r="R8" s="11"/>
      <c r="S8" s="11"/>
      <c r="U8">
        <v>63995</v>
      </c>
      <c r="V8">
        <v>0.72993739999999996</v>
      </c>
      <c r="W8">
        <v>330.04649999999998</v>
      </c>
      <c r="X8">
        <f>($D10-V8)^2</f>
        <v>4.3907321587600082E-3</v>
      </c>
      <c r="Y8">
        <f>($B10-W8)^2</f>
        <v>10.91311225000028</v>
      </c>
      <c r="AA8">
        <v>63995</v>
      </c>
      <c r="AB8">
        <v>0.72891300000000003</v>
      </c>
      <c r="AC8">
        <v>330.18200000000002</v>
      </c>
      <c r="AD8">
        <f>($D10-AB8)^2</f>
        <v>4.5275403689999981E-3</v>
      </c>
      <c r="AE8">
        <f>($B10-AC8)^2</f>
        <v>10.03622400000004</v>
      </c>
    </row>
    <row r="9" spans="1:31" x14ac:dyDescent="0.35">
      <c r="A9" s="23">
        <v>4</v>
      </c>
      <c r="B9">
        <v>336.95</v>
      </c>
      <c r="C9">
        <v>77327</v>
      </c>
      <c r="D9">
        <v>0.76270000000000004</v>
      </c>
      <c r="F9" s="4" t="s">
        <v>158</v>
      </c>
      <c r="G9" s="4">
        <v>1</v>
      </c>
      <c r="I9">
        <v>35997</v>
      </c>
      <c r="J9">
        <v>0.75943470000000002</v>
      </c>
      <c r="K9">
        <v>316.17520000000002</v>
      </c>
      <c r="L9">
        <f>($D11-J9)^2</f>
        <v>2.2669909564090002E-2</v>
      </c>
      <c r="M9">
        <f>($B11-K9)^2</f>
        <v>22.79871503999972</v>
      </c>
      <c r="O9">
        <v>35997</v>
      </c>
      <c r="P9" s="11"/>
      <c r="Q9" s="11"/>
      <c r="R9" s="11"/>
      <c r="S9" s="11"/>
      <c r="U9">
        <v>35997</v>
      </c>
      <c r="V9">
        <v>0.7602662</v>
      </c>
      <c r="W9">
        <v>316.07819999999998</v>
      </c>
      <c r="X9">
        <f>($D11-V9)^2</f>
        <v>2.2420210862440008E-2</v>
      </c>
      <c r="Y9">
        <f>($B11-W9)^2</f>
        <v>23.734435240000074</v>
      </c>
      <c r="AA9">
        <v>35997</v>
      </c>
      <c r="AB9">
        <v>0.75972600000000001</v>
      </c>
      <c r="AC9">
        <v>316.15300000000002</v>
      </c>
      <c r="AD9">
        <f>($D11-AB9)^2</f>
        <v>2.2582275076000007E-2</v>
      </c>
      <c r="AE9">
        <f>($B11-AC9)^2</f>
        <v>23.011208999999699</v>
      </c>
    </row>
    <row r="10" spans="1:31" x14ac:dyDescent="0.35">
      <c r="A10" s="23">
        <v>5</v>
      </c>
      <c r="B10">
        <v>333.35</v>
      </c>
      <c r="C10">
        <v>63995</v>
      </c>
      <c r="D10">
        <v>0.79620000000000002</v>
      </c>
      <c r="F10" s="4" t="s">
        <v>168</v>
      </c>
      <c r="G10" s="4">
        <v>2</v>
      </c>
    </row>
    <row r="11" spans="1:31" ht="14.5" customHeight="1" x14ac:dyDescent="0.35">
      <c r="A11" s="23">
        <v>6</v>
      </c>
      <c r="B11">
        <v>320.95</v>
      </c>
      <c r="C11">
        <v>35997</v>
      </c>
      <c r="D11">
        <v>0.91</v>
      </c>
      <c r="F11" s="4" t="s">
        <v>200</v>
      </c>
      <c r="G11" s="4">
        <v>3</v>
      </c>
      <c r="L11" s="4" t="s">
        <v>148</v>
      </c>
      <c r="M11">
        <f>SQRT(SUM(L4:L9)/COUNT(L4:L9))</f>
        <v>8.2804106448814876E-2</v>
      </c>
      <c r="X11" s="4" t="s">
        <v>148</v>
      </c>
      <c r="Y11">
        <f>SQRT(SUM(X4:X9)/COUNT(X4:X9))</f>
        <v>8.1588673621230484E-2</v>
      </c>
      <c r="AD11" s="4" t="s">
        <v>148</v>
      </c>
      <c r="AE11">
        <f>SQRT(SUM(AD4:AD9)/COUNT(AD4:AD9))</f>
        <v>8.230277811025985E-2</v>
      </c>
    </row>
    <row r="12" spans="1:31" x14ac:dyDescent="0.35">
      <c r="A12" s="24" t="s">
        <v>59</v>
      </c>
      <c r="B12" s="24"/>
      <c r="C12" s="24"/>
      <c r="D12" s="24"/>
      <c r="L12" s="4" t="s">
        <v>149</v>
      </c>
      <c r="M12">
        <f>SQRT(SUM(M4:M9)/COUNT(M4:M9))</f>
        <v>2.9455725535680362</v>
      </c>
      <c r="X12" s="4" t="s">
        <v>149</v>
      </c>
      <c r="Y12">
        <f>SQRT(SUM(Y4:Y9)/COUNT(Y4:Y9))</f>
        <v>3.0857039707226361</v>
      </c>
      <c r="AD12" s="4" t="s">
        <v>149</v>
      </c>
      <c r="AE12">
        <f>SQRT(SUM(AE4:AE9)/COUNT(AE4:AE9))</f>
        <v>2.9845412545314125</v>
      </c>
    </row>
    <row r="13" spans="1:31" x14ac:dyDescent="0.35">
      <c r="A13" s="23">
        <v>1</v>
      </c>
      <c r="B13" t="s">
        <v>51</v>
      </c>
      <c r="C13" t="s">
        <v>60</v>
      </c>
      <c r="M13" s="30">
        <f>SUM(0.5*M11+0.5*M12)</f>
        <v>1.5141883300084256</v>
      </c>
      <c r="S13" s="19">
        <v>10000000000</v>
      </c>
      <c r="Y13">
        <f>SUM(0.5*Y11+0.5*Y12)</f>
        <v>1.5836463221719332</v>
      </c>
      <c r="AE13">
        <f>SUM(0.5*AE11+0.5*AE12)</f>
        <v>1.5334220163208361</v>
      </c>
    </row>
    <row r="14" spans="1:31" x14ac:dyDescent="0.35">
      <c r="A14" s="23">
        <v>2</v>
      </c>
      <c r="B14" t="s">
        <v>53</v>
      </c>
      <c r="C14" t="s">
        <v>61</v>
      </c>
      <c r="I14" s="25" t="s">
        <v>142</v>
      </c>
      <c r="J14" s="25"/>
      <c r="K14" s="25"/>
      <c r="L14" s="25"/>
      <c r="M14" s="25"/>
      <c r="O14" s="25" t="s">
        <v>194</v>
      </c>
      <c r="P14" s="25"/>
      <c r="Q14" s="25"/>
      <c r="R14" s="25"/>
      <c r="S14" s="25"/>
      <c r="U14" s="25" t="s">
        <v>194</v>
      </c>
      <c r="V14" s="25"/>
      <c r="W14" s="25"/>
      <c r="X14" s="25"/>
      <c r="Y14" s="25"/>
      <c r="AA14" s="25" t="s">
        <v>153</v>
      </c>
      <c r="AB14" s="25"/>
      <c r="AC14" s="25"/>
      <c r="AD14" s="25"/>
      <c r="AE14" s="25"/>
    </row>
    <row r="15" spans="1:31" x14ac:dyDescent="0.35">
      <c r="A15" s="23">
        <v>3</v>
      </c>
      <c r="B15" t="s">
        <v>57</v>
      </c>
      <c r="C15" t="s">
        <v>189</v>
      </c>
      <c r="I15" t="s">
        <v>191</v>
      </c>
      <c r="J15" t="s">
        <v>141</v>
      </c>
      <c r="K15" t="s">
        <v>171</v>
      </c>
      <c r="L15" t="s">
        <v>172</v>
      </c>
      <c r="M15" t="s">
        <v>193</v>
      </c>
      <c r="O15" t="s">
        <v>191</v>
      </c>
      <c r="P15" t="s">
        <v>141</v>
      </c>
      <c r="Q15" t="s">
        <v>171</v>
      </c>
      <c r="R15" t="s">
        <v>172</v>
      </c>
      <c r="S15" t="s">
        <v>193</v>
      </c>
      <c r="U15" t="s">
        <v>191</v>
      </c>
      <c r="V15" t="s">
        <v>141</v>
      </c>
      <c r="W15" t="s">
        <v>171</v>
      </c>
      <c r="X15" t="s">
        <v>172</v>
      </c>
      <c r="Y15" t="s">
        <v>193</v>
      </c>
      <c r="AA15" t="s">
        <v>191</v>
      </c>
      <c r="AB15" t="s">
        <v>141</v>
      </c>
      <c r="AC15" t="s">
        <v>171</v>
      </c>
      <c r="AD15" t="s">
        <v>172</v>
      </c>
      <c r="AE15" t="s">
        <v>193</v>
      </c>
    </row>
    <row r="16" spans="1:31" ht="14.5" customHeight="1" x14ac:dyDescent="0.35">
      <c r="A16" s="24" t="s">
        <v>64</v>
      </c>
      <c r="B16" s="16"/>
      <c r="C16" s="16"/>
      <c r="D16" s="16"/>
      <c r="I16" t="s">
        <v>192</v>
      </c>
      <c r="J16" t="s">
        <v>52</v>
      </c>
      <c r="O16" t="s">
        <v>192</v>
      </c>
      <c r="P16" t="s">
        <v>52</v>
      </c>
      <c r="S16" s="26" t="s">
        <v>195</v>
      </c>
      <c r="U16" t="s">
        <v>192</v>
      </c>
      <c r="V16" t="s">
        <v>52</v>
      </c>
      <c r="Y16" s="17"/>
      <c r="AA16" t="s">
        <v>192</v>
      </c>
      <c r="AB16" t="s">
        <v>52</v>
      </c>
    </row>
    <row r="17" spans="1:31" x14ac:dyDescent="0.35">
      <c r="A17" s="23">
        <v>1</v>
      </c>
      <c r="B17" t="str">
        <f>HYPERLINK("#Components!A1","71-43-2")</f>
        <v>71-43-2</v>
      </c>
      <c r="C17" t="s">
        <v>86</v>
      </c>
      <c r="I17">
        <v>0.50663000000000002</v>
      </c>
      <c r="J17">
        <v>354.82098999999999</v>
      </c>
      <c r="K17">
        <v>0</v>
      </c>
      <c r="L17">
        <v>0</v>
      </c>
      <c r="O17">
        <v>0.50663000000000002</v>
      </c>
      <c r="P17">
        <v>354.82098999999999</v>
      </c>
      <c r="Q17">
        <v>0</v>
      </c>
      <c r="R17">
        <v>0</v>
      </c>
      <c r="U17">
        <v>0.50663000000000002</v>
      </c>
      <c r="V17">
        <v>354.82098999999999</v>
      </c>
      <c r="W17">
        <v>0</v>
      </c>
      <c r="X17">
        <v>0</v>
      </c>
      <c r="AA17">
        <v>0.50663000000000002</v>
      </c>
      <c r="AB17">
        <v>354.82100000000003</v>
      </c>
      <c r="AC17">
        <v>0</v>
      </c>
      <c r="AD17">
        <v>0</v>
      </c>
    </row>
    <row r="18" spans="1:31" x14ac:dyDescent="0.35">
      <c r="A18" s="23">
        <v>2</v>
      </c>
      <c r="B18" t="str">
        <f>HYPERLINK("#Components!A17","7732-18-5")</f>
        <v>7732-18-5</v>
      </c>
      <c r="C18" t="s">
        <v>0</v>
      </c>
      <c r="I18">
        <v>0.50663000000000002</v>
      </c>
      <c r="J18">
        <v>324.36630000000002</v>
      </c>
      <c r="K18">
        <v>0.74122750000000004</v>
      </c>
      <c r="L18">
        <v>0.99329840000000003</v>
      </c>
      <c r="M18">
        <v>4.8265800000000001E-4</v>
      </c>
      <c r="O18">
        <v>0.50663000000000002</v>
      </c>
      <c r="P18">
        <v>354.27440000000001</v>
      </c>
      <c r="Q18">
        <v>4.1241699999999999E-2</v>
      </c>
      <c r="R18">
        <v>0.02</v>
      </c>
      <c r="U18">
        <v>0.50663000000000002</v>
      </c>
      <c r="V18">
        <v>324.21985999999998</v>
      </c>
      <c r="W18">
        <v>0.74254249999999999</v>
      </c>
      <c r="X18">
        <v>0.99633689999999997</v>
      </c>
      <c r="Y18">
        <v>5.4990900000000001E-4</v>
      </c>
      <c r="AA18">
        <v>0.50663000000000002</v>
      </c>
      <c r="AB18">
        <v>324.32600000000002</v>
      </c>
      <c r="AC18">
        <v>0.74175400000000002</v>
      </c>
      <c r="AD18">
        <v>0.99561699999999997</v>
      </c>
      <c r="AE18">
        <v>5.2987499999999996E-4</v>
      </c>
    </row>
    <row r="19" spans="1:31" ht="14.5" customHeight="1" x14ac:dyDescent="0.35">
      <c r="A19" s="24" t="s">
        <v>65</v>
      </c>
      <c r="B19" s="16"/>
      <c r="C19" s="16"/>
      <c r="D19" s="16"/>
      <c r="I19">
        <v>0.50663000000000002</v>
      </c>
      <c r="J19">
        <v>324.36630000000002</v>
      </c>
      <c r="K19">
        <v>0.74122739999999998</v>
      </c>
      <c r="L19">
        <v>0.99329840000000003</v>
      </c>
      <c r="M19">
        <v>4.8265800000000001E-4</v>
      </c>
      <c r="O19">
        <v>0.50663000000000002</v>
      </c>
      <c r="P19">
        <v>353.73099999999999</v>
      </c>
      <c r="Q19">
        <v>8.1120499999999998E-2</v>
      </c>
      <c r="R19">
        <v>0.04</v>
      </c>
      <c r="U19">
        <v>0.50663000000000002</v>
      </c>
      <c r="V19">
        <v>324.21987999999999</v>
      </c>
      <c r="W19">
        <v>0.74254260000000005</v>
      </c>
      <c r="X19">
        <v>0.99633689999999997</v>
      </c>
      <c r="Y19">
        <v>5.4990900000000001E-4</v>
      </c>
      <c r="AA19">
        <v>0.50663000000000002</v>
      </c>
      <c r="AB19">
        <v>324.32600000000002</v>
      </c>
      <c r="AC19">
        <v>0.74175400000000002</v>
      </c>
      <c r="AD19">
        <v>0.99561699999999997</v>
      </c>
      <c r="AE19">
        <v>5.2987399999999995E-4</v>
      </c>
    </row>
    <row r="20" spans="1:31" ht="14.5" customHeight="1" x14ac:dyDescent="0.35">
      <c r="A20" s="23" t="s">
        <v>66</v>
      </c>
      <c r="B20" t="s">
        <v>190</v>
      </c>
      <c r="I20">
        <v>0.50663000000000002</v>
      </c>
      <c r="J20">
        <v>324.36630000000002</v>
      </c>
      <c r="K20">
        <v>0.74122739999999998</v>
      </c>
      <c r="L20">
        <v>0.99329840000000003</v>
      </c>
      <c r="M20">
        <v>4.8265800000000001E-4</v>
      </c>
      <c r="O20">
        <v>0.50663000000000002</v>
      </c>
      <c r="P20">
        <v>353.1909</v>
      </c>
      <c r="Q20">
        <v>0.119675</v>
      </c>
      <c r="R20">
        <v>0.06</v>
      </c>
      <c r="U20">
        <v>0.50663000000000002</v>
      </c>
      <c r="V20">
        <v>324.21987999999999</v>
      </c>
      <c r="W20">
        <v>0.74254260000000005</v>
      </c>
      <c r="X20">
        <v>0.99633689999999997</v>
      </c>
      <c r="Y20">
        <v>5.4990900000000001E-4</v>
      </c>
      <c r="AA20">
        <v>0.50663000000000002</v>
      </c>
      <c r="AB20">
        <v>324.32600000000002</v>
      </c>
      <c r="AC20">
        <v>0.74175400000000002</v>
      </c>
      <c r="AD20">
        <v>0.99561699999999997</v>
      </c>
      <c r="AE20">
        <v>5.2987399999999995E-4</v>
      </c>
    </row>
    <row r="21" spans="1:31" ht="29" x14ac:dyDescent="0.35">
      <c r="A21" s="23" t="s">
        <v>68</v>
      </c>
      <c r="B21" t="str">
        <f>HYPERLINK("#References!A1","DELI-071933")</f>
        <v>DELI-071933</v>
      </c>
      <c r="I21">
        <v>0.50663000000000002</v>
      </c>
      <c r="J21">
        <v>324.36630000000002</v>
      </c>
      <c r="K21">
        <v>0.74122739999999998</v>
      </c>
      <c r="L21">
        <v>0.99329840000000003</v>
      </c>
      <c r="M21">
        <v>4.8265800000000001E-4</v>
      </c>
      <c r="O21">
        <v>0.50663000000000002</v>
      </c>
      <c r="P21">
        <v>352.654</v>
      </c>
      <c r="Q21">
        <v>0.1569432</v>
      </c>
      <c r="R21">
        <v>0.08</v>
      </c>
      <c r="U21">
        <v>0.50663000000000002</v>
      </c>
      <c r="V21">
        <v>324.21987999999999</v>
      </c>
      <c r="W21">
        <v>0.74254260000000005</v>
      </c>
      <c r="X21">
        <v>0.99633689999999997</v>
      </c>
      <c r="Y21">
        <v>5.4990900000000001E-4</v>
      </c>
      <c r="AA21">
        <v>0.50663000000000002</v>
      </c>
      <c r="AB21">
        <v>324.32600000000002</v>
      </c>
      <c r="AC21">
        <v>0.74175400000000002</v>
      </c>
      <c r="AD21">
        <v>0.99561699999999997</v>
      </c>
      <c r="AE21">
        <v>5.2987399999999995E-4</v>
      </c>
    </row>
    <row r="22" spans="1:31" x14ac:dyDescent="0.35">
      <c r="I22">
        <v>0.50663000000000002</v>
      </c>
      <c r="J22">
        <v>324.36630000000002</v>
      </c>
      <c r="K22">
        <v>0.74122739999999998</v>
      </c>
      <c r="L22">
        <v>0.99329840000000003</v>
      </c>
      <c r="M22">
        <v>4.8265800000000001E-4</v>
      </c>
      <c r="O22">
        <v>0.50663000000000002</v>
      </c>
      <c r="P22">
        <v>352.1207</v>
      </c>
      <c r="Q22">
        <v>0.19296279999999999</v>
      </c>
      <c r="R22">
        <v>0.1</v>
      </c>
      <c r="U22">
        <v>0.50663000000000002</v>
      </c>
      <c r="V22">
        <v>324.21987999999999</v>
      </c>
      <c r="W22">
        <v>0.74254260000000005</v>
      </c>
      <c r="X22">
        <v>0.99633689999999997</v>
      </c>
      <c r="Y22">
        <v>5.4990900000000001E-4</v>
      </c>
      <c r="AA22">
        <v>0.50663000000000002</v>
      </c>
      <c r="AB22">
        <v>324.32600000000002</v>
      </c>
      <c r="AC22">
        <v>0.74175400000000002</v>
      </c>
      <c r="AD22">
        <v>0.99561699999999997</v>
      </c>
      <c r="AE22">
        <v>5.2987399999999995E-4</v>
      </c>
    </row>
    <row r="23" spans="1:31" x14ac:dyDescent="0.35">
      <c r="I23">
        <v>0.50663000000000002</v>
      </c>
      <c r="J23">
        <v>324.36630000000002</v>
      </c>
      <c r="K23">
        <v>0.74122739999999998</v>
      </c>
      <c r="L23">
        <v>0.99329840000000003</v>
      </c>
      <c r="M23">
        <v>4.8265800000000001E-4</v>
      </c>
      <c r="O23">
        <v>0.50663000000000002</v>
      </c>
      <c r="P23">
        <v>351.59089999999998</v>
      </c>
      <c r="Q23">
        <v>0.2277709</v>
      </c>
      <c r="R23">
        <v>0.12</v>
      </c>
      <c r="U23">
        <v>0.50663000000000002</v>
      </c>
      <c r="V23">
        <v>324.21987999999999</v>
      </c>
      <c r="W23">
        <v>0.74254260000000005</v>
      </c>
      <c r="X23">
        <v>0.99633689999999997</v>
      </c>
      <c r="Y23">
        <v>5.4990900000000001E-4</v>
      </c>
      <c r="AA23">
        <v>0.50663000000000002</v>
      </c>
      <c r="AB23">
        <v>324.32600000000002</v>
      </c>
      <c r="AC23">
        <v>0.74175400000000002</v>
      </c>
      <c r="AD23">
        <v>0.99561699999999997</v>
      </c>
      <c r="AE23">
        <v>5.2987399999999995E-4</v>
      </c>
    </row>
    <row r="24" spans="1:31" x14ac:dyDescent="0.35">
      <c r="I24">
        <v>0.50663000000000002</v>
      </c>
      <c r="J24">
        <v>324.36630000000002</v>
      </c>
      <c r="K24">
        <v>0.74122739999999998</v>
      </c>
      <c r="L24">
        <v>0.99329840000000003</v>
      </c>
      <c r="M24">
        <v>4.8265800000000001E-4</v>
      </c>
      <c r="O24">
        <v>0.50663000000000002</v>
      </c>
      <c r="P24">
        <v>351.06479999999999</v>
      </c>
      <c r="Q24">
        <v>0.26140419999999998</v>
      </c>
      <c r="R24">
        <v>0.14000000000000001</v>
      </c>
      <c r="U24">
        <v>0.50663000000000002</v>
      </c>
      <c r="V24">
        <v>324.21987999999999</v>
      </c>
      <c r="W24">
        <v>0.74254260000000005</v>
      </c>
      <c r="X24">
        <v>0.99633689999999997</v>
      </c>
      <c r="Y24">
        <v>5.4990900000000001E-4</v>
      </c>
      <c r="AA24">
        <v>0.50663000000000002</v>
      </c>
      <c r="AB24">
        <v>324.32600000000002</v>
      </c>
      <c r="AC24">
        <v>0.74175400000000002</v>
      </c>
      <c r="AD24">
        <v>0.99561699999999997</v>
      </c>
      <c r="AE24">
        <v>5.2987399999999995E-4</v>
      </c>
    </row>
    <row r="25" spans="1:31" x14ac:dyDescent="0.35">
      <c r="I25">
        <v>0.50663000000000002</v>
      </c>
      <c r="J25">
        <v>324.36631999999997</v>
      </c>
      <c r="K25">
        <v>0.74122739999999998</v>
      </c>
      <c r="L25">
        <v>0.99329840000000003</v>
      </c>
      <c r="M25">
        <v>4.8265800000000001E-4</v>
      </c>
      <c r="O25">
        <v>0.50663000000000002</v>
      </c>
      <c r="P25">
        <v>350.54237999999998</v>
      </c>
      <c r="Q25">
        <v>0.29389850000000001</v>
      </c>
      <c r="R25">
        <v>0.16</v>
      </c>
      <c r="U25">
        <v>0.50663000000000002</v>
      </c>
      <c r="V25">
        <v>324.21987999999999</v>
      </c>
      <c r="W25">
        <v>0.74254260000000005</v>
      </c>
      <c r="X25">
        <v>0.99633689999999997</v>
      </c>
      <c r="Y25">
        <v>5.4990900000000001E-4</v>
      </c>
      <c r="AA25">
        <v>0.50663000000000002</v>
      </c>
      <c r="AB25">
        <v>324.32600000000002</v>
      </c>
      <c r="AC25">
        <v>0.74175400000000002</v>
      </c>
      <c r="AD25">
        <v>0.99561699999999997</v>
      </c>
      <c r="AE25">
        <v>5.2987399999999995E-4</v>
      </c>
    </row>
    <row r="26" spans="1:31" x14ac:dyDescent="0.35">
      <c r="I26">
        <v>0.50663000000000002</v>
      </c>
      <c r="J26">
        <v>324.36631999999997</v>
      </c>
      <c r="K26">
        <v>0.74122739999999998</v>
      </c>
      <c r="L26">
        <v>0.99329840000000003</v>
      </c>
      <c r="M26">
        <v>4.8265800000000001E-4</v>
      </c>
      <c r="O26">
        <v>0.50663000000000002</v>
      </c>
      <c r="P26">
        <v>350.02379000000002</v>
      </c>
      <c r="Q26">
        <v>0.3252893</v>
      </c>
      <c r="R26">
        <v>0.18</v>
      </c>
      <c r="U26">
        <v>0.50663000000000002</v>
      </c>
      <c r="V26">
        <v>324.21987999999999</v>
      </c>
      <c r="W26">
        <v>0.74254260000000005</v>
      </c>
      <c r="X26">
        <v>0.99633689999999997</v>
      </c>
      <c r="Y26">
        <v>5.4990900000000001E-4</v>
      </c>
      <c r="AA26">
        <v>0.50663000000000002</v>
      </c>
      <c r="AB26">
        <v>324.32600000000002</v>
      </c>
      <c r="AC26">
        <v>0.74175400000000002</v>
      </c>
      <c r="AD26">
        <v>0.99561699999999997</v>
      </c>
      <c r="AE26">
        <v>5.2987399999999995E-4</v>
      </c>
    </row>
    <row r="27" spans="1:31" x14ac:dyDescent="0.35">
      <c r="I27">
        <v>0.50663000000000002</v>
      </c>
      <c r="J27">
        <v>324.36631999999997</v>
      </c>
      <c r="K27">
        <v>0.74122739999999998</v>
      </c>
      <c r="L27">
        <v>0.99329840000000003</v>
      </c>
      <c r="M27">
        <v>4.8265800000000001E-4</v>
      </c>
      <c r="O27">
        <v>0.50663000000000002</v>
      </c>
      <c r="P27">
        <v>349.50907999999998</v>
      </c>
      <c r="Q27">
        <v>0.35561130000000002</v>
      </c>
      <c r="R27">
        <v>0.2</v>
      </c>
      <c r="U27">
        <v>0.50663000000000002</v>
      </c>
      <c r="V27">
        <v>324.21987999999999</v>
      </c>
      <c r="W27">
        <v>0.74254260000000005</v>
      </c>
      <c r="X27">
        <v>0.99633689999999997</v>
      </c>
      <c r="Y27">
        <v>5.4990900000000001E-4</v>
      </c>
      <c r="AA27">
        <v>0.50663000000000002</v>
      </c>
      <c r="AB27">
        <v>324.32600000000002</v>
      </c>
      <c r="AC27">
        <v>0.74175400000000002</v>
      </c>
      <c r="AD27">
        <v>0.99561699999999997</v>
      </c>
      <c r="AE27">
        <v>5.2987399999999995E-4</v>
      </c>
    </row>
    <row r="28" spans="1:31" x14ac:dyDescent="0.35">
      <c r="I28">
        <v>0.50663000000000002</v>
      </c>
      <c r="J28">
        <v>324.36631999999997</v>
      </c>
      <c r="K28">
        <v>0.74122739999999998</v>
      </c>
      <c r="L28">
        <v>0.99329840000000003</v>
      </c>
      <c r="M28">
        <v>4.8265800000000001E-4</v>
      </c>
      <c r="O28">
        <v>0.50663000000000002</v>
      </c>
      <c r="P28">
        <v>348.99831999999998</v>
      </c>
      <c r="Q28">
        <v>0.38489849999999998</v>
      </c>
      <c r="R28">
        <v>0.22</v>
      </c>
      <c r="U28">
        <v>0.50663000000000002</v>
      </c>
      <c r="V28">
        <v>324.21987999999999</v>
      </c>
      <c r="W28">
        <v>0.74254260000000005</v>
      </c>
      <c r="X28">
        <v>0.99633689999999997</v>
      </c>
      <c r="Y28">
        <v>5.4990900000000001E-4</v>
      </c>
      <c r="AA28">
        <v>0.50663000000000002</v>
      </c>
      <c r="AB28">
        <v>324.32600000000002</v>
      </c>
      <c r="AC28">
        <v>0.74175400000000002</v>
      </c>
      <c r="AD28">
        <v>0.99561699999999997</v>
      </c>
      <c r="AE28">
        <v>5.2987399999999995E-4</v>
      </c>
    </row>
    <row r="29" spans="1:31" x14ac:dyDescent="0.35">
      <c r="I29">
        <v>0.50663000000000002</v>
      </c>
      <c r="J29">
        <v>324.36631999999997</v>
      </c>
      <c r="K29">
        <v>0.74122739999999998</v>
      </c>
      <c r="L29">
        <v>0.99329840000000003</v>
      </c>
      <c r="M29">
        <v>4.8265800000000001E-4</v>
      </c>
      <c r="O29">
        <v>0.50663000000000002</v>
      </c>
      <c r="P29">
        <v>348.49158</v>
      </c>
      <c r="Q29">
        <v>0.4131843</v>
      </c>
      <c r="R29">
        <v>0.24</v>
      </c>
      <c r="U29">
        <v>0.50663000000000002</v>
      </c>
      <c r="V29">
        <v>324.21987999999999</v>
      </c>
      <c r="W29">
        <v>0.74254260000000005</v>
      </c>
      <c r="X29">
        <v>0.99633689999999997</v>
      </c>
      <c r="Y29">
        <v>5.4990900000000001E-4</v>
      </c>
      <c r="AA29">
        <v>0.50663000000000002</v>
      </c>
      <c r="AB29">
        <v>324.32600000000002</v>
      </c>
      <c r="AC29">
        <v>0.74175400000000002</v>
      </c>
      <c r="AD29">
        <v>0.99561699999999997</v>
      </c>
      <c r="AE29">
        <v>5.2987399999999995E-4</v>
      </c>
    </row>
    <row r="30" spans="1:31" x14ac:dyDescent="0.35">
      <c r="I30">
        <v>0.50663000000000002</v>
      </c>
      <c r="J30">
        <v>324.36631999999997</v>
      </c>
      <c r="K30">
        <v>0.74122739999999998</v>
      </c>
      <c r="L30">
        <v>0.99329840000000003</v>
      </c>
      <c r="M30">
        <v>4.8265800000000001E-4</v>
      </c>
      <c r="O30">
        <v>0.50663000000000002</v>
      </c>
      <c r="P30">
        <v>347.9889</v>
      </c>
      <c r="Q30">
        <v>0.44050129999999998</v>
      </c>
      <c r="R30">
        <v>0.26</v>
      </c>
      <c r="U30">
        <v>0.50663000000000002</v>
      </c>
      <c r="V30">
        <v>324.21987999999999</v>
      </c>
      <c r="W30">
        <v>0.74254260000000005</v>
      </c>
      <c r="X30">
        <v>0.99633689999999997</v>
      </c>
      <c r="Y30">
        <v>5.4990900000000001E-4</v>
      </c>
      <c r="AA30">
        <v>0.50663000000000002</v>
      </c>
      <c r="AB30">
        <v>324.32600000000002</v>
      </c>
      <c r="AC30">
        <v>0.74175400000000002</v>
      </c>
      <c r="AD30">
        <v>0.99561699999999997</v>
      </c>
      <c r="AE30">
        <v>5.2987399999999995E-4</v>
      </c>
    </row>
    <row r="31" spans="1:31" x14ac:dyDescent="0.35">
      <c r="I31">
        <v>0.50663000000000002</v>
      </c>
      <c r="J31">
        <v>324.36631999999997</v>
      </c>
      <c r="K31">
        <v>0.74122739999999998</v>
      </c>
      <c r="L31">
        <v>0.99329840000000003</v>
      </c>
      <c r="M31">
        <v>4.8265800000000001E-4</v>
      </c>
      <c r="O31">
        <v>0.50663000000000002</v>
      </c>
      <c r="P31">
        <v>347.49032999999997</v>
      </c>
      <c r="Q31">
        <v>0.4668814</v>
      </c>
      <c r="R31">
        <v>0.28000000000000003</v>
      </c>
      <c r="U31">
        <v>0.50663000000000002</v>
      </c>
      <c r="V31">
        <v>324.21987999999999</v>
      </c>
      <c r="W31">
        <v>0.74254260000000005</v>
      </c>
      <c r="X31">
        <v>0.99633689999999997</v>
      </c>
      <c r="Y31">
        <v>5.4990900000000001E-4</v>
      </c>
      <c r="AA31">
        <v>0.50663000000000002</v>
      </c>
      <c r="AB31">
        <v>324.32600000000002</v>
      </c>
      <c r="AC31">
        <v>0.74175400000000002</v>
      </c>
      <c r="AD31">
        <v>0.99561699999999997</v>
      </c>
      <c r="AE31">
        <v>5.2987399999999995E-4</v>
      </c>
    </row>
    <row r="32" spans="1:31" x14ac:dyDescent="0.35">
      <c r="I32">
        <v>0.50663000000000002</v>
      </c>
      <c r="J32">
        <v>324.36631999999997</v>
      </c>
      <c r="K32">
        <v>0.74122739999999998</v>
      </c>
      <c r="L32">
        <v>0.99329840000000003</v>
      </c>
      <c r="M32">
        <v>4.8265800000000001E-4</v>
      </c>
      <c r="O32">
        <v>0.50663000000000002</v>
      </c>
      <c r="P32">
        <v>346.99592999999999</v>
      </c>
      <c r="Q32">
        <v>0.4923556</v>
      </c>
      <c r="R32">
        <v>0.3</v>
      </c>
      <c r="U32">
        <v>0.50663000000000002</v>
      </c>
      <c r="V32">
        <v>324.21987999999999</v>
      </c>
      <c r="W32">
        <v>0.74254260000000005</v>
      </c>
      <c r="X32">
        <v>0.99633689999999997</v>
      </c>
      <c r="Y32">
        <v>5.4990900000000001E-4</v>
      </c>
      <c r="AA32">
        <v>0.50663000000000002</v>
      </c>
      <c r="AB32">
        <v>324.32600000000002</v>
      </c>
      <c r="AC32">
        <v>0.74175400000000002</v>
      </c>
      <c r="AD32">
        <v>0.99561699999999997</v>
      </c>
      <c r="AE32">
        <v>5.2987399999999995E-4</v>
      </c>
    </row>
    <row r="33" spans="9:31" x14ac:dyDescent="0.35">
      <c r="I33">
        <v>0.50663000000000002</v>
      </c>
      <c r="J33">
        <v>324.36631999999997</v>
      </c>
      <c r="K33">
        <v>0.74122739999999998</v>
      </c>
      <c r="L33">
        <v>0.99329840000000003</v>
      </c>
      <c r="M33">
        <v>4.8265800000000001E-4</v>
      </c>
      <c r="O33">
        <v>0.50663000000000002</v>
      </c>
      <c r="P33">
        <v>346.50573000000003</v>
      </c>
      <c r="Q33">
        <v>0.51695440000000004</v>
      </c>
      <c r="R33">
        <v>0.32</v>
      </c>
      <c r="U33">
        <v>0.50663000000000002</v>
      </c>
      <c r="V33">
        <v>324.21987999999999</v>
      </c>
      <c r="W33">
        <v>0.74254260000000005</v>
      </c>
      <c r="X33">
        <v>0.99633689999999997</v>
      </c>
      <c r="Y33">
        <v>5.4990900000000001E-4</v>
      </c>
      <c r="AA33">
        <v>0.50663000000000002</v>
      </c>
      <c r="AB33">
        <v>324.32600000000002</v>
      </c>
      <c r="AC33">
        <v>0.74175400000000002</v>
      </c>
      <c r="AD33">
        <v>0.99561699999999997</v>
      </c>
      <c r="AE33">
        <v>5.2987399999999995E-4</v>
      </c>
    </row>
    <row r="34" spans="9:31" x14ac:dyDescent="0.35">
      <c r="I34">
        <v>0.50663000000000002</v>
      </c>
      <c r="J34">
        <v>324.36631999999997</v>
      </c>
      <c r="K34">
        <v>0.74122739999999998</v>
      </c>
      <c r="L34">
        <v>0.99329840000000003</v>
      </c>
      <c r="M34">
        <v>4.8265800000000001E-4</v>
      </c>
      <c r="O34">
        <v>0.50663000000000002</v>
      </c>
      <c r="P34">
        <v>346.01976000000002</v>
      </c>
      <c r="Q34">
        <v>0.54070720000000005</v>
      </c>
      <c r="R34">
        <v>0.34</v>
      </c>
      <c r="U34">
        <v>0.50663000000000002</v>
      </c>
      <c r="V34">
        <v>324.2199</v>
      </c>
      <c r="W34">
        <v>0.74254260000000005</v>
      </c>
      <c r="X34">
        <v>0.99633689999999997</v>
      </c>
      <c r="Y34">
        <v>5.4990900000000001E-4</v>
      </c>
      <c r="AA34">
        <v>0.50663000000000002</v>
      </c>
      <c r="AB34">
        <v>324.32600000000002</v>
      </c>
      <c r="AC34">
        <v>0.74175400000000002</v>
      </c>
      <c r="AD34">
        <v>0.99561699999999997</v>
      </c>
      <c r="AE34">
        <v>5.2987399999999995E-4</v>
      </c>
    </row>
    <row r="35" spans="9:31" x14ac:dyDescent="0.35">
      <c r="I35">
        <v>0.50663000000000002</v>
      </c>
      <c r="J35">
        <v>324.36631999999997</v>
      </c>
      <c r="K35">
        <v>0.74122739999999998</v>
      </c>
      <c r="L35">
        <v>0.99329840000000003</v>
      </c>
      <c r="M35">
        <v>4.8265800000000001E-4</v>
      </c>
      <c r="O35">
        <v>0.50663000000000002</v>
      </c>
      <c r="P35">
        <v>345.53805</v>
      </c>
      <c r="Q35">
        <v>0.56364289999999995</v>
      </c>
      <c r="R35">
        <v>0.36</v>
      </c>
      <c r="U35">
        <v>0.50663000000000002</v>
      </c>
      <c r="V35">
        <v>324.2199</v>
      </c>
      <c r="W35">
        <v>0.74254260000000005</v>
      </c>
      <c r="X35">
        <v>0.99633689999999997</v>
      </c>
      <c r="Y35">
        <v>5.4990900000000001E-4</v>
      </c>
      <c r="AA35">
        <v>0.50663000000000002</v>
      </c>
      <c r="AB35">
        <v>324.32600000000002</v>
      </c>
      <c r="AC35">
        <v>0.74175400000000002</v>
      </c>
      <c r="AD35">
        <v>0.99561699999999997</v>
      </c>
      <c r="AE35">
        <v>5.2987399999999995E-4</v>
      </c>
    </row>
    <row r="36" spans="9:31" x14ac:dyDescent="0.35">
      <c r="I36">
        <v>0.50663000000000002</v>
      </c>
      <c r="J36">
        <v>324.36631999999997</v>
      </c>
      <c r="K36">
        <v>0.74122739999999998</v>
      </c>
      <c r="L36">
        <v>0.99329840000000003</v>
      </c>
      <c r="M36">
        <v>4.8265800000000001E-4</v>
      </c>
      <c r="O36">
        <v>0.50663000000000002</v>
      </c>
      <c r="P36">
        <v>345.06061999999997</v>
      </c>
      <c r="Q36">
        <v>0.58578960000000002</v>
      </c>
      <c r="R36">
        <v>0.38</v>
      </c>
      <c r="U36">
        <v>0.50663000000000002</v>
      </c>
      <c r="V36">
        <v>324.2199</v>
      </c>
      <c r="W36">
        <v>0.74254260000000005</v>
      </c>
      <c r="X36">
        <v>0.99633689999999997</v>
      </c>
      <c r="Y36">
        <v>5.4990900000000001E-4</v>
      </c>
      <c r="AA36">
        <v>0.50663000000000002</v>
      </c>
      <c r="AB36">
        <v>324.32600000000002</v>
      </c>
      <c r="AC36">
        <v>0.74175400000000002</v>
      </c>
      <c r="AD36">
        <v>0.99561699999999997</v>
      </c>
      <c r="AE36">
        <v>5.2987399999999995E-4</v>
      </c>
    </row>
    <row r="37" spans="9:31" x14ac:dyDescent="0.35">
      <c r="I37">
        <v>0.50663000000000002</v>
      </c>
      <c r="J37">
        <v>324.36631999999997</v>
      </c>
      <c r="K37">
        <v>0.74122739999999998</v>
      </c>
      <c r="L37">
        <v>0.99329840000000003</v>
      </c>
      <c r="M37">
        <v>4.8265800000000001E-4</v>
      </c>
      <c r="O37">
        <v>0.50663000000000002</v>
      </c>
      <c r="P37">
        <v>344.58751000000001</v>
      </c>
      <c r="Q37">
        <v>0.60717429999999994</v>
      </c>
      <c r="R37">
        <v>0.4</v>
      </c>
      <c r="U37">
        <v>0.50663000000000002</v>
      </c>
      <c r="V37">
        <v>324.2199</v>
      </c>
      <c r="W37">
        <v>0.74254260000000005</v>
      </c>
      <c r="X37">
        <v>0.99633689999999997</v>
      </c>
      <c r="Y37">
        <v>5.4990900000000001E-4</v>
      </c>
      <c r="AA37">
        <v>0.50663000000000002</v>
      </c>
      <c r="AB37">
        <v>324.32600000000002</v>
      </c>
      <c r="AC37">
        <v>0.74175400000000002</v>
      </c>
      <c r="AD37">
        <v>0.99561699999999997</v>
      </c>
      <c r="AE37">
        <v>5.2987399999999995E-4</v>
      </c>
    </row>
    <row r="38" spans="9:31" x14ac:dyDescent="0.35">
      <c r="I38">
        <v>0.50663000000000002</v>
      </c>
      <c r="J38">
        <v>324.36631999999997</v>
      </c>
      <c r="K38">
        <v>0.74122739999999998</v>
      </c>
      <c r="L38">
        <v>0.99329840000000003</v>
      </c>
      <c r="M38">
        <v>4.8265800000000001E-4</v>
      </c>
      <c r="O38">
        <v>0.50663000000000002</v>
      </c>
      <c r="P38">
        <v>344.11871000000002</v>
      </c>
      <c r="Q38">
        <v>0.62782369999999998</v>
      </c>
      <c r="R38">
        <v>0.42</v>
      </c>
      <c r="U38">
        <v>0.50663000000000002</v>
      </c>
      <c r="V38">
        <v>324.2199</v>
      </c>
      <c r="W38">
        <v>0.74254260000000005</v>
      </c>
      <c r="X38">
        <v>0.99633689999999997</v>
      </c>
      <c r="Y38">
        <v>5.4990900000000001E-4</v>
      </c>
      <c r="AA38">
        <v>0.50663000000000002</v>
      </c>
      <c r="AB38">
        <v>324.32600000000002</v>
      </c>
      <c r="AC38">
        <v>0.74175400000000002</v>
      </c>
      <c r="AD38">
        <v>0.99561699999999997</v>
      </c>
      <c r="AE38">
        <v>5.2987399999999995E-4</v>
      </c>
    </row>
    <row r="39" spans="9:31" x14ac:dyDescent="0.35">
      <c r="I39">
        <v>0.50663000000000002</v>
      </c>
      <c r="J39">
        <v>324.36631999999997</v>
      </c>
      <c r="K39">
        <v>0.74122739999999998</v>
      </c>
      <c r="L39">
        <v>0.99329840000000003</v>
      </c>
      <c r="M39">
        <v>4.8265800000000001E-4</v>
      </c>
      <c r="O39">
        <v>0.50663000000000002</v>
      </c>
      <c r="P39">
        <v>343.65424999999999</v>
      </c>
      <c r="Q39">
        <v>0.64776330000000004</v>
      </c>
      <c r="R39">
        <v>0.44</v>
      </c>
      <c r="U39">
        <v>0.50663000000000002</v>
      </c>
      <c r="V39">
        <v>324.2199</v>
      </c>
      <c r="W39">
        <v>0.74254260000000005</v>
      </c>
      <c r="X39">
        <v>0.99633689999999997</v>
      </c>
      <c r="Y39">
        <v>5.4990900000000001E-4</v>
      </c>
      <c r="AA39">
        <v>0.50663000000000002</v>
      </c>
      <c r="AB39">
        <v>324.32600000000002</v>
      </c>
      <c r="AC39">
        <v>0.74175400000000002</v>
      </c>
      <c r="AD39">
        <v>0.99561699999999997</v>
      </c>
      <c r="AE39">
        <v>5.2987399999999995E-4</v>
      </c>
    </row>
    <row r="40" spans="9:31" x14ac:dyDescent="0.35">
      <c r="I40">
        <v>0.50663000000000002</v>
      </c>
      <c r="J40">
        <v>324.36631999999997</v>
      </c>
      <c r="K40">
        <v>0.74122739999999998</v>
      </c>
      <c r="L40">
        <v>0.99329840000000003</v>
      </c>
      <c r="M40">
        <v>4.8265800000000001E-4</v>
      </c>
      <c r="O40">
        <v>0.50663000000000002</v>
      </c>
      <c r="P40">
        <v>343.19412</v>
      </c>
      <c r="Q40">
        <v>0.66701809999999995</v>
      </c>
      <c r="R40">
        <v>0.46</v>
      </c>
      <c r="U40">
        <v>0.50663000000000002</v>
      </c>
      <c r="V40">
        <v>324.2199</v>
      </c>
      <c r="W40">
        <v>0.74254260000000005</v>
      </c>
      <c r="X40">
        <v>0.99633689999999997</v>
      </c>
      <c r="Y40">
        <v>5.4990900000000001E-4</v>
      </c>
      <c r="AA40">
        <v>0.50663000000000002</v>
      </c>
      <c r="AB40">
        <v>324.32600000000002</v>
      </c>
      <c r="AC40">
        <v>0.74175400000000002</v>
      </c>
      <c r="AD40">
        <v>0.99561699999999997</v>
      </c>
      <c r="AE40">
        <v>5.2987399999999995E-4</v>
      </c>
    </row>
    <row r="41" spans="9:31" x14ac:dyDescent="0.35">
      <c r="I41">
        <v>0.50663000000000002</v>
      </c>
      <c r="J41">
        <v>324.36631999999997</v>
      </c>
      <c r="K41">
        <v>0.74122739999999998</v>
      </c>
      <c r="L41">
        <v>0.99329840000000003</v>
      </c>
      <c r="M41">
        <v>4.8265800000000001E-4</v>
      </c>
      <c r="O41">
        <v>0.50663000000000002</v>
      </c>
      <c r="P41">
        <v>342.73833999999999</v>
      </c>
      <c r="Q41">
        <v>0.6856122</v>
      </c>
      <c r="R41">
        <v>0.48</v>
      </c>
      <c r="U41">
        <v>0.50663000000000002</v>
      </c>
      <c r="V41">
        <v>324.2199</v>
      </c>
      <c r="W41">
        <v>0.74254260000000005</v>
      </c>
      <c r="X41">
        <v>0.99633689999999997</v>
      </c>
      <c r="Y41">
        <v>5.4990900000000001E-4</v>
      </c>
      <c r="AA41">
        <v>0.50663000000000002</v>
      </c>
      <c r="AB41">
        <v>324.32600000000002</v>
      </c>
      <c r="AC41">
        <v>0.74175400000000002</v>
      </c>
      <c r="AD41">
        <v>0.99561699999999997</v>
      </c>
      <c r="AE41">
        <v>5.2987399999999995E-4</v>
      </c>
    </row>
    <row r="42" spans="9:31" x14ac:dyDescent="0.35">
      <c r="I42">
        <v>0.50663000000000002</v>
      </c>
      <c r="J42">
        <v>324.36631999999997</v>
      </c>
      <c r="K42">
        <v>0.74122739999999998</v>
      </c>
      <c r="L42">
        <v>0.99329840000000003</v>
      </c>
      <c r="M42">
        <v>4.8265800000000001E-4</v>
      </c>
      <c r="O42">
        <v>0.50663000000000002</v>
      </c>
      <c r="P42">
        <v>342.28689000000003</v>
      </c>
      <c r="Q42">
        <v>0.703569</v>
      </c>
      <c r="R42">
        <v>0.5</v>
      </c>
      <c r="U42">
        <v>0.50663000000000002</v>
      </c>
      <c r="V42">
        <v>324.2199</v>
      </c>
      <c r="W42">
        <v>0.74254260000000005</v>
      </c>
      <c r="X42">
        <v>0.99633689999999997</v>
      </c>
      <c r="Y42">
        <v>5.4990900000000001E-4</v>
      </c>
      <c r="AA42">
        <v>0.50663000000000002</v>
      </c>
      <c r="AB42">
        <v>324.32600000000002</v>
      </c>
      <c r="AC42">
        <v>0.74175400000000002</v>
      </c>
      <c r="AD42">
        <v>0.99561699999999997</v>
      </c>
      <c r="AE42">
        <v>5.2987399999999995E-4</v>
      </c>
    </row>
    <row r="43" spans="9:31" x14ac:dyDescent="0.35">
      <c r="I43">
        <v>0.50663000000000002</v>
      </c>
      <c r="J43">
        <v>324.36630000000002</v>
      </c>
      <c r="K43">
        <v>0.74122739999999998</v>
      </c>
      <c r="L43">
        <v>0.99329840000000003</v>
      </c>
      <c r="M43">
        <v>4.8265800000000001E-4</v>
      </c>
      <c r="O43">
        <v>0.50663000000000002</v>
      </c>
      <c r="P43">
        <v>341.83980000000003</v>
      </c>
      <c r="Q43">
        <v>0.72091110000000003</v>
      </c>
      <c r="R43">
        <v>0.52</v>
      </c>
      <c r="U43">
        <v>0.50663000000000002</v>
      </c>
      <c r="V43">
        <v>324.2199</v>
      </c>
      <c r="W43">
        <v>0.74254260000000005</v>
      </c>
      <c r="X43">
        <v>0.99633689999999997</v>
      </c>
      <c r="Y43">
        <v>5.4990900000000001E-4</v>
      </c>
      <c r="AA43">
        <v>0.50663000000000002</v>
      </c>
      <c r="AB43">
        <v>324.32600000000002</v>
      </c>
      <c r="AC43">
        <v>0.74175400000000002</v>
      </c>
      <c r="AD43">
        <v>0.99561699999999997</v>
      </c>
      <c r="AE43">
        <v>5.2987399999999995E-4</v>
      </c>
    </row>
    <row r="44" spans="9:31" x14ac:dyDescent="0.35">
      <c r="I44">
        <v>0.50663000000000002</v>
      </c>
      <c r="J44">
        <v>324.36630000000002</v>
      </c>
      <c r="K44">
        <v>0.74122739999999998</v>
      </c>
      <c r="L44">
        <v>0.99329840000000003</v>
      </c>
      <c r="M44">
        <v>4.8265800000000001E-4</v>
      </c>
      <c r="O44">
        <v>0.50663000000000002</v>
      </c>
      <c r="P44">
        <v>341.39699999999999</v>
      </c>
      <c r="Q44">
        <v>0.7376606</v>
      </c>
      <c r="R44">
        <v>0.54</v>
      </c>
      <c r="U44">
        <v>0.50663000000000002</v>
      </c>
      <c r="V44">
        <v>324.2199</v>
      </c>
      <c r="W44">
        <v>0.74254260000000005</v>
      </c>
      <c r="X44">
        <v>0.99633689999999997</v>
      </c>
      <c r="Y44">
        <v>5.4990900000000001E-4</v>
      </c>
      <c r="AA44">
        <v>0.50663000000000002</v>
      </c>
      <c r="AB44">
        <v>324.32600000000002</v>
      </c>
      <c r="AC44">
        <v>0.74175400000000002</v>
      </c>
      <c r="AD44">
        <v>0.99561699999999997</v>
      </c>
      <c r="AE44">
        <v>5.2987399999999995E-4</v>
      </c>
    </row>
    <row r="45" spans="9:31" x14ac:dyDescent="0.35">
      <c r="I45">
        <v>0.50663000000000002</v>
      </c>
      <c r="J45">
        <v>324.36630000000002</v>
      </c>
      <c r="K45">
        <v>0.74122739999999998</v>
      </c>
      <c r="L45">
        <v>0.99329840000000003</v>
      </c>
      <c r="M45">
        <v>4.8265800000000001E-4</v>
      </c>
      <c r="O45">
        <v>0.50663000000000002</v>
      </c>
      <c r="P45">
        <v>340.95859999999999</v>
      </c>
      <c r="Q45">
        <v>0.75383849999999997</v>
      </c>
      <c r="R45">
        <v>0.56000000000000005</v>
      </c>
      <c r="U45">
        <v>0.50663000000000002</v>
      </c>
      <c r="V45">
        <v>324.2199</v>
      </c>
      <c r="W45">
        <v>0.74254260000000005</v>
      </c>
      <c r="X45">
        <v>0.99633689999999997</v>
      </c>
      <c r="Y45">
        <v>5.4990900000000001E-4</v>
      </c>
      <c r="AA45">
        <v>0.50663000000000002</v>
      </c>
      <c r="AB45">
        <v>324.32600000000002</v>
      </c>
      <c r="AC45">
        <v>0.74175400000000002</v>
      </c>
      <c r="AD45">
        <v>0.99561699999999997</v>
      </c>
      <c r="AE45">
        <v>5.2987399999999995E-4</v>
      </c>
    </row>
    <row r="46" spans="9:31" x14ac:dyDescent="0.35">
      <c r="I46">
        <v>0.50663000000000002</v>
      </c>
      <c r="J46">
        <v>324.36630000000002</v>
      </c>
      <c r="K46">
        <v>0.74122739999999998</v>
      </c>
      <c r="L46">
        <v>0.99329840000000003</v>
      </c>
      <c r="M46">
        <v>4.8265800000000001E-4</v>
      </c>
      <c r="O46">
        <v>0.50663000000000002</v>
      </c>
      <c r="P46">
        <v>340.52440000000001</v>
      </c>
      <c r="Q46">
        <v>0.76946550000000002</v>
      </c>
      <c r="R46">
        <v>0.57999999999999996</v>
      </c>
      <c r="U46">
        <v>0.50663000000000002</v>
      </c>
      <c r="V46">
        <v>324.2199</v>
      </c>
      <c r="W46">
        <v>0.74254260000000005</v>
      </c>
      <c r="X46">
        <v>0.99633689999999997</v>
      </c>
      <c r="Y46">
        <v>5.4990900000000001E-4</v>
      </c>
      <c r="AA46">
        <v>0.50663000000000002</v>
      </c>
      <c r="AB46">
        <v>324.32600000000002</v>
      </c>
      <c r="AC46">
        <v>0.74175400000000002</v>
      </c>
      <c r="AD46">
        <v>0.99561699999999997</v>
      </c>
      <c r="AE46">
        <v>5.2987399999999995E-4</v>
      </c>
    </row>
    <row r="47" spans="9:31" x14ac:dyDescent="0.35">
      <c r="I47">
        <v>0.50663000000000002</v>
      </c>
      <c r="J47">
        <v>324.36630000000002</v>
      </c>
      <c r="K47">
        <v>0.74122739999999998</v>
      </c>
      <c r="L47">
        <v>0.99329840000000003</v>
      </c>
      <c r="M47">
        <v>4.8265800000000001E-4</v>
      </c>
      <c r="O47">
        <v>0.50663000000000002</v>
      </c>
      <c r="P47">
        <v>340.09460000000001</v>
      </c>
      <c r="Q47">
        <v>0.78456119999999996</v>
      </c>
      <c r="R47">
        <v>0.6</v>
      </c>
      <c r="U47">
        <v>0.50663000000000002</v>
      </c>
      <c r="V47">
        <v>324.2199</v>
      </c>
      <c r="W47">
        <v>0.74254260000000005</v>
      </c>
      <c r="X47">
        <v>0.99633689999999997</v>
      </c>
      <c r="Y47">
        <v>5.4990900000000001E-4</v>
      </c>
      <c r="AA47">
        <v>0.50663000000000002</v>
      </c>
      <c r="AB47">
        <v>324.32600000000002</v>
      </c>
      <c r="AC47">
        <v>0.74175400000000002</v>
      </c>
      <c r="AD47">
        <v>0.99561699999999997</v>
      </c>
      <c r="AE47">
        <v>5.2987399999999995E-4</v>
      </c>
    </row>
    <row r="48" spans="9:31" x14ac:dyDescent="0.35">
      <c r="I48">
        <v>0.50663000000000002</v>
      </c>
      <c r="J48">
        <v>324.36630000000002</v>
      </c>
      <c r="K48">
        <v>0.74122739999999998</v>
      </c>
      <c r="L48">
        <v>0.99329840000000003</v>
      </c>
      <c r="M48">
        <v>4.8265800000000001E-4</v>
      </c>
      <c r="O48">
        <v>0.50663000000000002</v>
      </c>
      <c r="P48">
        <v>339.66899999999998</v>
      </c>
      <c r="Q48">
        <v>0.79914479999999999</v>
      </c>
      <c r="R48">
        <v>0.62</v>
      </c>
      <c r="U48">
        <v>0.50663000000000002</v>
      </c>
      <c r="V48">
        <v>324.2199</v>
      </c>
      <c r="W48">
        <v>0.74254260000000005</v>
      </c>
      <c r="X48">
        <v>0.99633689999999997</v>
      </c>
      <c r="Y48">
        <v>5.4990900000000001E-4</v>
      </c>
      <c r="AA48">
        <v>0.50663000000000002</v>
      </c>
      <c r="AB48">
        <v>324.32600000000002</v>
      </c>
      <c r="AC48">
        <v>0.74175400000000002</v>
      </c>
      <c r="AD48">
        <v>0.99561699999999997</v>
      </c>
      <c r="AE48">
        <v>5.2987399999999995E-4</v>
      </c>
    </row>
    <row r="49" spans="9:31" x14ac:dyDescent="0.35">
      <c r="I49">
        <v>0.50663000000000002</v>
      </c>
      <c r="J49">
        <v>324.36630000000002</v>
      </c>
      <c r="K49">
        <v>0.74122739999999998</v>
      </c>
      <c r="L49">
        <v>0.99329840000000003</v>
      </c>
      <c r="M49">
        <v>4.8265800000000001E-4</v>
      </c>
      <c r="O49">
        <v>0.50663000000000002</v>
      </c>
      <c r="P49">
        <v>339.24759999999998</v>
      </c>
      <c r="Q49">
        <v>0.81323480000000004</v>
      </c>
      <c r="R49">
        <v>0.64</v>
      </c>
      <c r="U49">
        <v>0.50663000000000002</v>
      </c>
      <c r="V49">
        <v>324.2199</v>
      </c>
      <c r="W49">
        <v>0.74254260000000005</v>
      </c>
      <c r="X49">
        <v>0.99633689999999997</v>
      </c>
      <c r="Y49">
        <v>5.4990900000000001E-4</v>
      </c>
      <c r="AA49">
        <v>0.50663000000000002</v>
      </c>
      <c r="AB49">
        <v>324.32600000000002</v>
      </c>
      <c r="AC49">
        <v>0.74175400000000002</v>
      </c>
      <c r="AD49">
        <v>0.99561699999999997</v>
      </c>
      <c r="AE49">
        <v>5.2987399999999995E-4</v>
      </c>
    </row>
    <row r="50" spans="9:31" x14ac:dyDescent="0.35">
      <c r="I50">
        <v>0.50663000000000002</v>
      </c>
      <c r="J50">
        <v>324.36630000000002</v>
      </c>
      <c r="K50">
        <v>0.74122739999999998</v>
      </c>
      <c r="L50">
        <v>0.99329840000000003</v>
      </c>
      <c r="M50">
        <v>4.8265800000000001E-4</v>
      </c>
      <c r="O50">
        <v>0.50663000000000002</v>
      </c>
      <c r="P50">
        <v>338.83049999999997</v>
      </c>
      <c r="Q50">
        <v>0.8268491</v>
      </c>
      <c r="R50">
        <v>0.66</v>
      </c>
      <c r="U50">
        <v>0.50663000000000002</v>
      </c>
      <c r="V50">
        <v>324.2199</v>
      </c>
      <c r="W50">
        <v>0.74254260000000005</v>
      </c>
      <c r="X50">
        <v>0.99633689999999997</v>
      </c>
      <c r="Y50">
        <v>5.4990900000000001E-4</v>
      </c>
      <c r="AA50">
        <v>0.50663000000000002</v>
      </c>
      <c r="AB50">
        <v>324.32600000000002</v>
      </c>
      <c r="AC50">
        <v>0.74175400000000002</v>
      </c>
      <c r="AD50">
        <v>0.99561699999999997</v>
      </c>
      <c r="AE50">
        <v>5.2987399999999995E-4</v>
      </c>
    </row>
    <row r="51" spans="9:31" x14ac:dyDescent="0.35">
      <c r="I51">
        <v>0.50663000000000002</v>
      </c>
      <c r="J51">
        <v>324.36630000000002</v>
      </c>
      <c r="K51">
        <v>0.74122739999999998</v>
      </c>
      <c r="L51">
        <v>0.99329840000000003</v>
      </c>
      <c r="M51">
        <v>4.8265800000000001E-4</v>
      </c>
      <c r="O51">
        <v>0.50663000000000002</v>
      </c>
      <c r="P51">
        <v>338.41759999999999</v>
      </c>
      <c r="Q51">
        <v>0.8400048</v>
      </c>
      <c r="R51">
        <v>0.68</v>
      </c>
      <c r="U51">
        <v>0.50663000000000002</v>
      </c>
      <c r="V51">
        <v>324.2199</v>
      </c>
      <c r="W51">
        <v>0.74254260000000005</v>
      </c>
      <c r="X51">
        <v>0.99633689999999997</v>
      </c>
      <c r="Y51">
        <v>5.4990900000000001E-4</v>
      </c>
      <c r="AA51">
        <v>0.50663000000000002</v>
      </c>
      <c r="AB51">
        <v>324.32600000000002</v>
      </c>
      <c r="AC51">
        <v>0.74175400000000002</v>
      </c>
      <c r="AD51">
        <v>0.99561699999999997</v>
      </c>
      <c r="AE51">
        <v>5.2987399999999995E-4</v>
      </c>
    </row>
    <row r="52" spans="9:31" x14ac:dyDescent="0.35">
      <c r="I52">
        <v>0.50663000000000002</v>
      </c>
      <c r="J52">
        <v>324.36630000000002</v>
      </c>
      <c r="K52">
        <v>0.74122739999999998</v>
      </c>
      <c r="L52">
        <v>0.99329840000000003</v>
      </c>
      <c r="M52">
        <v>4.8265800000000001E-4</v>
      </c>
      <c r="O52">
        <v>0.50663000000000002</v>
      </c>
      <c r="P52">
        <v>338.00889999999998</v>
      </c>
      <c r="Q52">
        <v>0.85271850000000005</v>
      </c>
      <c r="R52">
        <v>0.7</v>
      </c>
      <c r="U52">
        <v>0.50663000000000002</v>
      </c>
      <c r="V52">
        <v>324.2199</v>
      </c>
      <c r="W52">
        <v>0.74254260000000005</v>
      </c>
      <c r="X52">
        <v>0.99633689999999997</v>
      </c>
      <c r="Y52">
        <v>5.4990900000000001E-4</v>
      </c>
      <c r="AA52">
        <v>0.50663000000000002</v>
      </c>
      <c r="AB52">
        <v>324.32600000000002</v>
      </c>
      <c r="AC52">
        <v>0.74175400000000002</v>
      </c>
      <c r="AD52">
        <v>0.99561699999999997</v>
      </c>
      <c r="AE52">
        <v>5.2987399999999995E-4</v>
      </c>
    </row>
    <row r="53" spans="9:31" x14ac:dyDescent="0.35">
      <c r="I53">
        <v>0.50663000000000002</v>
      </c>
      <c r="J53">
        <v>324.36630000000002</v>
      </c>
      <c r="K53">
        <v>0.74122739999999998</v>
      </c>
      <c r="L53">
        <v>0.99329840000000003</v>
      </c>
      <c r="M53">
        <v>4.8265800000000001E-4</v>
      </c>
      <c r="O53">
        <v>0.50663000000000002</v>
      </c>
      <c r="P53">
        <v>337.60430000000002</v>
      </c>
      <c r="Q53">
        <v>0.86500630000000001</v>
      </c>
      <c r="R53">
        <v>0.72</v>
      </c>
      <c r="U53">
        <v>0.50663000000000002</v>
      </c>
      <c r="V53">
        <v>324.2199</v>
      </c>
      <c r="W53">
        <v>0.74254260000000005</v>
      </c>
      <c r="X53">
        <v>0.99633689999999997</v>
      </c>
      <c r="Y53">
        <v>5.4990900000000001E-4</v>
      </c>
      <c r="AA53">
        <v>0.50663000000000002</v>
      </c>
      <c r="AB53">
        <v>324.32600000000002</v>
      </c>
      <c r="AC53">
        <v>0.74175400000000002</v>
      </c>
      <c r="AD53">
        <v>0.99561699999999997</v>
      </c>
      <c r="AE53">
        <v>5.2987399999999995E-4</v>
      </c>
    </row>
    <row r="54" spans="9:31" x14ac:dyDescent="0.35">
      <c r="I54">
        <v>0.50663000000000002</v>
      </c>
      <c r="J54">
        <v>324.36630000000002</v>
      </c>
      <c r="K54">
        <v>0.74122739999999998</v>
      </c>
      <c r="L54">
        <v>0.99329840000000003</v>
      </c>
      <c r="M54">
        <v>4.8265800000000001E-4</v>
      </c>
      <c r="O54">
        <v>0.50663000000000002</v>
      </c>
      <c r="P54">
        <v>337.20389999999998</v>
      </c>
      <c r="Q54">
        <v>0.87688350000000004</v>
      </c>
      <c r="R54">
        <v>0.74</v>
      </c>
      <c r="U54">
        <v>0.50663000000000002</v>
      </c>
      <c r="V54">
        <v>324.2199</v>
      </c>
      <c r="W54">
        <v>0.74254260000000005</v>
      </c>
      <c r="X54">
        <v>0.99633689999999997</v>
      </c>
      <c r="Y54">
        <v>5.4990900000000001E-4</v>
      </c>
      <c r="AA54">
        <v>0.50663000000000002</v>
      </c>
      <c r="AB54">
        <v>324.32600000000002</v>
      </c>
      <c r="AC54">
        <v>0.74175400000000002</v>
      </c>
      <c r="AD54">
        <v>0.99561699999999997</v>
      </c>
      <c r="AE54">
        <v>5.2987399999999995E-4</v>
      </c>
    </row>
    <row r="55" spans="9:31" x14ac:dyDescent="0.35">
      <c r="I55">
        <v>0.50663000000000002</v>
      </c>
      <c r="J55">
        <v>324.36630000000002</v>
      </c>
      <c r="K55">
        <v>0.74122739999999998</v>
      </c>
      <c r="L55">
        <v>0.99329840000000003</v>
      </c>
      <c r="M55">
        <v>4.8265800000000001E-4</v>
      </c>
      <c r="O55">
        <v>0.50663000000000002</v>
      </c>
      <c r="P55">
        <v>336.8075</v>
      </c>
      <c r="Q55">
        <v>0.88836499999999996</v>
      </c>
      <c r="R55">
        <v>0.76</v>
      </c>
      <c r="U55">
        <v>0.50663000000000002</v>
      </c>
      <c r="V55">
        <v>324.2199</v>
      </c>
      <c r="W55">
        <v>0.74254260000000005</v>
      </c>
      <c r="X55">
        <v>0.99633689999999997</v>
      </c>
      <c r="Y55">
        <v>5.4990900000000001E-4</v>
      </c>
      <c r="AA55">
        <v>0.50663000000000002</v>
      </c>
      <c r="AB55">
        <v>324.32600000000002</v>
      </c>
      <c r="AC55">
        <v>0.74175400000000002</v>
      </c>
      <c r="AD55">
        <v>0.99561699999999997</v>
      </c>
      <c r="AE55">
        <v>5.2987399999999995E-4</v>
      </c>
    </row>
    <row r="56" spans="9:31" x14ac:dyDescent="0.35">
      <c r="I56">
        <v>0.50663000000000002</v>
      </c>
      <c r="J56">
        <v>324.36630000000002</v>
      </c>
      <c r="K56">
        <v>0.74122739999999998</v>
      </c>
      <c r="L56">
        <v>0.99329840000000003</v>
      </c>
      <c r="M56">
        <v>4.8265800000000001E-4</v>
      </c>
      <c r="O56">
        <v>0.50663000000000002</v>
      </c>
      <c r="P56">
        <v>336.41520000000003</v>
      </c>
      <c r="Q56">
        <v>0.89946519999999996</v>
      </c>
      <c r="R56">
        <v>0.78</v>
      </c>
      <c r="U56">
        <v>0.50663000000000002</v>
      </c>
      <c r="V56">
        <v>324.2199</v>
      </c>
      <c r="W56">
        <v>0.74254260000000005</v>
      </c>
      <c r="X56">
        <v>0.99633689999999997</v>
      </c>
      <c r="Y56">
        <v>5.4990900000000001E-4</v>
      </c>
      <c r="AA56">
        <v>0.50663000000000002</v>
      </c>
      <c r="AB56">
        <v>324.32600000000002</v>
      </c>
      <c r="AC56">
        <v>0.74175400000000002</v>
      </c>
      <c r="AD56">
        <v>0.99561699999999997</v>
      </c>
      <c r="AE56">
        <v>5.2987399999999995E-4</v>
      </c>
    </row>
    <row r="57" spans="9:31" x14ac:dyDescent="0.35">
      <c r="I57">
        <v>0.50663000000000002</v>
      </c>
      <c r="J57">
        <v>324.36630000000002</v>
      </c>
      <c r="K57">
        <v>0.74122739999999998</v>
      </c>
      <c r="L57">
        <v>0.99329840000000003</v>
      </c>
      <c r="M57">
        <v>4.8265800000000001E-4</v>
      </c>
      <c r="O57">
        <v>0.50663000000000002</v>
      </c>
      <c r="P57">
        <v>336.02690000000001</v>
      </c>
      <c r="Q57">
        <v>0.91019779999999995</v>
      </c>
      <c r="R57">
        <v>0.8</v>
      </c>
      <c r="U57">
        <v>0.50663000000000002</v>
      </c>
      <c r="V57">
        <v>324.2199</v>
      </c>
      <c r="W57">
        <v>0.74254260000000005</v>
      </c>
      <c r="X57">
        <v>0.99633689999999997</v>
      </c>
      <c r="Y57">
        <v>5.4990900000000001E-4</v>
      </c>
      <c r="AA57">
        <v>0.50663000000000002</v>
      </c>
      <c r="AB57">
        <v>324.32600000000002</v>
      </c>
      <c r="AC57">
        <v>0.74175400000000002</v>
      </c>
      <c r="AD57">
        <v>0.99561699999999997</v>
      </c>
      <c r="AE57">
        <v>5.2987399999999995E-4</v>
      </c>
    </row>
    <row r="58" spans="9:31" x14ac:dyDescent="0.35">
      <c r="I58">
        <v>0.50663000000000002</v>
      </c>
      <c r="J58">
        <v>324.36630000000002</v>
      </c>
      <c r="K58">
        <v>0.74122739999999998</v>
      </c>
      <c r="L58">
        <v>0.99329840000000003</v>
      </c>
      <c r="M58">
        <v>4.8265800000000001E-4</v>
      </c>
      <c r="O58">
        <v>0.50663000000000002</v>
      </c>
      <c r="P58">
        <v>335.64249999999998</v>
      </c>
      <c r="Q58">
        <v>0.92057619999999996</v>
      </c>
      <c r="R58">
        <v>0.82</v>
      </c>
      <c r="U58">
        <v>0.50663000000000002</v>
      </c>
      <c r="V58">
        <v>324.2199</v>
      </c>
      <c r="W58">
        <v>0.74254260000000005</v>
      </c>
      <c r="X58">
        <v>0.99633689999999997</v>
      </c>
      <c r="Y58">
        <v>5.4990900000000001E-4</v>
      </c>
      <c r="AA58">
        <v>0.50663000000000002</v>
      </c>
      <c r="AB58">
        <v>324.32600000000002</v>
      </c>
      <c r="AC58">
        <v>0.74175400000000002</v>
      </c>
      <c r="AD58">
        <v>0.99561699999999997</v>
      </c>
      <c r="AE58">
        <v>5.2987399999999995E-4</v>
      </c>
    </row>
    <row r="59" spans="9:31" x14ac:dyDescent="0.35">
      <c r="I59">
        <v>0.50663000000000002</v>
      </c>
      <c r="J59">
        <v>324.36630000000002</v>
      </c>
      <c r="K59">
        <v>0.74122739999999998</v>
      </c>
      <c r="L59">
        <v>0.99329840000000003</v>
      </c>
      <c r="M59">
        <v>4.8265800000000001E-4</v>
      </c>
      <c r="O59">
        <v>0.50663000000000002</v>
      </c>
      <c r="P59">
        <v>335.26209999999998</v>
      </c>
      <c r="Q59">
        <v>0.93061300000000002</v>
      </c>
      <c r="R59">
        <v>0.84</v>
      </c>
      <c r="U59">
        <v>0.50663000000000002</v>
      </c>
      <c r="V59">
        <v>324.2199</v>
      </c>
      <c r="W59">
        <v>0.74254260000000005</v>
      </c>
      <c r="X59">
        <v>0.99633689999999997</v>
      </c>
      <c r="Y59">
        <v>5.4990900000000001E-4</v>
      </c>
      <c r="AA59">
        <v>0.50663000000000002</v>
      </c>
      <c r="AB59">
        <v>324.32600000000002</v>
      </c>
      <c r="AC59">
        <v>0.74175400000000002</v>
      </c>
      <c r="AD59">
        <v>0.99561699999999997</v>
      </c>
      <c r="AE59">
        <v>5.2987399999999995E-4</v>
      </c>
    </row>
    <row r="60" spans="9:31" x14ac:dyDescent="0.35">
      <c r="I60">
        <v>0.50663000000000002</v>
      </c>
      <c r="J60">
        <v>324.36630000000002</v>
      </c>
      <c r="K60">
        <v>0.74122739999999998</v>
      </c>
      <c r="L60">
        <v>0.99329840000000003</v>
      </c>
      <c r="M60">
        <v>4.8265800000000001E-4</v>
      </c>
      <c r="O60">
        <v>0.50663000000000002</v>
      </c>
      <c r="P60">
        <v>334.88569999999999</v>
      </c>
      <c r="Q60">
        <v>0.94032070000000001</v>
      </c>
      <c r="R60">
        <v>0.86</v>
      </c>
      <c r="U60">
        <v>0.50663000000000002</v>
      </c>
      <c r="V60">
        <v>324.2199</v>
      </c>
      <c r="W60">
        <v>0.74254260000000005</v>
      </c>
      <c r="X60">
        <v>0.99633689999999997</v>
      </c>
      <c r="Y60">
        <v>5.4990900000000001E-4</v>
      </c>
      <c r="AA60">
        <v>0.50663000000000002</v>
      </c>
      <c r="AB60">
        <v>324.32600000000002</v>
      </c>
      <c r="AC60">
        <v>0.74175400000000002</v>
      </c>
      <c r="AD60">
        <v>0.99561699999999997</v>
      </c>
      <c r="AE60">
        <v>5.2987399999999995E-4</v>
      </c>
    </row>
    <row r="61" spans="9:31" x14ac:dyDescent="0.35">
      <c r="I61">
        <v>0.50663000000000002</v>
      </c>
      <c r="J61">
        <v>324.36630000000002</v>
      </c>
      <c r="K61">
        <v>0.74122739999999998</v>
      </c>
      <c r="L61">
        <v>0.99329840000000003</v>
      </c>
      <c r="M61">
        <v>4.8265800000000001E-4</v>
      </c>
      <c r="O61">
        <v>0.50663000000000002</v>
      </c>
      <c r="P61">
        <v>334.51299999999998</v>
      </c>
      <c r="Q61">
        <v>0.94971110000000003</v>
      </c>
      <c r="R61">
        <v>0.88</v>
      </c>
      <c r="U61">
        <v>0.50663000000000002</v>
      </c>
      <c r="V61">
        <v>324.2199</v>
      </c>
      <c r="W61">
        <v>0.74254260000000005</v>
      </c>
      <c r="X61">
        <v>0.99633689999999997</v>
      </c>
      <c r="Y61">
        <v>5.4990900000000001E-4</v>
      </c>
      <c r="AA61">
        <v>0.50663000000000002</v>
      </c>
      <c r="AB61">
        <v>324.32600000000002</v>
      </c>
      <c r="AC61">
        <v>0.74175400000000002</v>
      </c>
      <c r="AD61">
        <v>0.99561699999999997</v>
      </c>
      <c r="AE61">
        <v>5.2987399999999995E-4</v>
      </c>
    </row>
    <row r="62" spans="9:31" x14ac:dyDescent="0.35">
      <c r="I62">
        <v>0.50663000000000002</v>
      </c>
      <c r="J62">
        <v>324.36630000000002</v>
      </c>
      <c r="K62">
        <v>0.74122739999999998</v>
      </c>
      <c r="L62">
        <v>0.99329840000000003</v>
      </c>
      <c r="M62">
        <v>4.8265800000000001E-4</v>
      </c>
      <c r="O62">
        <v>0.50663000000000002</v>
      </c>
      <c r="P62">
        <v>334.14429999999999</v>
      </c>
      <c r="Q62">
        <v>0.95879559999999997</v>
      </c>
      <c r="R62">
        <v>0.9</v>
      </c>
      <c r="U62">
        <v>0.50663000000000002</v>
      </c>
      <c r="V62">
        <v>324.2199</v>
      </c>
      <c r="W62">
        <v>0.74254260000000005</v>
      </c>
      <c r="X62">
        <v>0.99633689999999997</v>
      </c>
      <c r="Y62">
        <v>5.4990900000000001E-4</v>
      </c>
      <c r="AA62">
        <v>0.50663000000000002</v>
      </c>
      <c r="AB62">
        <v>324.32600000000002</v>
      </c>
      <c r="AC62">
        <v>0.74175400000000002</v>
      </c>
      <c r="AD62">
        <v>0.99561699999999997</v>
      </c>
      <c r="AE62">
        <v>5.2987399999999995E-4</v>
      </c>
    </row>
    <row r="63" spans="9:31" x14ac:dyDescent="0.35">
      <c r="I63">
        <v>0.50663000000000002</v>
      </c>
      <c r="J63">
        <v>324.36630000000002</v>
      </c>
      <c r="K63">
        <v>0.74122739999999998</v>
      </c>
      <c r="L63">
        <v>0.99329840000000003</v>
      </c>
      <c r="M63">
        <v>4.8265800000000001E-4</v>
      </c>
      <c r="O63">
        <v>0.50663000000000002</v>
      </c>
      <c r="P63">
        <v>333.77929999999998</v>
      </c>
      <c r="Q63">
        <v>0.96758520000000003</v>
      </c>
      <c r="R63">
        <v>0.92</v>
      </c>
      <c r="U63">
        <v>0.50663000000000002</v>
      </c>
      <c r="V63">
        <v>324.2199</v>
      </c>
      <c r="W63">
        <v>0.74254260000000005</v>
      </c>
      <c r="X63">
        <v>0.99633689999999997</v>
      </c>
      <c r="Y63">
        <v>5.4990900000000001E-4</v>
      </c>
      <c r="AA63">
        <v>0.50663000000000002</v>
      </c>
      <c r="AB63">
        <v>324.32600000000002</v>
      </c>
      <c r="AC63">
        <v>0.74175400000000002</v>
      </c>
      <c r="AD63">
        <v>0.99561699999999997</v>
      </c>
      <c r="AE63">
        <v>5.2987399999999995E-4</v>
      </c>
    </row>
    <row r="64" spans="9:31" x14ac:dyDescent="0.35">
      <c r="I64">
        <v>0.50663000000000002</v>
      </c>
      <c r="J64">
        <v>324.36630000000002</v>
      </c>
      <c r="K64">
        <v>0.74122739999999998</v>
      </c>
      <c r="L64">
        <v>0.99329840000000003</v>
      </c>
      <c r="M64">
        <v>4.8265800000000001E-4</v>
      </c>
      <c r="O64">
        <v>0.50663000000000002</v>
      </c>
      <c r="P64">
        <v>333.41800000000001</v>
      </c>
      <c r="Q64">
        <v>0.97609049999999997</v>
      </c>
      <c r="R64">
        <v>0.94</v>
      </c>
      <c r="U64">
        <v>0.50663000000000002</v>
      </c>
      <c r="V64">
        <v>324.2199</v>
      </c>
      <c r="W64">
        <v>0.74254260000000005</v>
      </c>
      <c r="X64">
        <v>0.99633689999999997</v>
      </c>
      <c r="Y64">
        <v>5.4990900000000001E-4</v>
      </c>
      <c r="AA64">
        <v>0.50663000000000002</v>
      </c>
      <c r="AB64">
        <v>324.32600000000002</v>
      </c>
      <c r="AC64">
        <v>0.74175400000000002</v>
      </c>
      <c r="AD64">
        <v>0.99561699999999997</v>
      </c>
      <c r="AE64">
        <v>5.2987399999999995E-4</v>
      </c>
    </row>
    <row r="65" spans="9:31" x14ac:dyDescent="0.35">
      <c r="I65">
        <v>0.50663000000000002</v>
      </c>
      <c r="J65">
        <v>324.36630000000002</v>
      </c>
      <c r="K65">
        <v>0.74122739999999998</v>
      </c>
      <c r="L65">
        <v>0.99329840000000003</v>
      </c>
      <c r="M65">
        <v>4.8265800000000001E-4</v>
      </c>
      <c r="O65">
        <v>0.50663000000000002</v>
      </c>
      <c r="P65">
        <v>333.06049999999999</v>
      </c>
      <c r="Q65">
        <v>0.98432149999999996</v>
      </c>
      <c r="R65">
        <v>0.96</v>
      </c>
      <c r="U65">
        <v>0.50663000000000002</v>
      </c>
      <c r="V65">
        <v>324.2199</v>
      </c>
      <c r="W65">
        <v>0.74254260000000005</v>
      </c>
      <c r="X65">
        <v>0.99633689999999997</v>
      </c>
      <c r="Y65">
        <v>5.4990900000000001E-4</v>
      </c>
      <c r="AA65">
        <v>0.50663000000000002</v>
      </c>
      <c r="AB65">
        <v>324.32600000000002</v>
      </c>
      <c r="AC65">
        <v>0.74175400000000002</v>
      </c>
      <c r="AD65">
        <v>0.99561699999999997</v>
      </c>
      <c r="AE65">
        <v>5.2987399999999995E-4</v>
      </c>
    </row>
    <row r="66" spans="9:31" x14ac:dyDescent="0.35">
      <c r="I66">
        <v>0.50663000000000002</v>
      </c>
      <c r="J66">
        <v>324.36630000000002</v>
      </c>
      <c r="K66">
        <v>0.74122739999999998</v>
      </c>
      <c r="L66">
        <v>0.99329840000000003</v>
      </c>
      <c r="M66">
        <v>4.8265800000000001E-4</v>
      </c>
      <c r="O66">
        <v>0.50663000000000002</v>
      </c>
      <c r="P66">
        <v>332.70659999999998</v>
      </c>
      <c r="Q66">
        <v>0.99228830000000001</v>
      </c>
      <c r="R66">
        <v>0.98</v>
      </c>
      <c r="U66">
        <v>0.50663000000000002</v>
      </c>
      <c r="V66">
        <v>324.2199</v>
      </c>
      <c r="W66">
        <v>0.74254260000000005</v>
      </c>
      <c r="X66">
        <v>0.99633689999999997</v>
      </c>
      <c r="Y66">
        <v>5.4990900000000001E-4</v>
      </c>
      <c r="AA66">
        <v>0.50663000000000002</v>
      </c>
      <c r="AB66">
        <v>324.32600000000002</v>
      </c>
      <c r="AC66">
        <v>0.74175400000000002</v>
      </c>
      <c r="AD66">
        <v>0.99561699999999997</v>
      </c>
      <c r="AE66">
        <v>5.2987399999999995E-4</v>
      </c>
    </row>
    <row r="67" spans="9:31" x14ac:dyDescent="0.35">
      <c r="I67">
        <v>0.50663000000000002</v>
      </c>
      <c r="J67">
        <v>332.35640000000001</v>
      </c>
      <c r="K67">
        <v>1</v>
      </c>
      <c r="L67">
        <v>1</v>
      </c>
      <c r="O67">
        <v>0.50663000000000002</v>
      </c>
      <c r="P67">
        <v>332.35629999999998</v>
      </c>
      <c r="Q67">
        <v>1</v>
      </c>
      <c r="R67">
        <v>1</v>
      </c>
      <c r="U67">
        <v>0.50663000000000002</v>
      </c>
      <c r="V67">
        <v>332.35640000000001</v>
      </c>
      <c r="W67">
        <v>1</v>
      </c>
      <c r="X67">
        <v>1</v>
      </c>
      <c r="AA67">
        <v>0.50663000000000002</v>
      </c>
      <c r="AB67">
        <v>332.35599999999999</v>
      </c>
      <c r="AC67">
        <v>1</v>
      </c>
      <c r="AD67">
        <v>1</v>
      </c>
    </row>
    <row r="68" spans="9:31" x14ac:dyDescent="0.35">
      <c r="I68">
        <v>0.99992000000000003</v>
      </c>
      <c r="J68">
        <v>372.79689999999999</v>
      </c>
      <c r="K68">
        <v>0</v>
      </c>
      <c r="L68">
        <v>0</v>
      </c>
      <c r="O68">
        <v>0.99992000000000003</v>
      </c>
      <c r="P68">
        <v>372.79689999999999</v>
      </c>
      <c r="Q68">
        <v>0</v>
      </c>
      <c r="R68">
        <v>0</v>
      </c>
      <c r="U68">
        <v>0.99992000000000003</v>
      </c>
      <c r="V68">
        <v>372.79689999999999</v>
      </c>
      <c r="W68">
        <v>0</v>
      </c>
      <c r="X68">
        <v>0</v>
      </c>
      <c r="AA68">
        <v>0.99992000000000003</v>
      </c>
      <c r="AB68">
        <v>372.79700000000003</v>
      </c>
      <c r="AC68">
        <v>0</v>
      </c>
      <c r="AD68">
        <v>0</v>
      </c>
    </row>
    <row r="69" spans="9:31" x14ac:dyDescent="0.35">
      <c r="I69">
        <v>0.99992000000000003</v>
      </c>
      <c r="J69">
        <v>342.13310000000001</v>
      </c>
      <c r="K69">
        <v>0.70179550000000002</v>
      </c>
      <c r="L69">
        <v>0.98871640000000005</v>
      </c>
      <c r="M69">
        <v>6.02076E-4</v>
      </c>
      <c r="O69">
        <v>0.99992000000000003</v>
      </c>
      <c r="P69">
        <v>372.3596</v>
      </c>
      <c r="Q69">
        <v>3.5217499999999999E-2</v>
      </c>
      <c r="R69">
        <v>0.02</v>
      </c>
      <c r="U69">
        <v>0.99992000000000003</v>
      </c>
      <c r="V69">
        <v>341.81209999999999</v>
      </c>
      <c r="W69">
        <v>0.70485779999999998</v>
      </c>
      <c r="X69">
        <v>0.99535910000000005</v>
      </c>
      <c r="Y69">
        <v>6.4695200000000001E-4</v>
      </c>
      <c r="AA69">
        <v>0.99992000000000003</v>
      </c>
      <c r="AB69">
        <v>342.02800000000002</v>
      </c>
      <c r="AC69">
        <v>0.70316100000000004</v>
      </c>
      <c r="AD69">
        <v>0.99449299999999996</v>
      </c>
    </row>
    <row r="70" spans="9:31" x14ac:dyDescent="0.35">
      <c r="I70">
        <v>0.99992000000000003</v>
      </c>
      <c r="J70">
        <v>342.13299999999998</v>
      </c>
      <c r="K70">
        <v>0.70179510000000001</v>
      </c>
      <c r="L70">
        <v>0.98871629999999999</v>
      </c>
      <c r="M70">
        <v>6.0207800000000003E-4</v>
      </c>
      <c r="O70">
        <v>0.99992000000000003</v>
      </c>
      <c r="P70">
        <v>371.92290000000003</v>
      </c>
      <c r="Q70">
        <v>6.9601499999999997E-2</v>
      </c>
      <c r="R70">
        <v>0.04</v>
      </c>
      <c r="U70">
        <v>0.99992000000000003</v>
      </c>
      <c r="V70">
        <v>341.81209999999999</v>
      </c>
      <c r="W70">
        <v>0.70485810000000004</v>
      </c>
      <c r="X70">
        <v>0.99535910000000005</v>
      </c>
      <c r="Y70">
        <v>6.4695099999999999E-4</v>
      </c>
      <c r="AA70">
        <v>0.99992000000000003</v>
      </c>
      <c r="AB70">
        <v>342.02800000000002</v>
      </c>
      <c r="AC70">
        <v>0.70316100000000004</v>
      </c>
      <c r="AD70">
        <v>0.99449299999999996</v>
      </c>
    </row>
    <row r="71" spans="9:31" x14ac:dyDescent="0.35">
      <c r="I71">
        <v>0.99992000000000003</v>
      </c>
      <c r="J71">
        <v>342.13299999999998</v>
      </c>
      <c r="K71">
        <v>0.70179499999999995</v>
      </c>
      <c r="L71">
        <v>0.98871629999999999</v>
      </c>
      <c r="M71">
        <v>6.0207800000000003E-4</v>
      </c>
      <c r="O71">
        <v>0.99992000000000003</v>
      </c>
      <c r="P71">
        <v>371.48689999999999</v>
      </c>
      <c r="Q71">
        <v>0.1031654</v>
      </c>
      <c r="R71">
        <v>0.06</v>
      </c>
      <c r="U71">
        <v>0.99992000000000003</v>
      </c>
      <c r="V71">
        <v>341.81209999999999</v>
      </c>
      <c r="W71">
        <v>0.70485810000000004</v>
      </c>
      <c r="X71">
        <v>0.99535910000000005</v>
      </c>
      <c r="Y71">
        <v>6.4695099999999999E-4</v>
      </c>
      <c r="AA71">
        <v>0.99992000000000003</v>
      </c>
      <c r="AB71">
        <v>342.02800000000002</v>
      </c>
      <c r="AC71">
        <v>0.70316100000000004</v>
      </c>
      <c r="AD71">
        <v>0.99449299999999996</v>
      </c>
    </row>
    <row r="72" spans="9:31" x14ac:dyDescent="0.35">
      <c r="I72">
        <v>0.99992000000000003</v>
      </c>
      <c r="J72">
        <v>342.13299999999998</v>
      </c>
      <c r="K72">
        <v>0.70179499999999995</v>
      </c>
      <c r="L72">
        <v>0.98871629999999999</v>
      </c>
      <c r="M72">
        <v>6.0207800000000003E-4</v>
      </c>
      <c r="O72">
        <v>0.99992000000000003</v>
      </c>
      <c r="P72">
        <v>371.05160000000001</v>
      </c>
      <c r="Q72">
        <v>0.1359225</v>
      </c>
      <c r="R72">
        <v>0.08</v>
      </c>
      <c r="U72">
        <v>0.99992000000000003</v>
      </c>
      <c r="V72">
        <v>341.81209999999999</v>
      </c>
      <c r="W72">
        <v>0.70485810000000004</v>
      </c>
      <c r="X72">
        <v>0.99535910000000005</v>
      </c>
      <c r="Y72">
        <v>6.4695099999999999E-4</v>
      </c>
      <c r="AA72">
        <v>0.99992000000000003</v>
      </c>
      <c r="AB72">
        <v>342.02800000000002</v>
      </c>
      <c r="AC72">
        <v>0.70316100000000004</v>
      </c>
      <c r="AD72">
        <v>0.99449299999999996</v>
      </c>
    </row>
    <row r="73" spans="9:31" x14ac:dyDescent="0.35">
      <c r="I73">
        <v>0.99992000000000003</v>
      </c>
      <c r="J73">
        <v>342.13299999999998</v>
      </c>
      <c r="K73">
        <v>0.70179499999999995</v>
      </c>
      <c r="L73">
        <v>0.98871629999999999</v>
      </c>
      <c r="M73">
        <v>6.0207800000000003E-4</v>
      </c>
      <c r="O73">
        <v>0.99992000000000003</v>
      </c>
      <c r="P73">
        <v>370.61720000000003</v>
      </c>
      <c r="Q73">
        <v>0.1678866</v>
      </c>
      <c r="R73">
        <v>0.1</v>
      </c>
      <c r="U73">
        <v>0.99992000000000003</v>
      </c>
      <c r="V73">
        <v>341.81209999999999</v>
      </c>
      <c r="W73">
        <v>0.70485810000000004</v>
      </c>
      <c r="X73">
        <v>0.99535910000000005</v>
      </c>
      <c r="Y73">
        <v>6.4695099999999999E-4</v>
      </c>
      <c r="AA73">
        <v>0.99992000000000003</v>
      </c>
      <c r="AB73">
        <v>342.02800000000002</v>
      </c>
      <c r="AC73">
        <v>0.70316100000000004</v>
      </c>
      <c r="AD73">
        <v>0.99449299999999996</v>
      </c>
    </row>
    <row r="74" spans="9:31" x14ac:dyDescent="0.35">
      <c r="I74">
        <v>0.99992000000000003</v>
      </c>
      <c r="J74">
        <v>342.13299999999998</v>
      </c>
      <c r="K74">
        <v>0.70179499999999995</v>
      </c>
      <c r="L74">
        <v>0.98871629999999999</v>
      </c>
      <c r="M74">
        <v>6.0207800000000003E-4</v>
      </c>
      <c r="O74">
        <v>0.99992000000000003</v>
      </c>
      <c r="P74">
        <v>370.18369999999999</v>
      </c>
      <c r="Q74">
        <v>0.1990712</v>
      </c>
      <c r="R74">
        <v>0.12</v>
      </c>
      <c r="U74">
        <v>0.99992000000000003</v>
      </c>
      <c r="V74">
        <v>341.81209999999999</v>
      </c>
      <c r="W74">
        <v>0.70485810000000004</v>
      </c>
      <c r="X74">
        <v>0.99535910000000005</v>
      </c>
      <c r="Y74">
        <v>6.4695099999999999E-4</v>
      </c>
      <c r="AA74">
        <v>0.99992000000000003</v>
      </c>
      <c r="AB74">
        <v>342.02800000000002</v>
      </c>
      <c r="AC74">
        <v>0.70316100000000004</v>
      </c>
      <c r="AD74">
        <v>0.99449299999999996</v>
      </c>
    </row>
    <row r="75" spans="9:31" x14ac:dyDescent="0.35">
      <c r="I75">
        <v>0.99992000000000003</v>
      </c>
      <c r="J75">
        <v>342.13299999999998</v>
      </c>
      <c r="K75">
        <v>0.70179499999999995</v>
      </c>
      <c r="L75">
        <v>0.98871629999999999</v>
      </c>
      <c r="M75">
        <v>6.0207800000000003E-4</v>
      </c>
      <c r="O75">
        <v>0.99992000000000003</v>
      </c>
      <c r="P75">
        <v>369.75110000000001</v>
      </c>
      <c r="Q75">
        <v>0.22949020000000001</v>
      </c>
      <c r="R75">
        <v>0.14000000000000001</v>
      </c>
      <c r="U75">
        <v>0.99992000000000003</v>
      </c>
      <c r="V75">
        <v>341.81209999999999</v>
      </c>
      <c r="W75">
        <v>0.70485810000000004</v>
      </c>
      <c r="X75">
        <v>0.99535910000000005</v>
      </c>
      <c r="Y75">
        <v>6.4695099999999999E-4</v>
      </c>
      <c r="AA75">
        <v>0.99992000000000003</v>
      </c>
      <c r="AB75">
        <v>342.02800000000002</v>
      </c>
      <c r="AC75">
        <v>0.70316100000000004</v>
      </c>
      <c r="AD75">
        <v>0.99449299999999996</v>
      </c>
    </row>
    <row r="76" spans="9:31" x14ac:dyDescent="0.35">
      <c r="I76">
        <v>0.99992000000000003</v>
      </c>
      <c r="J76">
        <v>342.13299999999998</v>
      </c>
      <c r="K76">
        <v>0.70179499999999995</v>
      </c>
      <c r="L76">
        <v>0.98871629999999999</v>
      </c>
      <c r="M76">
        <v>6.0207800000000003E-4</v>
      </c>
      <c r="O76">
        <v>0.99992000000000003</v>
      </c>
      <c r="P76">
        <v>369.31970000000001</v>
      </c>
      <c r="Q76">
        <v>0.25915729999999998</v>
      </c>
      <c r="R76">
        <v>0.16</v>
      </c>
      <c r="U76">
        <v>0.99992000000000003</v>
      </c>
      <c r="V76">
        <v>341.81209999999999</v>
      </c>
      <c r="W76">
        <v>0.70485810000000004</v>
      </c>
      <c r="X76">
        <v>0.99535910000000005</v>
      </c>
      <c r="Y76">
        <v>6.4695099999999999E-4</v>
      </c>
      <c r="AA76">
        <v>0.99992000000000003</v>
      </c>
      <c r="AB76">
        <v>342.02800000000002</v>
      </c>
      <c r="AC76">
        <v>0.70316100000000004</v>
      </c>
      <c r="AD76">
        <v>0.99449299999999996</v>
      </c>
    </row>
    <row r="77" spans="9:31" x14ac:dyDescent="0.35">
      <c r="I77">
        <v>0.99992000000000003</v>
      </c>
      <c r="J77">
        <v>342.13299999999998</v>
      </c>
      <c r="K77">
        <v>0.70179499999999995</v>
      </c>
      <c r="L77">
        <v>0.98871629999999999</v>
      </c>
      <c r="M77">
        <v>6.0207800000000003E-4</v>
      </c>
      <c r="O77">
        <v>0.99992000000000003</v>
      </c>
      <c r="P77">
        <v>368.88940000000002</v>
      </c>
      <c r="Q77">
        <v>0.28808640000000002</v>
      </c>
      <c r="R77">
        <v>0.18</v>
      </c>
      <c r="U77">
        <v>0.99992000000000003</v>
      </c>
      <c r="V77">
        <v>341.81209999999999</v>
      </c>
      <c r="W77">
        <v>0.70485810000000004</v>
      </c>
      <c r="X77">
        <v>0.99535910000000005</v>
      </c>
      <c r="Y77">
        <v>6.4695099999999999E-4</v>
      </c>
      <c r="AA77">
        <v>0.99992000000000003</v>
      </c>
      <c r="AB77">
        <v>342.02800000000002</v>
      </c>
      <c r="AC77">
        <v>0.70316100000000004</v>
      </c>
      <c r="AD77">
        <v>0.99449299999999996</v>
      </c>
    </row>
    <row r="78" spans="9:31" x14ac:dyDescent="0.35">
      <c r="I78">
        <v>0.99992000000000003</v>
      </c>
      <c r="J78">
        <v>342.13299999999998</v>
      </c>
      <c r="K78">
        <v>0.70179499999999995</v>
      </c>
      <c r="L78">
        <v>0.98871629999999999</v>
      </c>
      <c r="M78">
        <v>6.0207800000000003E-4</v>
      </c>
      <c r="O78">
        <v>0.99992000000000003</v>
      </c>
      <c r="P78">
        <v>368.46019999999999</v>
      </c>
      <c r="Q78">
        <v>0.3162914</v>
      </c>
      <c r="R78">
        <v>0.2</v>
      </c>
      <c r="U78">
        <v>0.99992000000000003</v>
      </c>
      <c r="V78">
        <v>341.81209999999999</v>
      </c>
      <c r="W78">
        <v>0.70485810000000004</v>
      </c>
      <c r="X78">
        <v>0.99535910000000005</v>
      </c>
      <c r="Y78">
        <v>6.4695099999999999E-4</v>
      </c>
      <c r="AA78">
        <v>0.99992000000000003</v>
      </c>
      <c r="AB78">
        <v>342.02800000000002</v>
      </c>
      <c r="AC78">
        <v>0.70316100000000004</v>
      </c>
      <c r="AD78">
        <v>0.99449299999999996</v>
      </c>
    </row>
    <row r="79" spans="9:31" x14ac:dyDescent="0.35">
      <c r="I79">
        <v>0.99992000000000003</v>
      </c>
      <c r="J79">
        <v>342.13299999999998</v>
      </c>
      <c r="K79">
        <v>0.70179499999999995</v>
      </c>
      <c r="L79">
        <v>0.98871629999999999</v>
      </c>
      <c r="M79">
        <v>6.0207800000000003E-4</v>
      </c>
      <c r="O79">
        <v>0.99992000000000003</v>
      </c>
      <c r="P79">
        <v>368.0324</v>
      </c>
      <c r="Q79">
        <v>0.34378619999999999</v>
      </c>
      <c r="R79">
        <v>0.22</v>
      </c>
      <c r="U79">
        <v>0.99992000000000003</v>
      </c>
      <c r="V79">
        <v>341.81209999999999</v>
      </c>
      <c r="W79">
        <v>0.70485810000000004</v>
      </c>
      <c r="X79">
        <v>0.99535910000000005</v>
      </c>
      <c r="Y79">
        <v>6.4695099999999999E-4</v>
      </c>
      <c r="AA79">
        <v>0.99992000000000003</v>
      </c>
      <c r="AB79">
        <v>342.02800000000002</v>
      </c>
      <c r="AC79">
        <v>0.70316100000000004</v>
      </c>
      <c r="AD79">
        <v>0.99449299999999996</v>
      </c>
    </row>
    <row r="80" spans="9:31" x14ac:dyDescent="0.35">
      <c r="I80">
        <v>0.99992000000000003</v>
      </c>
      <c r="J80">
        <v>342.13299999999998</v>
      </c>
      <c r="K80">
        <v>0.70179499999999995</v>
      </c>
      <c r="L80">
        <v>0.98871629999999999</v>
      </c>
      <c r="M80">
        <v>6.0207800000000003E-4</v>
      </c>
      <c r="O80">
        <v>0.99992000000000003</v>
      </c>
      <c r="P80">
        <v>367.60579999999999</v>
      </c>
      <c r="Q80">
        <v>0.37058469999999999</v>
      </c>
      <c r="R80">
        <v>0.24</v>
      </c>
      <c r="U80">
        <v>0.99992000000000003</v>
      </c>
      <c r="V80">
        <v>341.81209999999999</v>
      </c>
      <c r="W80">
        <v>0.70485810000000004</v>
      </c>
      <c r="X80">
        <v>0.99535910000000005</v>
      </c>
      <c r="Y80">
        <v>6.4695099999999999E-4</v>
      </c>
      <c r="AA80">
        <v>0.99992000000000003</v>
      </c>
      <c r="AB80">
        <v>342.02800000000002</v>
      </c>
      <c r="AC80">
        <v>0.70316100000000004</v>
      </c>
      <c r="AD80">
        <v>0.99449299999999996</v>
      </c>
    </row>
    <row r="81" spans="9:30" x14ac:dyDescent="0.35">
      <c r="I81">
        <v>0.99992000000000003</v>
      </c>
      <c r="J81">
        <v>342.13299999999998</v>
      </c>
      <c r="K81">
        <v>0.70179499999999995</v>
      </c>
      <c r="L81">
        <v>0.98871629999999999</v>
      </c>
      <c r="M81">
        <v>6.0207800000000003E-4</v>
      </c>
      <c r="O81">
        <v>0.99992000000000003</v>
      </c>
      <c r="P81">
        <v>367.1807</v>
      </c>
      <c r="Q81">
        <v>0.39670080000000002</v>
      </c>
      <c r="R81">
        <v>0.26</v>
      </c>
      <c r="U81">
        <v>0.99992000000000003</v>
      </c>
      <c r="V81">
        <v>341.81209999999999</v>
      </c>
      <c r="W81">
        <v>0.70485810000000004</v>
      </c>
      <c r="X81">
        <v>0.99535910000000005</v>
      </c>
      <c r="Y81">
        <v>6.4695099999999999E-4</v>
      </c>
      <c r="AA81">
        <v>0.99992000000000003</v>
      </c>
      <c r="AB81">
        <v>342.02800000000002</v>
      </c>
      <c r="AC81">
        <v>0.70316100000000004</v>
      </c>
      <c r="AD81">
        <v>0.99449299999999996</v>
      </c>
    </row>
    <row r="82" spans="9:30" x14ac:dyDescent="0.35">
      <c r="I82">
        <v>0.99992000000000003</v>
      </c>
      <c r="J82">
        <v>342.13299999999998</v>
      </c>
      <c r="K82">
        <v>0.70179499999999995</v>
      </c>
      <c r="L82">
        <v>0.98871629999999999</v>
      </c>
      <c r="M82">
        <v>6.0207800000000003E-4</v>
      </c>
      <c r="O82">
        <v>0.99992000000000003</v>
      </c>
      <c r="P82">
        <v>366.75709999999998</v>
      </c>
      <c r="Q82">
        <v>0.42214839999999998</v>
      </c>
      <c r="R82">
        <v>0.28000000000000003</v>
      </c>
      <c r="U82">
        <v>0.99992000000000003</v>
      </c>
      <c r="V82">
        <v>341.81209999999999</v>
      </c>
      <c r="W82">
        <v>0.70485810000000004</v>
      </c>
      <c r="X82">
        <v>0.99535910000000005</v>
      </c>
      <c r="Y82">
        <v>6.4695099999999999E-4</v>
      </c>
      <c r="AA82">
        <v>0.99992000000000003</v>
      </c>
      <c r="AB82">
        <v>342.02800000000002</v>
      </c>
      <c r="AC82">
        <v>0.70316100000000004</v>
      </c>
      <c r="AD82">
        <v>0.99449299999999996</v>
      </c>
    </row>
    <row r="83" spans="9:30" x14ac:dyDescent="0.35">
      <c r="I83">
        <v>0.99992000000000003</v>
      </c>
      <c r="J83">
        <v>342.13299999999998</v>
      </c>
      <c r="K83">
        <v>0.70179499999999995</v>
      </c>
      <c r="L83">
        <v>0.98871629999999999</v>
      </c>
      <c r="M83">
        <v>6.0207800000000003E-4</v>
      </c>
      <c r="O83">
        <v>0.99992000000000003</v>
      </c>
      <c r="P83">
        <v>366.33499999999998</v>
      </c>
      <c r="Q83">
        <v>0.44694129999999999</v>
      </c>
      <c r="R83">
        <v>0.3</v>
      </c>
      <c r="U83">
        <v>0.99992000000000003</v>
      </c>
      <c r="V83">
        <v>341.81209999999999</v>
      </c>
      <c r="W83">
        <v>0.70485810000000004</v>
      </c>
      <c r="X83">
        <v>0.99535910000000005</v>
      </c>
      <c r="Y83">
        <v>6.4695099999999999E-4</v>
      </c>
      <c r="AA83">
        <v>0.99992000000000003</v>
      </c>
      <c r="AB83">
        <v>342.02800000000002</v>
      </c>
      <c r="AC83">
        <v>0.70316100000000004</v>
      </c>
      <c r="AD83">
        <v>0.99449299999999996</v>
      </c>
    </row>
    <row r="84" spans="9:30" x14ac:dyDescent="0.35">
      <c r="I84">
        <v>0.99992000000000003</v>
      </c>
      <c r="J84">
        <v>342.13299999999998</v>
      </c>
      <c r="K84">
        <v>0.70179499999999995</v>
      </c>
      <c r="L84">
        <v>0.98871629999999999</v>
      </c>
      <c r="M84">
        <v>6.0207800000000003E-4</v>
      </c>
      <c r="O84">
        <v>0.99992000000000003</v>
      </c>
      <c r="P84">
        <v>365.9144</v>
      </c>
      <c r="Q84">
        <v>0.47109309999999999</v>
      </c>
      <c r="R84">
        <v>0.32</v>
      </c>
      <c r="U84">
        <v>0.99992000000000003</v>
      </c>
      <c r="V84">
        <v>341.81209999999999</v>
      </c>
      <c r="W84">
        <v>0.70485810000000004</v>
      </c>
      <c r="X84">
        <v>0.99535910000000005</v>
      </c>
      <c r="Y84">
        <v>6.4695099999999999E-4</v>
      </c>
      <c r="AA84">
        <v>0.99992000000000003</v>
      </c>
      <c r="AB84">
        <v>342.02800000000002</v>
      </c>
      <c r="AC84">
        <v>0.70316100000000004</v>
      </c>
      <c r="AD84">
        <v>0.99449299999999996</v>
      </c>
    </row>
    <row r="85" spans="9:30" x14ac:dyDescent="0.35">
      <c r="I85">
        <v>0.99992000000000003</v>
      </c>
      <c r="J85">
        <v>342.13299999999998</v>
      </c>
      <c r="K85">
        <v>0.70179499999999995</v>
      </c>
      <c r="L85">
        <v>0.98871629999999999</v>
      </c>
      <c r="M85">
        <v>6.0207800000000003E-4</v>
      </c>
      <c r="O85">
        <v>0.99992000000000003</v>
      </c>
      <c r="P85">
        <v>365.49549999999999</v>
      </c>
      <c r="Q85">
        <v>0.49461759999999999</v>
      </c>
      <c r="R85">
        <v>0.34</v>
      </c>
      <c r="U85">
        <v>0.99992000000000003</v>
      </c>
      <c r="V85">
        <v>341.81209999999999</v>
      </c>
      <c r="W85">
        <v>0.70485810000000004</v>
      </c>
      <c r="X85">
        <v>0.99535910000000005</v>
      </c>
      <c r="Y85">
        <v>6.4695099999999999E-4</v>
      </c>
      <c r="AA85">
        <v>0.99992000000000003</v>
      </c>
      <c r="AB85">
        <v>342.02800000000002</v>
      </c>
      <c r="AC85">
        <v>0.70316100000000004</v>
      </c>
      <c r="AD85">
        <v>0.99449299999999996</v>
      </c>
    </row>
    <row r="86" spans="9:30" x14ac:dyDescent="0.35">
      <c r="I86">
        <v>0.99992000000000003</v>
      </c>
      <c r="J86">
        <v>342.13299999999998</v>
      </c>
      <c r="K86">
        <v>0.70179499999999995</v>
      </c>
      <c r="L86">
        <v>0.98871629999999999</v>
      </c>
      <c r="M86">
        <v>6.0207800000000003E-4</v>
      </c>
      <c r="O86">
        <v>0.99992000000000003</v>
      </c>
      <c r="P86">
        <v>365.07830000000001</v>
      </c>
      <c r="Q86">
        <v>0.51752830000000005</v>
      </c>
      <c r="R86">
        <v>0.36</v>
      </c>
      <c r="U86">
        <v>0.99992000000000003</v>
      </c>
      <c r="V86">
        <v>341.81209999999999</v>
      </c>
      <c r="W86">
        <v>0.70485810000000004</v>
      </c>
      <c r="X86">
        <v>0.99535910000000005</v>
      </c>
      <c r="Y86">
        <v>6.4695099999999999E-4</v>
      </c>
      <c r="AA86">
        <v>0.99992000000000003</v>
      </c>
      <c r="AB86">
        <v>342.02800000000002</v>
      </c>
      <c r="AC86">
        <v>0.70316100000000004</v>
      </c>
      <c r="AD86">
        <v>0.99449299999999996</v>
      </c>
    </row>
    <row r="87" spans="9:30" x14ac:dyDescent="0.35">
      <c r="I87">
        <v>0.99992000000000003</v>
      </c>
      <c r="J87">
        <v>342.13299999999998</v>
      </c>
      <c r="K87">
        <v>0.70179499999999995</v>
      </c>
      <c r="L87">
        <v>0.98871629999999999</v>
      </c>
      <c r="M87">
        <v>6.0207800000000003E-4</v>
      </c>
      <c r="O87">
        <v>0.99992000000000003</v>
      </c>
      <c r="P87">
        <v>364.66289999999998</v>
      </c>
      <c r="Q87">
        <v>0.53983879999999995</v>
      </c>
      <c r="R87">
        <v>0.38</v>
      </c>
      <c r="U87">
        <v>0.99992000000000003</v>
      </c>
      <c r="V87">
        <v>341.81209999999999</v>
      </c>
      <c r="W87">
        <v>0.70485810000000004</v>
      </c>
      <c r="X87">
        <v>0.99535910000000005</v>
      </c>
      <c r="Y87">
        <v>6.4695099999999999E-4</v>
      </c>
      <c r="AA87">
        <v>0.99992000000000003</v>
      </c>
      <c r="AB87">
        <v>342.02800000000002</v>
      </c>
      <c r="AC87">
        <v>0.70316100000000004</v>
      </c>
      <c r="AD87">
        <v>0.99449299999999996</v>
      </c>
    </row>
    <row r="88" spans="9:30" x14ac:dyDescent="0.35">
      <c r="I88">
        <v>0.99992000000000003</v>
      </c>
      <c r="J88">
        <v>342.13299999999998</v>
      </c>
      <c r="K88">
        <v>0.70179499999999995</v>
      </c>
      <c r="L88">
        <v>0.98871629999999999</v>
      </c>
      <c r="M88">
        <v>6.0207800000000003E-4</v>
      </c>
      <c r="O88">
        <v>0.99992000000000003</v>
      </c>
      <c r="P88">
        <v>364.24919999999997</v>
      </c>
      <c r="Q88">
        <v>0.56156229999999996</v>
      </c>
      <c r="R88">
        <v>0.4</v>
      </c>
      <c r="U88">
        <v>0.99992000000000003</v>
      </c>
      <c r="V88">
        <v>341.81209999999999</v>
      </c>
      <c r="W88">
        <v>0.70485810000000004</v>
      </c>
      <c r="X88">
        <v>0.99535910000000005</v>
      </c>
      <c r="Y88">
        <v>6.4695099999999999E-4</v>
      </c>
      <c r="AA88">
        <v>0.99992000000000003</v>
      </c>
      <c r="AB88">
        <v>342.02800000000002</v>
      </c>
      <c r="AC88">
        <v>0.70316100000000004</v>
      </c>
      <c r="AD88">
        <v>0.99449299999999996</v>
      </c>
    </row>
    <row r="89" spans="9:30" x14ac:dyDescent="0.35">
      <c r="I89">
        <v>0.99992000000000003</v>
      </c>
      <c r="J89">
        <v>342.13299999999998</v>
      </c>
      <c r="K89">
        <v>0.70179499999999995</v>
      </c>
      <c r="L89">
        <v>0.98871629999999999</v>
      </c>
      <c r="M89">
        <v>6.0207800000000003E-4</v>
      </c>
      <c r="O89">
        <v>0.99992000000000003</v>
      </c>
      <c r="P89">
        <v>363.8374</v>
      </c>
      <c r="Q89">
        <v>0.58271220000000001</v>
      </c>
      <c r="R89">
        <v>0.42</v>
      </c>
      <c r="U89">
        <v>0.99992000000000003</v>
      </c>
      <c r="V89">
        <v>341.81209999999999</v>
      </c>
      <c r="W89">
        <v>0.70485810000000004</v>
      </c>
      <c r="X89">
        <v>0.99535910000000005</v>
      </c>
      <c r="Y89">
        <v>6.4695099999999999E-4</v>
      </c>
      <c r="AA89">
        <v>0.99992000000000003</v>
      </c>
      <c r="AB89">
        <v>342.02800000000002</v>
      </c>
      <c r="AC89">
        <v>0.70316100000000004</v>
      </c>
      <c r="AD89">
        <v>0.99449299999999996</v>
      </c>
    </row>
    <row r="90" spans="9:30" x14ac:dyDescent="0.35">
      <c r="I90">
        <v>0.99992000000000003</v>
      </c>
      <c r="J90">
        <v>342.13299999999998</v>
      </c>
      <c r="K90">
        <v>0.70179499999999995</v>
      </c>
      <c r="L90">
        <v>0.98871629999999999</v>
      </c>
      <c r="M90">
        <v>6.0207800000000003E-4</v>
      </c>
      <c r="O90">
        <v>0.99992000000000003</v>
      </c>
      <c r="P90">
        <v>363.42750000000001</v>
      </c>
      <c r="Q90">
        <v>0.60330159999999999</v>
      </c>
      <c r="R90">
        <v>0.44</v>
      </c>
      <c r="U90">
        <v>0.99992000000000003</v>
      </c>
      <c r="V90">
        <v>341.81209999999999</v>
      </c>
      <c r="W90">
        <v>0.70485810000000004</v>
      </c>
      <c r="X90">
        <v>0.99535910000000005</v>
      </c>
      <c r="Y90">
        <v>6.4695099999999999E-4</v>
      </c>
      <c r="AA90">
        <v>0.99992000000000003</v>
      </c>
      <c r="AB90">
        <v>342.02800000000002</v>
      </c>
      <c r="AC90">
        <v>0.70316100000000004</v>
      </c>
      <c r="AD90">
        <v>0.99449299999999996</v>
      </c>
    </row>
    <row r="91" spans="9:30" x14ac:dyDescent="0.35">
      <c r="I91">
        <v>0.99992000000000003</v>
      </c>
      <c r="J91">
        <v>342.13299999999998</v>
      </c>
      <c r="K91">
        <v>0.70179499999999995</v>
      </c>
      <c r="L91">
        <v>0.98871629999999999</v>
      </c>
      <c r="M91">
        <v>6.0207800000000003E-4</v>
      </c>
      <c r="O91">
        <v>0.99992000000000003</v>
      </c>
      <c r="P91">
        <v>363.01960000000003</v>
      </c>
      <c r="Q91">
        <v>0.62334339999999999</v>
      </c>
      <c r="R91">
        <v>0.46</v>
      </c>
      <c r="U91">
        <v>0.99992000000000003</v>
      </c>
      <c r="V91">
        <v>341.81209999999999</v>
      </c>
      <c r="W91">
        <v>0.70485810000000004</v>
      </c>
      <c r="X91">
        <v>0.99535910000000005</v>
      </c>
      <c r="Y91">
        <v>6.4695099999999999E-4</v>
      </c>
      <c r="AA91">
        <v>0.99992000000000003</v>
      </c>
      <c r="AB91">
        <v>342.02800000000002</v>
      </c>
      <c r="AC91">
        <v>0.70316100000000004</v>
      </c>
      <c r="AD91">
        <v>0.99449299999999996</v>
      </c>
    </row>
    <row r="92" spans="9:30" x14ac:dyDescent="0.35">
      <c r="I92">
        <v>0.99992000000000003</v>
      </c>
      <c r="J92">
        <v>342.13299999999998</v>
      </c>
      <c r="K92">
        <v>0.70179499999999995</v>
      </c>
      <c r="L92">
        <v>0.98871629999999999</v>
      </c>
      <c r="M92">
        <v>6.0207800000000003E-4</v>
      </c>
      <c r="O92">
        <v>0.99992000000000003</v>
      </c>
      <c r="P92">
        <v>362.61360000000002</v>
      </c>
      <c r="Q92">
        <v>0.64285040000000004</v>
      </c>
      <c r="R92">
        <v>0.48</v>
      </c>
      <c r="U92">
        <v>0.99992000000000003</v>
      </c>
      <c r="V92">
        <v>341.81209999999999</v>
      </c>
      <c r="W92">
        <v>0.70485810000000004</v>
      </c>
      <c r="X92">
        <v>0.99535910000000005</v>
      </c>
      <c r="Y92">
        <v>6.4695099999999999E-4</v>
      </c>
      <c r="AA92">
        <v>0.99992000000000003</v>
      </c>
      <c r="AB92">
        <v>342.02800000000002</v>
      </c>
      <c r="AC92">
        <v>0.70316100000000004</v>
      </c>
      <c r="AD92">
        <v>0.99449299999999996</v>
      </c>
    </row>
    <row r="93" spans="9:30" x14ac:dyDescent="0.35">
      <c r="I93">
        <v>0.99992000000000003</v>
      </c>
      <c r="J93">
        <v>342.13299999999998</v>
      </c>
      <c r="K93">
        <v>0.70179499999999995</v>
      </c>
      <c r="L93">
        <v>0.98871629999999999</v>
      </c>
      <c r="M93">
        <v>6.0207800000000003E-4</v>
      </c>
      <c r="O93">
        <v>0.99992000000000003</v>
      </c>
      <c r="P93">
        <v>362.2097</v>
      </c>
      <c r="Q93">
        <v>0.66183539999999996</v>
      </c>
      <c r="R93">
        <v>0.5</v>
      </c>
      <c r="U93">
        <v>0.99992000000000003</v>
      </c>
      <c r="V93">
        <v>341.81209999999999</v>
      </c>
      <c r="W93">
        <v>0.70485810000000004</v>
      </c>
      <c r="X93">
        <v>0.99535910000000005</v>
      </c>
      <c r="Y93">
        <v>6.4695099999999999E-4</v>
      </c>
      <c r="AA93">
        <v>0.99992000000000003</v>
      </c>
      <c r="AB93">
        <v>342.02800000000002</v>
      </c>
      <c r="AC93">
        <v>0.70316100000000004</v>
      </c>
      <c r="AD93">
        <v>0.99449299999999996</v>
      </c>
    </row>
    <row r="94" spans="9:30" x14ac:dyDescent="0.35">
      <c r="I94">
        <v>0.99992000000000003</v>
      </c>
      <c r="J94">
        <v>342.13299999999998</v>
      </c>
      <c r="K94">
        <v>0.70179499999999995</v>
      </c>
      <c r="L94">
        <v>0.98871629999999999</v>
      </c>
      <c r="M94">
        <v>6.0207800000000003E-4</v>
      </c>
      <c r="O94">
        <v>0.99992000000000003</v>
      </c>
      <c r="P94">
        <v>361.80779999999999</v>
      </c>
      <c r="Q94">
        <v>0.68031079999999999</v>
      </c>
      <c r="R94">
        <v>0.52</v>
      </c>
      <c r="U94">
        <v>0.99992000000000003</v>
      </c>
      <c r="V94">
        <v>341.81209999999999</v>
      </c>
      <c r="W94">
        <v>0.70485810000000004</v>
      </c>
      <c r="X94">
        <v>0.99535910000000005</v>
      </c>
      <c r="Y94">
        <v>6.4695099999999999E-4</v>
      </c>
      <c r="AA94">
        <v>0.99992000000000003</v>
      </c>
      <c r="AB94">
        <v>342.02800000000002</v>
      </c>
      <c r="AC94">
        <v>0.70316100000000004</v>
      </c>
      <c r="AD94">
        <v>0.99449299999999996</v>
      </c>
    </row>
    <row r="95" spans="9:30" x14ac:dyDescent="0.35">
      <c r="I95">
        <v>0.99992000000000003</v>
      </c>
      <c r="J95">
        <v>342.13299999999998</v>
      </c>
      <c r="K95">
        <v>0.70179499999999995</v>
      </c>
      <c r="L95">
        <v>0.98871629999999999</v>
      </c>
      <c r="M95">
        <v>6.0207800000000003E-4</v>
      </c>
      <c r="O95">
        <v>0.99992000000000003</v>
      </c>
      <c r="P95">
        <v>361.40809999999999</v>
      </c>
      <c r="Q95">
        <v>0.69828900000000005</v>
      </c>
      <c r="R95">
        <v>0.54</v>
      </c>
      <c r="U95">
        <v>0.99992000000000003</v>
      </c>
      <c r="V95">
        <v>341.81209999999999</v>
      </c>
      <c r="W95">
        <v>0.70485810000000004</v>
      </c>
      <c r="X95">
        <v>0.99535910000000005</v>
      </c>
      <c r="Y95">
        <v>6.4695099999999999E-4</v>
      </c>
      <c r="AA95">
        <v>0.99992000000000003</v>
      </c>
      <c r="AB95">
        <v>342.02800000000002</v>
      </c>
      <c r="AC95">
        <v>0.70316100000000004</v>
      </c>
      <c r="AD95">
        <v>0.99449299999999996</v>
      </c>
    </row>
    <row r="96" spans="9:30" x14ac:dyDescent="0.35">
      <c r="I96">
        <v>0.99992000000000003</v>
      </c>
      <c r="J96">
        <v>342.13299999999998</v>
      </c>
      <c r="K96">
        <v>0.70179499999999995</v>
      </c>
      <c r="L96">
        <v>0.98871629999999999</v>
      </c>
      <c r="M96">
        <v>6.0207800000000003E-4</v>
      </c>
      <c r="O96">
        <v>0.99992000000000003</v>
      </c>
      <c r="P96">
        <v>361.0104</v>
      </c>
      <c r="Q96">
        <v>0.71578209999999998</v>
      </c>
      <c r="R96">
        <v>0.56000000000000005</v>
      </c>
      <c r="U96">
        <v>0.99992000000000003</v>
      </c>
      <c r="V96">
        <v>341.81209999999999</v>
      </c>
      <c r="W96">
        <v>0.70485810000000004</v>
      </c>
      <c r="X96">
        <v>0.99535910000000005</v>
      </c>
      <c r="Y96">
        <v>6.4695099999999999E-4</v>
      </c>
      <c r="AA96">
        <v>0.99992000000000003</v>
      </c>
      <c r="AB96">
        <v>342.02800000000002</v>
      </c>
      <c r="AC96">
        <v>0.70316100000000004</v>
      </c>
      <c r="AD96">
        <v>0.99449299999999996</v>
      </c>
    </row>
    <row r="97" spans="9:30" x14ac:dyDescent="0.35">
      <c r="I97">
        <v>0.99992000000000003</v>
      </c>
      <c r="J97">
        <v>342.13299999999998</v>
      </c>
      <c r="K97">
        <v>0.70179499999999995</v>
      </c>
      <c r="L97">
        <v>0.98871629999999999</v>
      </c>
      <c r="M97">
        <v>6.0207800000000003E-4</v>
      </c>
      <c r="O97">
        <v>0.99992000000000003</v>
      </c>
      <c r="P97">
        <v>360.61500000000001</v>
      </c>
      <c r="Q97">
        <v>0.73280219999999996</v>
      </c>
      <c r="R97">
        <v>0.57999999999999996</v>
      </c>
      <c r="U97">
        <v>0.99992000000000003</v>
      </c>
      <c r="V97">
        <v>341.81209999999999</v>
      </c>
      <c r="W97">
        <v>0.70485810000000004</v>
      </c>
      <c r="X97">
        <v>0.99535910000000005</v>
      </c>
      <c r="Y97">
        <v>6.4695099999999999E-4</v>
      </c>
      <c r="AA97">
        <v>0.99992000000000003</v>
      </c>
      <c r="AB97">
        <v>342.02800000000002</v>
      </c>
      <c r="AC97">
        <v>0.70316100000000004</v>
      </c>
      <c r="AD97">
        <v>0.99449299999999996</v>
      </c>
    </row>
    <row r="98" spans="9:30" x14ac:dyDescent="0.35">
      <c r="I98">
        <v>0.99992000000000003</v>
      </c>
      <c r="J98">
        <v>342.13299999999998</v>
      </c>
      <c r="K98">
        <v>0.70179499999999995</v>
      </c>
      <c r="L98">
        <v>0.98871629999999999</v>
      </c>
      <c r="M98">
        <v>6.0207800000000003E-4</v>
      </c>
      <c r="O98">
        <v>0.99992000000000003</v>
      </c>
      <c r="P98">
        <v>360.2217</v>
      </c>
      <c r="Q98">
        <v>0.7493609</v>
      </c>
      <c r="R98">
        <v>0.6</v>
      </c>
      <c r="U98">
        <v>0.99992000000000003</v>
      </c>
      <c r="V98">
        <v>341.81209999999999</v>
      </c>
      <c r="W98">
        <v>0.70485810000000004</v>
      </c>
      <c r="X98">
        <v>0.99535910000000005</v>
      </c>
      <c r="Y98">
        <v>6.4695099999999999E-4</v>
      </c>
      <c r="AA98">
        <v>0.99992000000000003</v>
      </c>
      <c r="AB98">
        <v>342.02800000000002</v>
      </c>
      <c r="AC98">
        <v>0.70316100000000004</v>
      </c>
      <c r="AD98">
        <v>0.99449299999999996</v>
      </c>
    </row>
    <row r="99" spans="9:30" x14ac:dyDescent="0.35">
      <c r="I99">
        <v>0.99992000000000003</v>
      </c>
      <c r="J99">
        <v>342.13299999999998</v>
      </c>
      <c r="K99">
        <v>0.70179499999999995</v>
      </c>
      <c r="L99">
        <v>0.98871629999999999</v>
      </c>
      <c r="M99">
        <v>6.0207800000000003E-4</v>
      </c>
      <c r="O99">
        <v>0.99992000000000003</v>
      </c>
      <c r="P99">
        <v>359.83069999999998</v>
      </c>
      <c r="Q99">
        <v>0.76546979999999998</v>
      </c>
      <c r="R99">
        <v>0.62</v>
      </c>
      <c r="U99">
        <v>0.99992000000000003</v>
      </c>
      <c r="V99">
        <v>341.81209999999999</v>
      </c>
      <c r="W99">
        <v>0.70485810000000004</v>
      </c>
      <c r="X99">
        <v>0.99535910000000005</v>
      </c>
      <c r="Y99">
        <v>6.4695099999999999E-4</v>
      </c>
      <c r="AA99">
        <v>0.99992000000000003</v>
      </c>
      <c r="AB99">
        <v>342.02800000000002</v>
      </c>
      <c r="AC99">
        <v>0.70316100000000004</v>
      </c>
      <c r="AD99">
        <v>0.99449299999999996</v>
      </c>
    </row>
    <row r="100" spans="9:30" x14ac:dyDescent="0.35">
      <c r="I100">
        <v>0.99992000000000003</v>
      </c>
      <c r="J100">
        <v>342.13299999999998</v>
      </c>
      <c r="K100">
        <v>0.70179499999999995</v>
      </c>
      <c r="L100">
        <v>0.98871629999999999</v>
      </c>
      <c r="M100">
        <v>6.0207800000000003E-4</v>
      </c>
      <c r="O100">
        <v>0.99992000000000003</v>
      </c>
      <c r="P100">
        <v>359.44189999999998</v>
      </c>
      <c r="Q100">
        <v>0.78114039999999996</v>
      </c>
      <c r="R100">
        <v>0.64</v>
      </c>
      <c r="U100">
        <v>0.99992000000000003</v>
      </c>
      <c r="V100">
        <v>341.81209999999999</v>
      </c>
      <c r="W100">
        <v>0.70485810000000004</v>
      </c>
      <c r="X100">
        <v>0.99535910000000005</v>
      </c>
      <c r="Y100">
        <v>6.4695099999999999E-4</v>
      </c>
      <c r="AA100">
        <v>0.99992000000000003</v>
      </c>
      <c r="AB100">
        <v>342.02800000000002</v>
      </c>
      <c r="AC100">
        <v>0.70316100000000004</v>
      </c>
      <c r="AD100">
        <v>0.99449299999999996</v>
      </c>
    </row>
    <row r="101" spans="9:30" x14ac:dyDescent="0.35">
      <c r="I101">
        <v>0.99992000000000003</v>
      </c>
      <c r="J101">
        <v>342.13299999999998</v>
      </c>
      <c r="K101">
        <v>0.70179499999999995</v>
      </c>
      <c r="L101">
        <v>0.98871629999999999</v>
      </c>
      <c r="M101">
        <v>6.0207800000000003E-4</v>
      </c>
      <c r="O101">
        <v>0.99992000000000003</v>
      </c>
      <c r="P101">
        <v>359.05540000000002</v>
      </c>
      <c r="Q101">
        <v>0.79638390000000003</v>
      </c>
      <c r="R101">
        <v>0.66</v>
      </c>
      <c r="U101">
        <v>0.99992000000000003</v>
      </c>
      <c r="V101">
        <v>341.81209999999999</v>
      </c>
      <c r="W101">
        <v>0.70485810000000004</v>
      </c>
      <c r="X101">
        <v>0.99535910000000005</v>
      </c>
      <c r="Y101">
        <v>6.4695099999999999E-4</v>
      </c>
      <c r="AA101">
        <v>0.99992000000000003</v>
      </c>
      <c r="AB101">
        <v>342.02800000000002</v>
      </c>
      <c r="AC101">
        <v>0.70316100000000004</v>
      </c>
      <c r="AD101">
        <v>0.99449299999999996</v>
      </c>
    </row>
    <row r="102" spans="9:30" x14ac:dyDescent="0.35">
      <c r="I102">
        <v>0.99992000000000003</v>
      </c>
      <c r="J102">
        <v>342.13299999999998</v>
      </c>
      <c r="K102">
        <v>0.70179499999999995</v>
      </c>
      <c r="L102">
        <v>0.98871629999999999</v>
      </c>
      <c r="M102">
        <v>6.0207800000000003E-4</v>
      </c>
      <c r="O102">
        <v>0.99992000000000003</v>
      </c>
      <c r="P102">
        <v>358.6712</v>
      </c>
      <c r="Q102">
        <v>0.81121109999999996</v>
      </c>
      <c r="R102">
        <v>0.68</v>
      </c>
      <c r="U102">
        <v>0.99992000000000003</v>
      </c>
      <c r="V102">
        <v>341.81209999999999</v>
      </c>
      <c r="W102">
        <v>0.70485810000000004</v>
      </c>
      <c r="X102">
        <v>0.99535910000000005</v>
      </c>
      <c r="Y102">
        <v>6.4695099999999999E-4</v>
      </c>
      <c r="AA102">
        <v>0.99992000000000003</v>
      </c>
      <c r="AB102">
        <v>342.02800000000002</v>
      </c>
      <c r="AC102">
        <v>0.70316100000000004</v>
      </c>
      <c r="AD102">
        <v>0.99449299999999996</v>
      </c>
    </row>
    <row r="103" spans="9:30" x14ac:dyDescent="0.35">
      <c r="I103">
        <v>0.99992000000000003</v>
      </c>
      <c r="J103">
        <v>342.13299999999998</v>
      </c>
      <c r="K103">
        <v>0.70179499999999995</v>
      </c>
      <c r="L103">
        <v>0.98871629999999999</v>
      </c>
      <c r="M103">
        <v>6.0207800000000003E-4</v>
      </c>
      <c r="O103">
        <v>0.99992000000000003</v>
      </c>
      <c r="P103">
        <v>358.28930000000003</v>
      </c>
      <c r="Q103">
        <v>0.82563299999999995</v>
      </c>
      <c r="R103">
        <v>0.7</v>
      </c>
      <c r="U103">
        <v>0.99992000000000003</v>
      </c>
      <c r="V103">
        <v>341.81209999999999</v>
      </c>
      <c r="W103">
        <v>0.70485810000000004</v>
      </c>
      <c r="X103">
        <v>0.99535910000000005</v>
      </c>
      <c r="Y103">
        <v>6.4695099999999999E-4</v>
      </c>
      <c r="AA103">
        <v>0.99992000000000003</v>
      </c>
      <c r="AB103">
        <v>342.02800000000002</v>
      </c>
      <c r="AC103">
        <v>0.70316100000000004</v>
      </c>
      <c r="AD103">
        <v>0.99449299999999996</v>
      </c>
    </row>
    <row r="104" spans="9:30" x14ac:dyDescent="0.35">
      <c r="I104">
        <v>0.99992000000000003</v>
      </c>
      <c r="J104">
        <v>342.13299999999998</v>
      </c>
      <c r="K104">
        <v>0.70179499999999995</v>
      </c>
      <c r="L104">
        <v>0.98871629999999999</v>
      </c>
      <c r="M104">
        <v>6.0207800000000003E-4</v>
      </c>
      <c r="O104">
        <v>0.99992000000000003</v>
      </c>
      <c r="P104">
        <v>357.90980000000002</v>
      </c>
      <c r="Q104">
        <v>0.83965999999999996</v>
      </c>
      <c r="R104">
        <v>0.72</v>
      </c>
      <c r="U104">
        <v>0.99992000000000003</v>
      </c>
      <c r="V104">
        <v>341.81209999999999</v>
      </c>
      <c r="W104">
        <v>0.70485810000000004</v>
      </c>
      <c r="X104">
        <v>0.99535910000000005</v>
      </c>
      <c r="Y104">
        <v>6.4695099999999999E-4</v>
      </c>
      <c r="AA104">
        <v>0.99992000000000003</v>
      </c>
      <c r="AB104">
        <v>342.02800000000002</v>
      </c>
      <c r="AC104">
        <v>0.70316100000000004</v>
      </c>
      <c r="AD104">
        <v>0.99449299999999996</v>
      </c>
    </row>
    <row r="105" spans="9:30" x14ac:dyDescent="0.35">
      <c r="I105">
        <v>0.99992000000000003</v>
      </c>
      <c r="J105">
        <v>342.13299999999998</v>
      </c>
      <c r="K105">
        <v>0.70179499999999995</v>
      </c>
      <c r="L105">
        <v>0.98871629999999999</v>
      </c>
      <c r="M105">
        <v>6.0207800000000003E-4</v>
      </c>
      <c r="O105">
        <v>0.99992000000000003</v>
      </c>
      <c r="P105">
        <v>357.5326</v>
      </c>
      <c r="Q105">
        <v>0.85330260000000002</v>
      </c>
      <c r="R105">
        <v>0.74</v>
      </c>
      <c r="U105">
        <v>0.99992000000000003</v>
      </c>
      <c r="V105">
        <v>341.81209999999999</v>
      </c>
      <c r="W105">
        <v>0.70485810000000004</v>
      </c>
      <c r="X105">
        <v>0.99535910000000005</v>
      </c>
      <c r="Y105">
        <v>6.4695099999999999E-4</v>
      </c>
      <c r="AA105">
        <v>0.99992000000000003</v>
      </c>
      <c r="AB105">
        <v>342.02800000000002</v>
      </c>
      <c r="AC105">
        <v>0.70316100000000004</v>
      </c>
      <c r="AD105">
        <v>0.99449299999999996</v>
      </c>
    </row>
    <row r="106" spans="9:30" x14ac:dyDescent="0.35">
      <c r="I106">
        <v>0.99992000000000003</v>
      </c>
      <c r="J106">
        <v>342.13299999999998</v>
      </c>
      <c r="K106">
        <v>0.70179499999999995</v>
      </c>
      <c r="L106">
        <v>0.98871629999999999</v>
      </c>
      <c r="M106">
        <v>6.0207800000000003E-4</v>
      </c>
      <c r="O106">
        <v>0.99992000000000003</v>
      </c>
      <c r="P106">
        <v>357.15780000000001</v>
      </c>
      <c r="Q106">
        <v>0.86657079999999997</v>
      </c>
      <c r="R106">
        <v>0.76</v>
      </c>
      <c r="U106">
        <v>0.99992000000000003</v>
      </c>
      <c r="V106">
        <v>341.81209999999999</v>
      </c>
      <c r="W106">
        <v>0.70485810000000004</v>
      </c>
      <c r="X106">
        <v>0.99535910000000005</v>
      </c>
      <c r="Y106">
        <v>6.4695099999999999E-4</v>
      </c>
      <c r="AA106">
        <v>0.99992000000000003</v>
      </c>
      <c r="AB106">
        <v>342.02800000000002</v>
      </c>
      <c r="AC106">
        <v>0.70316100000000004</v>
      </c>
      <c r="AD106">
        <v>0.99449299999999996</v>
      </c>
    </row>
    <row r="107" spans="9:30" x14ac:dyDescent="0.35">
      <c r="I107">
        <v>0.99992000000000003</v>
      </c>
      <c r="J107">
        <v>342.13299999999998</v>
      </c>
      <c r="K107">
        <v>0.70179499999999995</v>
      </c>
      <c r="L107">
        <v>0.98871629999999999</v>
      </c>
      <c r="M107">
        <v>6.0207800000000003E-4</v>
      </c>
      <c r="O107">
        <v>0.99992000000000003</v>
      </c>
      <c r="P107">
        <v>356.78539999999998</v>
      </c>
      <c r="Q107">
        <v>0.87947470000000005</v>
      </c>
      <c r="R107">
        <v>0.78</v>
      </c>
      <c r="U107">
        <v>0.99992000000000003</v>
      </c>
      <c r="V107">
        <v>341.81209999999999</v>
      </c>
      <c r="W107">
        <v>0.70485810000000004</v>
      </c>
      <c r="X107">
        <v>0.99535910000000005</v>
      </c>
      <c r="Y107">
        <v>6.4695099999999999E-4</v>
      </c>
      <c r="AA107">
        <v>0.99992000000000003</v>
      </c>
      <c r="AB107">
        <v>342.02800000000002</v>
      </c>
      <c r="AC107">
        <v>0.70316100000000004</v>
      </c>
      <c r="AD107">
        <v>0.99449299999999996</v>
      </c>
    </row>
    <row r="108" spans="9:30" x14ac:dyDescent="0.35">
      <c r="I108">
        <v>0.99992000000000003</v>
      </c>
      <c r="J108">
        <v>342.13299999999998</v>
      </c>
      <c r="K108">
        <v>0.70179499999999995</v>
      </c>
      <c r="L108">
        <v>0.98871629999999999</v>
      </c>
      <c r="M108">
        <v>6.0207800000000003E-4</v>
      </c>
      <c r="O108">
        <v>0.99992000000000003</v>
      </c>
      <c r="P108">
        <v>356.41539999999998</v>
      </c>
      <c r="Q108">
        <v>0.89202389999999998</v>
      </c>
      <c r="R108">
        <v>0.8</v>
      </c>
      <c r="U108">
        <v>0.99992000000000003</v>
      </c>
      <c r="V108">
        <v>341.81209999999999</v>
      </c>
      <c r="W108">
        <v>0.70485810000000004</v>
      </c>
      <c r="X108">
        <v>0.99535910000000005</v>
      </c>
      <c r="Y108">
        <v>6.4695099999999999E-4</v>
      </c>
      <c r="AA108">
        <v>0.99992000000000003</v>
      </c>
      <c r="AB108">
        <v>342.02800000000002</v>
      </c>
      <c r="AC108">
        <v>0.70316100000000004</v>
      </c>
      <c r="AD108">
        <v>0.99449299999999996</v>
      </c>
    </row>
    <row r="109" spans="9:30" x14ac:dyDescent="0.35">
      <c r="I109">
        <v>0.99992000000000003</v>
      </c>
      <c r="J109">
        <v>342.13299999999998</v>
      </c>
      <c r="K109">
        <v>0.70179499999999995</v>
      </c>
      <c r="L109">
        <v>0.98871629999999999</v>
      </c>
      <c r="M109">
        <v>6.0207800000000003E-4</v>
      </c>
      <c r="O109">
        <v>0.99992000000000003</v>
      </c>
      <c r="P109">
        <v>356.0478</v>
      </c>
      <c r="Q109">
        <v>0.90422800000000003</v>
      </c>
      <c r="R109">
        <v>0.82</v>
      </c>
      <c r="U109">
        <v>0.99992000000000003</v>
      </c>
      <c r="V109">
        <v>341.81209999999999</v>
      </c>
      <c r="W109">
        <v>0.70485810000000004</v>
      </c>
      <c r="X109">
        <v>0.99535910000000005</v>
      </c>
      <c r="Y109">
        <v>6.4695099999999999E-4</v>
      </c>
      <c r="AA109">
        <v>0.99992000000000003</v>
      </c>
      <c r="AB109">
        <v>342.02800000000002</v>
      </c>
      <c r="AC109">
        <v>0.70316100000000004</v>
      </c>
      <c r="AD109">
        <v>0.99449299999999996</v>
      </c>
    </row>
    <row r="110" spans="9:30" x14ac:dyDescent="0.35">
      <c r="I110">
        <v>0.99992000000000003</v>
      </c>
      <c r="J110">
        <v>342.13299999999998</v>
      </c>
      <c r="K110">
        <v>0.70179499999999995</v>
      </c>
      <c r="L110">
        <v>0.98871629999999999</v>
      </c>
      <c r="M110">
        <v>6.0207800000000003E-4</v>
      </c>
      <c r="O110">
        <v>0.99992000000000003</v>
      </c>
      <c r="P110">
        <v>355.68270000000001</v>
      </c>
      <c r="Q110">
        <v>0.91609620000000003</v>
      </c>
      <c r="R110">
        <v>0.84</v>
      </c>
      <c r="U110">
        <v>0.99992000000000003</v>
      </c>
      <c r="V110">
        <v>341.81209999999999</v>
      </c>
      <c r="W110">
        <v>0.70485810000000004</v>
      </c>
      <c r="X110">
        <v>0.99535910000000005</v>
      </c>
      <c r="Y110">
        <v>6.4695099999999999E-4</v>
      </c>
      <c r="AA110">
        <v>0.99992000000000003</v>
      </c>
      <c r="AB110">
        <v>342.02800000000002</v>
      </c>
      <c r="AC110">
        <v>0.70316100000000004</v>
      </c>
      <c r="AD110">
        <v>0.99449299999999996</v>
      </c>
    </row>
    <row r="111" spans="9:30" x14ac:dyDescent="0.35">
      <c r="I111">
        <v>0.99992000000000003</v>
      </c>
      <c r="J111">
        <v>342.13299999999998</v>
      </c>
      <c r="K111">
        <v>0.70179499999999995</v>
      </c>
      <c r="L111">
        <v>0.98871629999999999</v>
      </c>
      <c r="M111">
        <v>6.0207800000000003E-4</v>
      </c>
      <c r="O111">
        <v>0.99992000000000003</v>
      </c>
      <c r="P111">
        <v>355.31990000000002</v>
      </c>
      <c r="Q111">
        <v>0.92763770000000001</v>
      </c>
      <c r="R111">
        <v>0.86</v>
      </c>
      <c r="U111">
        <v>0.99992000000000003</v>
      </c>
      <c r="V111">
        <v>341.81209999999999</v>
      </c>
      <c r="W111">
        <v>0.70485810000000004</v>
      </c>
      <c r="X111">
        <v>0.99535910000000005</v>
      </c>
      <c r="Y111">
        <v>6.4695099999999999E-4</v>
      </c>
      <c r="AA111">
        <v>0.99992000000000003</v>
      </c>
      <c r="AB111">
        <v>342.02800000000002</v>
      </c>
      <c r="AC111">
        <v>0.70316100000000004</v>
      </c>
      <c r="AD111">
        <v>0.99449299999999996</v>
      </c>
    </row>
    <row r="112" spans="9:30" x14ac:dyDescent="0.35">
      <c r="I112">
        <v>0.99992000000000003</v>
      </c>
      <c r="J112">
        <v>342.13299999999998</v>
      </c>
      <c r="K112">
        <v>0.70179499999999995</v>
      </c>
      <c r="L112">
        <v>0.98871629999999999</v>
      </c>
      <c r="M112">
        <v>6.0207800000000003E-4</v>
      </c>
      <c r="O112">
        <v>0.99992000000000003</v>
      </c>
      <c r="P112">
        <v>354.9597</v>
      </c>
      <c r="Q112">
        <v>0.93886130000000001</v>
      </c>
      <c r="R112">
        <v>0.88</v>
      </c>
      <c r="U112">
        <v>0.99992000000000003</v>
      </c>
      <c r="V112">
        <v>341.81209999999999</v>
      </c>
      <c r="W112">
        <v>0.70485810000000004</v>
      </c>
      <c r="X112">
        <v>0.99535910000000005</v>
      </c>
      <c r="Y112">
        <v>6.4695099999999999E-4</v>
      </c>
      <c r="AA112">
        <v>0.99992000000000003</v>
      </c>
      <c r="AB112">
        <v>342.02800000000002</v>
      </c>
      <c r="AC112">
        <v>0.70316100000000004</v>
      </c>
      <c r="AD112">
        <v>0.99449299999999996</v>
      </c>
    </row>
    <row r="113" spans="9:30" x14ac:dyDescent="0.35">
      <c r="I113">
        <v>0.99992000000000003</v>
      </c>
      <c r="J113">
        <v>342.13299999999998</v>
      </c>
      <c r="K113">
        <v>0.70179499999999995</v>
      </c>
      <c r="L113">
        <v>0.98871629999999999</v>
      </c>
      <c r="M113">
        <v>6.0207800000000003E-4</v>
      </c>
      <c r="O113">
        <v>0.99992000000000003</v>
      </c>
      <c r="P113">
        <v>354.60180000000003</v>
      </c>
      <c r="Q113">
        <v>0.94977579999999995</v>
      </c>
      <c r="R113">
        <v>0.9</v>
      </c>
      <c r="U113">
        <v>0.99992000000000003</v>
      </c>
      <c r="V113">
        <v>341.81209999999999</v>
      </c>
      <c r="W113">
        <v>0.70485810000000004</v>
      </c>
      <c r="X113">
        <v>0.99535910000000005</v>
      </c>
      <c r="Y113">
        <v>6.4695099999999999E-4</v>
      </c>
      <c r="AA113">
        <v>0.99992000000000003</v>
      </c>
      <c r="AB113">
        <v>342.02800000000002</v>
      </c>
      <c r="AC113">
        <v>0.70316100000000004</v>
      </c>
      <c r="AD113">
        <v>0.99449299999999996</v>
      </c>
    </row>
    <row r="114" spans="9:30" x14ac:dyDescent="0.35">
      <c r="I114">
        <v>0.99992000000000003</v>
      </c>
      <c r="J114">
        <v>342.13299999999998</v>
      </c>
      <c r="K114">
        <v>0.70179499999999995</v>
      </c>
      <c r="L114">
        <v>0.98871629999999999</v>
      </c>
      <c r="M114">
        <v>6.0207800000000003E-4</v>
      </c>
      <c r="O114">
        <v>0.99992000000000003</v>
      </c>
      <c r="P114">
        <v>354.24639999999999</v>
      </c>
      <c r="Q114">
        <v>0.96038959999999995</v>
      </c>
      <c r="R114">
        <v>0.92</v>
      </c>
      <c r="U114">
        <v>0.99992000000000003</v>
      </c>
      <c r="V114">
        <v>341.81209999999999</v>
      </c>
      <c r="W114">
        <v>0.70485810000000004</v>
      </c>
      <c r="X114">
        <v>0.99535910000000005</v>
      </c>
      <c r="Y114">
        <v>6.4695099999999999E-4</v>
      </c>
      <c r="AA114">
        <v>0.99992000000000003</v>
      </c>
      <c r="AB114">
        <v>342.02800000000002</v>
      </c>
      <c r="AC114">
        <v>0.70316100000000004</v>
      </c>
      <c r="AD114">
        <v>0.99449299999999996</v>
      </c>
    </row>
    <row r="115" spans="9:30" x14ac:dyDescent="0.35">
      <c r="I115">
        <v>0.99992000000000003</v>
      </c>
      <c r="J115">
        <v>342.13299999999998</v>
      </c>
      <c r="K115">
        <v>0.70179499999999995</v>
      </c>
      <c r="L115">
        <v>0.98871629999999999</v>
      </c>
      <c r="M115">
        <v>6.0207800000000003E-4</v>
      </c>
      <c r="O115">
        <v>0.99992000000000003</v>
      </c>
      <c r="P115">
        <v>353.89350000000002</v>
      </c>
      <c r="Q115">
        <v>0.97071090000000004</v>
      </c>
      <c r="R115">
        <v>0.94</v>
      </c>
      <c r="U115">
        <v>0.99992000000000003</v>
      </c>
      <c r="V115">
        <v>341.81209999999999</v>
      </c>
      <c r="W115">
        <v>0.70485810000000004</v>
      </c>
      <c r="X115">
        <v>0.99535910000000005</v>
      </c>
      <c r="Y115">
        <v>6.4695099999999999E-4</v>
      </c>
      <c r="AA115">
        <v>0.99992000000000003</v>
      </c>
      <c r="AB115">
        <v>342.02800000000002</v>
      </c>
      <c r="AC115">
        <v>0.70316100000000004</v>
      </c>
      <c r="AD115">
        <v>0.99449299999999996</v>
      </c>
    </row>
    <row r="116" spans="9:30" x14ac:dyDescent="0.35">
      <c r="I116">
        <v>0.99992000000000003</v>
      </c>
      <c r="J116">
        <v>342.13299999999998</v>
      </c>
      <c r="K116">
        <v>0.70179499999999995</v>
      </c>
      <c r="L116">
        <v>0.98871629999999999</v>
      </c>
      <c r="M116">
        <v>6.0207800000000003E-4</v>
      </c>
      <c r="O116">
        <v>0.99992000000000003</v>
      </c>
      <c r="P116">
        <v>353.54300000000001</v>
      </c>
      <c r="Q116">
        <v>0.98074790000000001</v>
      </c>
      <c r="R116">
        <v>0.96</v>
      </c>
      <c r="U116">
        <v>0.99992000000000003</v>
      </c>
      <c r="V116">
        <v>341.81209999999999</v>
      </c>
      <c r="W116">
        <v>0.70485810000000004</v>
      </c>
      <c r="X116">
        <v>0.99535910000000005</v>
      </c>
      <c r="Y116">
        <v>6.4695099999999999E-4</v>
      </c>
      <c r="AA116">
        <v>0.99992000000000003</v>
      </c>
      <c r="AB116">
        <v>342.02800000000002</v>
      </c>
      <c r="AC116">
        <v>0.70316100000000004</v>
      </c>
      <c r="AD116">
        <v>0.99449299999999996</v>
      </c>
    </row>
    <row r="117" spans="9:30" x14ac:dyDescent="0.35">
      <c r="I117">
        <v>0.99992000000000003</v>
      </c>
      <c r="J117">
        <v>342.13299999999998</v>
      </c>
      <c r="K117">
        <v>0.70179499999999995</v>
      </c>
      <c r="L117">
        <v>0.98871629999999999</v>
      </c>
      <c r="M117">
        <v>6.0207800000000003E-4</v>
      </c>
      <c r="O117">
        <v>0.99992000000000003</v>
      </c>
      <c r="P117">
        <v>353.19490000000002</v>
      </c>
      <c r="Q117">
        <v>0.99050830000000001</v>
      </c>
      <c r="R117">
        <v>0.98</v>
      </c>
      <c r="U117">
        <v>0.99992000000000003</v>
      </c>
      <c r="V117">
        <v>341.81209999999999</v>
      </c>
      <c r="W117">
        <v>0.70485810000000004</v>
      </c>
      <c r="X117">
        <v>0.99535910000000005</v>
      </c>
      <c r="Y117">
        <v>6.4695099999999999E-4</v>
      </c>
      <c r="AA117">
        <v>0.99992000000000003</v>
      </c>
      <c r="AB117">
        <v>342.02800000000002</v>
      </c>
      <c r="AC117">
        <v>0.70316100000000004</v>
      </c>
      <c r="AD117">
        <v>0.99449299999999996</v>
      </c>
    </row>
    <row r="118" spans="9:30" x14ac:dyDescent="0.35">
      <c r="I118">
        <v>0.99992000000000003</v>
      </c>
      <c r="J118">
        <v>352.84930000000003</v>
      </c>
      <c r="K118">
        <v>1</v>
      </c>
      <c r="L118">
        <v>1</v>
      </c>
      <c r="O118">
        <v>0.99992000000000003</v>
      </c>
      <c r="P118">
        <v>352.84930000000003</v>
      </c>
      <c r="Q118">
        <v>1</v>
      </c>
      <c r="R118">
        <v>1</v>
      </c>
      <c r="U118">
        <v>0.99992000000000003</v>
      </c>
      <c r="V118">
        <v>352.84930000000003</v>
      </c>
      <c r="W118">
        <v>1</v>
      </c>
      <c r="X118">
        <v>1</v>
      </c>
      <c r="AA118">
        <v>0.99992000000000003</v>
      </c>
      <c r="AB118">
        <v>352.84899999999999</v>
      </c>
      <c r="AC118">
        <v>1</v>
      </c>
      <c r="AD118">
        <v>1</v>
      </c>
    </row>
    <row r="119" spans="9:30" x14ac:dyDescent="0.35">
      <c r="I119">
        <v>0.90659000000000001</v>
      </c>
      <c r="J119">
        <v>370.07810000000001</v>
      </c>
      <c r="K119">
        <v>0</v>
      </c>
      <c r="L119">
        <v>0</v>
      </c>
      <c r="O119">
        <v>0.90659000000000001</v>
      </c>
      <c r="P119">
        <v>370.07810000000001</v>
      </c>
      <c r="Q119">
        <v>0</v>
      </c>
      <c r="R119">
        <v>0</v>
      </c>
      <c r="U119">
        <v>0.90659000000000001</v>
      </c>
      <c r="V119">
        <v>370.07810000000001</v>
      </c>
      <c r="W119">
        <v>0</v>
      </c>
      <c r="X119">
        <v>0</v>
      </c>
      <c r="AA119">
        <v>0.90659000000000001</v>
      </c>
      <c r="AB119">
        <v>370.07799999999997</v>
      </c>
      <c r="AC119">
        <v>0</v>
      </c>
      <c r="AD119">
        <v>0</v>
      </c>
    </row>
    <row r="120" spans="9:30" x14ac:dyDescent="0.35">
      <c r="I120">
        <v>0.90659000000000001</v>
      </c>
      <c r="J120">
        <v>339.4418</v>
      </c>
      <c r="K120">
        <v>0.70774519999999996</v>
      </c>
      <c r="L120">
        <v>0.98955389999999999</v>
      </c>
      <c r="M120">
        <v>5.7946699999999996E-4</v>
      </c>
      <c r="O120">
        <v>0.90659000000000001</v>
      </c>
      <c r="P120">
        <v>369.62490000000003</v>
      </c>
      <c r="Q120">
        <v>3.6033099999999998E-2</v>
      </c>
      <c r="R120">
        <v>0.02</v>
      </c>
      <c r="U120">
        <v>0.90659000000000001</v>
      </c>
      <c r="V120">
        <v>339.15449999999998</v>
      </c>
      <c r="W120">
        <v>0.71046739999999997</v>
      </c>
      <c r="X120">
        <v>0.9955157</v>
      </c>
      <c r="Y120">
        <v>6.3180799999999998E-4</v>
      </c>
      <c r="AA120">
        <v>0.90659000000000001</v>
      </c>
      <c r="AB120">
        <v>339.34899999999999</v>
      </c>
      <c r="AC120">
        <v>0.70894900000000005</v>
      </c>
      <c r="AD120">
        <v>0.99467300000000003</v>
      </c>
    </row>
    <row r="121" spans="9:30" x14ac:dyDescent="0.35">
      <c r="I121">
        <v>0.90659000000000001</v>
      </c>
      <c r="J121">
        <v>339.4418</v>
      </c>
      <c r="K121">
        <v>0.70774499999999996</v>
      </c>
      <c r="L121">
        <v>0.98955389999999999</v>
      </c>
      <c r="M121">
        <v>5.7946799999999998E-4</v>
      </c>
      <c r="O121">
        <v>0.90659000000000001</v>
      </c>
      <c r="P121">
        <v>369.17250000000001</v>
      </c>
      <c r="Q121">
        <v>7.11677E-2</v>
      </c>
      <c r="R121">
        <v>0.04</v>
      </c>
      <c r="U121">
        <v>0.90659000000000001</v>
      </c>
      <c r="V121">
        <v>339.15460000000002</v>
      </c>
      <c r="W121">
        <v>0.71046759999999998</v>
      </c>
      <c r="X121">
        <v>0.9955157</v>
      </c>
      <c r="Y121">
        <v>6.3180699999999996E-4</v>
      </c>
      <c r="AA121">
        <v>0.90659000000000001</v>
      </c>
      <c r="AB121">
        <v>339.34899999999999</v>
      </c>
      <c r="AC121">
        <v>0.70894900000000005</v>
      </c>
      <c r="AD121">
        <v>0.99467300000000003</v>
      </c>
    </row>
    <row r="122" spans="9:30" x14ac:dyDescent="0.35">
      <c r="I122">
        <v>0.90659000000000001</v>
      </c>
      <c r="J122">
        <v>339.4418</v>
      </c>
      <c r="K122">
        <v>0.70774490000000001</v>
      </c>
      <c r="L122">
        <v>0.98955389999999999</v>
      </c>
      <c r="M122">
        <v>5.7946799999999998E-4</v>
      </c>
      <c r="O122">
        <v>0.90659000000000001</v>
      </c>
      <c r="P122">
        <v>368.72109999999998</v>
      </c>
      <c r="Q122">
        <v>0.10541970000000001</v>
      </c>
      <c r="R122">
        <v>0.06</v>
      </c>
      <c r="U122">
        <v>0.90659000000000001</v>
      </c>
      <c r="V122">
        <v>339.15460000000002</v>
      </c>
      <c r="W122">
        <v>0.71046759999999998</v>
      </c>
      <c r="X122">
        <v>0.9955157</v>
      </c>
      <c r="Y122">
        <v>6.3180699999999996E-4</v>
      </c>
      <c r="AA122">
        <v>0.90659000000000001</v>
      </c>
      <c r="AB122">
        <v>339.34899999999999</v>
      </c>
      <c r="AC122">
        <v>0.70894900000000005</v>
      </c>
      <c r="AD122">
        <v>0.99467300000000003</v>
      </c>
    </row>
    <row r="123" spans="9:30" x14ac:dyDescent="0.35">
      <c r="I123">
        <v>0.90659000000000001</v>
      </c>
      <c r="J123">
        <v>339.4418</v>
      </c>
      <c r="K123">
        <v>0.70774490000000001</v>
      </c>
      <c r="L123">
        <v>0.98955389999999999</v>
      </c>
      <c r="M123">
        <v>5.7946799999999998E-4</v>
      </c>
      <c r="O123">
        <v>0.90659000000000001</v>
      </c>
      <c r="P123">
        <v>368.27080000000001</v>
      </c>
      <c r="Q123">
        <v>0.13880490000000001</v>
      </c>
      <c r="R123">
        <v>0.08</v>
      </c>
      <c r="U123">
        <v>0.90659000000000001</v>
      </c>
      <c r="V123">
        <v>339.15460000000002</v>
      </c>
      <c r="W123">
        <v>0.71046759999999998</v>
      </c>
      <c r="X123">
        <v>0.9955157</v>
      </c>
      <c r="Y123">
        <v>6.3180699999999996E-4</v>
      </c>
      <c r="AA123">
        <v>0.90659000000000001</v>
      </c>
      <c r="AB123">
        <v>339.34899999999999</v>
      </c>
      <c r="AC123">
        <v>0.70894900000000005</v>
      </c>
      <c r="AD123">
        <v>0.99467300000000003</v>
      </c>
    </row>
    <row r="124" spans="9:30" x14ac:dyDescent="0.35">
      <c r="I124">
        <v>0.90659000000000001</v>
      </c>
      <c r="J124">
        <v>339.4418</v>
      </c>
      <c r="K124">
        <v>0.70774490000000001</v>
      </c>
      <c r="L124">
        <v>0.98955389999999999</v>
      </c>
      <c r="M124">
        <v>5.7946799999999998E-4</v>
      </c>
      <c r="O124">
        <v>0.90659000000000001</v>
      </c>
      <c r="P124">
        <v>367.82159999999999</v>
      </c>
      <c r="Q124">
        <v>0.17133960000000001</v>
      </c>
      <c r="R124">
        <v>0.1</v>
      </c>
      <c r="U124">
        <v>0.90659000000000001</v>
      </c>
      <c r="V124">
        <v>339.15460000000002</v>
      </c>
      <c r="W124">
        <v>0.71046759999999998</v>
      </c>
      <c r="X124">
        <v>0.9955157</v>
      </c>
      <c r="Y124">
        <v>6.3180699999999996E-4</v>
      </c>
      <c r="AA124">
        <v>0.90659000000000001</v>
      </c>
      <c r="AB124">
        <v>339.34899999999999</v>
      </c>
      <c r="AC124">
        <v>0.70894900000000005</v>
      </c>
      <c r="AD124">
        <v>0.99467300000000003</v>
      </c>
    </row>
    <row r="125" spans="9:30" x14ac:dyDescent="0.35">
      <c r="I125">
        <v>0.90659000000000001</v>
      </c>
      <c r="J125">
        <v>339.4418</v>
      </c>
      <c r="K125">
        <v>0.70774490000000001</v>
      </c>
      <c r="L125">
        <v>0.98955389999999999</v>
      </c>
      <c r="M125">
        <v>5.7946799999999998E-4</v>
      </c>
      <c r="O125">
        <v>0.90659000000000001</v>
      </c>
      <c r="P125">
        <v>367.37369999999999</v>
      </c>
      <c r="Q125">
        <v>0.20303969999999999</v>
      </c>
      <c r="R125">
        <v>0.12</v>
      </c>
      <c r="U125">
        <v>0.90659000000000001</v>
      </c>
      <c r="V125">
        <v>339.15460000000002</v>
      </c>
      <c r="W125">
        <v>0.71046759999999998</v>
      </c>
      <c r="X125">
        <v>0.9955157</v>
      </c>
      <c r="Y125">
        <v>6.3180699999999996E-4</v>
      </c>
      <c r="AA125">
        <v>0.90659000000000001</v>
      </c>
      <c r="AB125">
        <v>339.34899999999999</v>
      </c>
      <c r="AC125">
        <v>0.70894900000000005</v>
      </c>
      <c r="AD125">
        <v>0.99467300000000003</v>
      </c>
    </row>
    <row r="126" spans="9:30" x14ac:dyDescent="0.35">
      <c r="I126">
        <v>0.90659000000000001</v>
      </c>
      <c r="J126">
        <v>339.4418</v>
      </c>
      <c r="K126">
        <v>0.70774490000000001</v>
      </c>
      <c r="L126">
        <v>0.98955389999999999</v>
      </c>
      <c r="M126">
        <v>5.7946799999999998E-4</v>
      </c>
      <c r="O126">
        <v>0.90659000000000001</v>
      </c>
      <c r="P126">
        <v>366.92700000000002</v>
      </c>
      <c r="Q126">
        <v>0.2339215</v>
      </c>
      <c r="R126">
        <v>0.14000000000000001</v>
      </c>
      <c r="U126">
        <v>0.90659000000000001</v>
      </c>
      <c r="V126">
        <v>339.15460000000002</v>
      </c>
      <c r="W126">
        <v>0.71046759999999998</v>
      </c>
      <c r="X126">
        <v>0.9955157</v>
      </c>
      <c r="Y126">
        <v>6.3180699999999996E-4</v>
      </c>
      <c r="AA126">
        <v>0.90659000000000001</v>
      </c>
      <c r="AB126">
        <v>339.34899999999999</v>
      </c>
      <c r="AC126">
        <v>0.70894900000000005</v>
      </c>
      <c r="AD126">
        <v>0.99467300000000003</v>
      </c>
    </row>
    <row r="127" spans="9:30" x14ac:dyDescent="0.35">
      <c r="I127">
        <v>0.90659000000000001</v>
      </c>
      <c r="J127">
        <v>339.4418</v>
      </c>
      <c r="K127">
        <v>0.70774490000000001</v>
      </c>
      <c r="L127">
        <v>0.98955389999999999</v>
      </c>
      <c r="M127">
        <v>5.7946799999999998E-4</v>
      </c>
      <c r="O127">
        <v>0.90659000000000001</v>
      </c>
      <c r="P127">
        <v>366.48169999999999</v>
      </c>
      <c r="Q127">
        <v>0.26400109999999999</v>
      </c>
      <c r="R127">
        <v>0.16</v>
      </c>
      <c r="U127">
        <v>0.90659000000000001</v>
      </c>
      <c r="V127">
        <v>339.15460000000002</v>
      </c>
      <c r="W127">
        <v>0.71046759999999998</v>
      </c>
      <c r="X127">
        <v>0.9955157</v>
      </c>
      <c r="Y127">
        <v>6.3180699999999996E-4</v>
      </c>
      <c r="AA127">
        <v>0.90659000000000001</v>
      </c>
      <c r="AB127">
        <v>339.34899999999999</v>
      </c>
      <c r="AC127">
        <v>0.70894900000000005</v>
      </c>
      <c r="AD127">
        <v>0.99467300000000003</v>
      </c>
    </row>
    <row r="128" spans="9:30" x14ac:dyDescent="0.35">
      <c r="I128">
        <v>0.90659000000000001</v>
      </c>
      <c r="J128">
        <v>339.4418</v>
      </c>
      <c r="K128">
        <v>0.70774490000000001</v>
      </c>
      <c r="L128">
        <v>0.98955389999999999</v>
      </c>
      <c r="M128">
        <v>5.7946799999999998E-4</v>
      </c>
      <c r="O128">
        <v>0.90659000000000001</v>
      </c>
      <c r="P128">
        <v>366.03789999999998</v>
      </c>
      <c r="Q128">
        <v>0.29329470000000002</v>
      </c>
      <c r="R128">
        <v>0.18</v>
      </c>
      <c r="U128">
        <v>0.90659000000000001</v>
      </c>
      <c r="V128">
        <v>339.15460000000002</v>
      </c>
      <c r="W128">
        <v>0.71046759999999998</v>
      </c>
      <c r="X128">
        <v>0.9955157</v>
      </c>
      <c r="Y128">
        <v>6.3180699999999996E-4</v>
      </c>
      <c r="AA128">
        <v>0.90659000000000001</v>
      </c>
      <c r="AB128">
        <v>339.34899999999999</v>
      </c>
      <c r="AC128">
        <v>0.70894900000000005</v>
      </c>
      <c r="AD128">
        <v>0.99467300000000003</v>
      </c>
    </row>
    <row r="129" spans="9:30" x14ac:dyDescent="0.35">
      <c r="I129">
        <v>0.90659000000000001</v>
      </c>
      <c r="J129">
        <v>339.4418</v>
      </c>
      <c r="K129">
        <v>0.70774490000000001</v>
      </c>
      <c r="L129">
        <v>0.98955389999999999</v>
      </c>
      <c r="M129">
        <v>5.7946799999999998E-4</v>
      </c>
      <c r="O129">
        <v>0.90659000000000001</v>
      </c>
      <c r="P129">
        <v>365.59559999999999</v>
      </c>
      <c r="Q129">
        <v>0.32181850000000001</v>
      </c>
      <c r="R129">
        <v>0.2</v>
      </c>
      <c r="U129">
        <v>0.90659000000000001</v>
      </c>
      <c r="V129">
        <v>339.15460000000002</v>
      </c>
      <c r="W129">
        <v>0.71046759999999998</v>
      </c>
      <c r="X129">
        <v>0.9955157</v>
      </c>
      <c r="Y129">
        <v>6.3180699999999996E-4</v>
      </c>
      <c r="AA129">
        <v>0.90659000000000001</v>
      </c>
      <c r="AB129">
        <v>339.34899999999999</v>
      </c>
      <c r="AC129">
        <v>0.70894900000000005</v>
      </c>
      <c r="AD129">
        <v>0.99467300000000003</v>
      </c>
    </row>
    <row r="130" spans="9:30" x14ac:dyDescent="0.35">
      <c r="I130">
        <v>0.90659000000000001</v>
      </c>
      <c r="J130">
        <v>339.4418</v>
      </c>
      <c r="K130">
        <v>0.70774490000000001</v>
      </c>
      <c r="L130">
        <v>0.98955389999999999</v>
      </c>
      <c r="M130">
        <v>5.7946799999999998E-4</v>
      </c>
      <c r="O130">
        <v>0.90659000000000001</v>
      </c>
      <c r="P130">
        <v>365.1549</v>
      </c>
      <c r="Q130">
        <v>0.34958860000000003</v>
      </c>
      <c r="R130">
        <v>0.22</v>
      </c>
      <c r="U130">
        <v>0.90659000000000001</v>
      </c>
      <c r="V130">
        <v>339.15460000000002</v>
      </c>
      <c r="W130">
        <v>0.71046759999999998</v>
      </c>
      <c r="X130">
        <v>0.9955157</v>
      </c>
      <c r="Y130">
        <v>6.3180699999999996E-4</v>
      </c>
      <c r="AA130">
        <v>0.90659000000000001</v>
      </c>
      <c r="AB130">
        <v>339.34899999999999</v>
      </c>
      <c r="AC130">
        <v>0.70894900000000005</v>
      </c>
      <c r="AD130">
        <v>0.99467300000000003</v>
      </c>
    </row>
    <row r="131" spans="9:30" x14ac:dyDescent="0.35">
      <c r="I131">
        <v>0.90659000000000001</v>
      </c>
      <c r="J131">
        <v>339.4418</v>
      </c>
      <c r="K131">
        <v>0.70774490000000001</v>
      </c>
      <c r="L131">
        <v>0.98955389999999999</v>
      </c>
      <c r="M131">
        <v>5.7946799999999998E-4</v>
      </c>
      <c r="O131">
        <v>0.90659000000000001</v>
      </c>
      <c r="P131">
        <v>364.71589999999998</v>
      </c>
      <c r="Q131">
        <v>0.37662099999999998</v>
      </c>
      <c r="R131">
        <v>0.24</v>
      </c>
      <c r="U131">
        <v>0.90659000000000001</v>
      </c>
      <c r="V131">
        <v>339.15460000000002</v>
      </c>
      <c r="W131">
        <v>0.71046759999999998</v>
      </c>
      <c r="X131">
        <v>0.9955157</v>
      </c>
      <c r="Y131">
        <v>6.3180699999999996E-4</v>
      </c>
      <c r="AA131">
        <v>0.90659000000000001</v>
      </c>
      <c r="AB131">
        <v>339.34899999999999</v>
      </c>
      <c r="AC131">
        <v>0.70894900000000005</v>
      </c>
      <c r="AD131">
        <v>0.99467300000000003</v>
      </c>
    </row>
    <row r="132" spans="9:30" x14ac:dyDescent="0.35">
      <c r="I132">
        <v>0.90659000000000001</v>
      </c>
      <c r="J132">
        <v>339.4418</v>
      </c>
      <c r="K132">
        <v>0.70774490000000001</v>
      </c>
      <c r="L132">
        <v>0.98955389999999999</v>
      </c>
      <c r="M132">
        <v>5.7946799999999998E-4</v>
      </c>
      <c r="O132">
        <v>0.90659000000000001</v>
      </c>
      <c r="P132">
        <v>364.27859999999998</v>
      </c>
      <c r="Q132">
        <v>0.40293190000000001</v>
      </c>
      <c r="R132">
        <v>0.26</v>
      </c>
      <c r="U132">
        <v>0.90659000000000001</v>
      </c>
      <c r="V132">
        <v>339.15460000000002</v>
      </c>
      <c r="W132">
        <v>0.71046759999999998</v>
      </c>
      <c r="X132">
        <v>0.9955157</v>
      </c>
      <c r="Y132">
        <v>6.3180699999999996E-4</v>
      </c>
      <c r="AA132">
        <v>0.90659000000000001</v>
      </c>
      <c r="AB132">
        <v>339.34899999999999</v>
      </c>
      <c r="AC132">
        <v>0.70894900000000005</v>
      </c>
      <c r="AD132">
        <v>0.99467300000000003</v>
      </c>
    </row>
    <row r="133" spans="9:30" x14ac:dyDescent="0.35">
      <c r="I133">
        <v>0.90659000000000001</v>
      </c>
      <c r="J133">
        <v>339.4418</v>
      </c>
      <c r="K133">
        <v>0.70774490000000001</v>
      </c>
      <c r="L133">
        <v>0.98955389999999999</v>
      </c>
      <c r="M133">
        <v>5.7946799999999998E-4</v>
      </c>
      <c r="O133">
        <v>0.90659000000000001</v>
      </c>
      <c r="P133">
        <v>363.84309999999999</v>
      </c>
      <c r="Q133">
        <v>0.428537</v>
      </c>
      <c r="R133">
        <v>0.28000000000000003</v>
      </c>
      <c r="U133">
        <v>0.90659000000000001</v>
      </c>
      <c r="V133">
        <v>339.15460000000002</v>
      </c>
      <c r="W133">
        <v>0.71046759999999998</v>
      </c>
      <c r="X133">
        <v>0.9955157</v>
      </c>
      <c r="Y133">
        <v>6.3180699999999996E-4</v>
      </c>
      <c r="AA133">
        <v>0.90659000000000001</v>
      </c>
      <c r="AB133">
        <v>339.34899999999999</v>
      </c>
      <c r="AC133">
        <v>0.70894900000000005</v>
      </c>
      <c r="AD133">
        <v>0.99467300000000003</v>
      </c>
    </row>
    <row r="134" spans="9:30" x14ac:dyDescent="0.35">
      <c r="I134">
        <v>0.90659000000000001</v>
      </c>
      <c r="J134">
        <v>339.4418</v>
      </c>
      <c r="K134">
        <v>0.70774490000000001</v>
      </c>
      <c r="L134">
        <v>0.98955389999999999</v>
      </c>
      <c r="M134">
        <v>5.7946799999999998E-4</v>
      </c>
      <c r="O134">
        <v>0.90659000000000001</v>
      </c>
      <c r="P134">
        <v>363.40949999999998</v>
      </c>
      <c r="Q134">
        <v>0.45345229999999997</v>
      </c>
      <c r="R134">
        <v>0.3</v>
      </c>
      <c r="U134">
        <v>0.90659000000000001</v>
      </c>
      <c r="V134">
        <v>339.15460000000002</v>
      </c>
      <c r="W134">
        <v>0.71046759999999998</v>
      </c>
      <c r="X134">
        <v>0.9955157</v>
      </c>
      <c r="Y134">
        <v>6.3180699999999996E-4</v>
      </c>
      <c r="AA134">
        <v>0.90659000000000001</v>
      </c>
      <c r="AB134">
        <v>339.34899999999999</v>
      </c>
      <c r="AC134">
        <v>0.70894900000000005</v>
      </c>
      <c r="AD134">
        <v>0.99467300000000003</v>
      </c>
    </row>
    <row r="135" spans="9:30" x14ac:dyDescent="0.35">
      <c r="I135">
        <v>0.90659000000000001</v>
      </c>
      <c r="J135">
        <v>339.4418</v>
      </c>
      <c r="K135">
        <v>0.70774490000000001</v>
      </c>
      <c r="L135">
        <v>0.98955389999999999</v>
      </c>
      <c r="M135">
        <v>5.7946799999999998E-4</v>
      </c>
      <c r="O135">
        <v>0.90659000000000001</v>
      </c>
      <c r="P135">
        <v>362.9778</v>
      </c>
      <c r="Q135">
        <v>0.47769339999999999</v>
      </c>
      <c r="R135">
        <v>0.32</v>
      </c>
      <c r="U135">
        <v>0.90659000000000001</v>
      </c>
      <c r="V135">
        <v>339.15460000000002</v>
      </c>
      <c r="W135">
        <v>0.71046759999999998</v>
      </c>
      <c r="X135">
        <v>0.9955157</v>
      </c>
      <c r="Y135">
        <v>6.3180699999999996E-4</v>
      </c>
      <c r="AA135">
        <v>0.90659000000000001</v>
      </c>
      <c r="AB135">
        <v>339.34899999999999</v>
      </c>
      <c r="AC135">
        <v>0.70894900000000005</v>
      </c>
      <c r="AD135">
        <v>0.99467300000000003</v>
      </c>
    </row>
    <row r="136" spans="9:30" x14ac:dyDescent="0.35">
      <c r="I136">
        <v>0.90659000000000001</v>
      </c>
      <c r="J136">
        <v>339.4418</v>
      </c>
      <c r="K136">
        <v>0.70774490000000001</v>
      </c>
      <c r="L136">
        <v>0.98955389999999999</v>
      </c>
      <c r="M136">
        <v>5.7946799999999998E-4</v>
      </c>
      <c r="O136">
        <v>0.90659000000000001</v>
      </c>
      <c r="P136">
        <v>362.54809999999998</v>
      </c>
      <c r="Q136">
        <v>0.50127580000000005</v>
      </c>
      <c r="R136">
        <v>0.34</v>
      </c>
      <c r="U136">
        <v>0.90659000000000001</v>
      </c>
      <c r="V136">
        <v>339.15460000000002</v>
      </c>
      <c r="W136">
        <v>0.71046759999999998</v>
      </c>
      <c r="X136">
        <v>0.9955157</v>
      </c>
      <c r="Y136">
        <v>6.3180699999999996E-4</v>
      </c>
      <c r="AA136">
        <v>0.90659000000000001</v>
      </c>
      <c r="AB136">
        <v>339.34899999999999</v>
      </c>
      <c r="AC136">
        <v>0.70894900000000005</v>
      </c>
      <c r="AD136">
        <v>0.99467300000000003</v>
      </c>
    </row>
    <row r="137" spans="9:30" x14ac:dyDescent="0.35">
      <c r="I137">
        <v>0.90659000000000001</v>
      </c>
      <c r="J137">
        <v>339.4418</v>
      </c>
      <c r="K137">
        <v>0.70774490000000001</v>
      </c>
      <c r="L137">
        <v>0.98955389999999999</v>
      </c>
      <c r="M137">
        <v>5.7946799999999998E-4</v>
      </c>
      <c r="O137">
        <v>0.90659000000000001</v>
      </c>
      <c r="P137">
        <v>362.12029999999999</v>
      </c>
      <c r="Q137">
        <v>0.52421499999999999</v>
      </c>
      <c r="R137">
        <v>0.36</v>
      </c>
      <c r="U137">
        <v>0.90659000000000001</v>
      </c>
      <c r="V137">
        <v>339.15460000000002</v>
      </c>
      <c r="W137">
        <v>0.71046759999999998</v>
      </c>
      <c r="X137">
        <v>0.9955157</v>
      </c>
      <c r="Y137">
        <v>6.3180699999999996E-4</v>
      </c>
      <c r="AA137">
        <v>0.90659000000000001</v>
      </c>
      <c r="AB137">
        <v>339.34899999999999</v>
      </c>
      <c r="AC137">
        <v>0.70894900000000005</v>
      </c>
      <c r="AD137">
        <v>0.99467300000000003</v>
      </c>
    </row>
    <row r="138" spans="9:30" x14ac:dyDescent="0.35">
      <c r="I138">
        <v>0.90659000000000001</v>
      </c>
      <c r="J138">
        <v>339.4418</v>
      </c>
      <c r="K138">
        <v>0.70774490000000001</v>
      </c>
      <c r="L138">
        <v>0.98955389999999999</v>
      </c>
      <c r="M138">
        <v>5.7946799999999998E-4</v>
      </c>
      <c r="O138">
        <v>0.90659000000000001</v>
      </c>
      <c r="P138">
        <v>361.69470000000001</v>
      </c>
      <c r="Q138">
        <v>0.54652630000000002</v>
      </c>
      <c r="R138">
        <v>0.38</v>
      </c>
      <c r="U138">
        <v>0.90659000000000001</v>
      </c>
      <c r="V138">
        <v>339.15460000000002</v>
      </c>
      <c r="W138">
        <v>0.71046759999999998</v>
      </c>
      <c r="X138">
        <v>0.9955157</v>
      </c>
      <c r="Y138">
        <v>6.3180699999999996E-4</v>
      </c>
      <c r="AA138">
        <v>0.90659000000000001</v>
      </c>
      <c r="AB138">
        <v>339.34899999999999</v>
      </c>
      <c r="AC138">
        <v>0.70894900000000005</v>
      </c>
      <c r="AD138">
        <v>0.99467300000000003</v>
      </c>
    </row>
    <row r="139" spans="9:30" x14ac:dyDescent="0.35">
      <c r="I139">
        <v>0.90659000000000001</v>
      </c>
      <c r="J139">
        <v>339.4418</v>
      </c>
      <c r="K139">
        <v>0.70774490000000001</v>
      </c>
      <c r="L139">
        <v>0.98955389999999999</v>
      </c>
      <c r="M139">
        <v>5.7946799999999998E-4</v>
      </c>
      <c r="O139">
        <v>0.90659000000000001</v>
      </c>
      <c r="P139">
        <v>361.27120000000002</v>
      </c>
      <c r="Q139">
        <v>0.56822470000000003</v>
      </c>
      <c r="R139">
        <v>0.4</v>
      </c>
      <c r="U139">
        <v>0.90659000000000001</v>
      </c>
      <c r="V139">
        <v>339.15460000000002</v>
      </c>
      <c r="W139">
        <v>0.71046759999999998</v>
      </c>
      <c r="X139">
        <v>0.9955157</v>
      </c>
      <c r="Y139">
        <v>6.3180699999999996E-4</v>
      </c>
      <c r="AA139">
        <v>0.90659000000000001</v>
      </c>
      <c r="AB139">
        <v>339.34899999999999</v>
      </c>
      <c r="AC139">
        <v>0.70894900000000005</v>
      </c>
      <c r="AD139">
        <v>0.99467300000000003</v>
      </c>
    </row>
    <row r="140" spans="9:30" x14ac:dyDescent="0.35">
      <c r="I140">
        <v>0.90659000000000001</v>
      </c>
      <c r="J140">
        <v>339.4418</v>
      </c>
      <c r="K140">
        <v>0.70774490000000001</v>
      </c>
      <c r="L140">
        <v>0.98955389999999999</v>
      </c>
      <c r="M140">
        <v>5.7946799999999998E-4</v>
      </c>
      <c r="O140">
        <v>0.90659000000000001</v>
      </c>
      <c r="P140">
        <v>360.84989999999999</v>
      </c>
      <c r="Q140">
        <v>0.58932499999999999</v>
      </c>
      <c r="R140">
        <v>0.42</v>
      </c>
      <c r="U140">
        <v>0.90659000000000001</v>
      </c>
      <c r="V140">
        <v>339.15460000000002</v>
      </c>
      <c r="W140">
        <v>0.71046759999999998</v>
      </c>
      <c r="X140">
        <v>0.9955157</v>
      </c>
      <c r="Y140">
        <v>6.3180699999999996E-4</v>
      </c>
      <c r="AA140">
        <v>0.90659000000000001</v>
      </c>
      <c r="AB140">
        <v>339.34899999999999</v>
      </c>
      <c r="AC140">
        <v>0.70894900000000005</v>
      </c>
      <c r="AD140">
        <v>0.99467300000000003</v>
      </c>
    </row>
    <row r="141" spans="9:30" x14ac:dyDescent="0.35">
      <c r="I141">
        <v>0.90659000000000001</v>
      </c>
      <c r="J141">
        <v>339.4418</v>
      </c>
      <c r="K141">
        <v>0.70774490000000001</v>
      </c>
      <c r="L141">
        <v>0.98955389999999999</v>
      </c>
      <c r="M141">
        <v>5.7946799999999998E-4</v>
      </c>
      <c r="O141">
        <v>0.90659000000000001</v>
      </c>
      <c r="P141">
        <v>360.43079999999998</v>
      </c>
      <c r="Q141">
        <v>0.60984210000000005</v>
      </c>
      <c r="R141">
        <v>0.44</v>
      </c>
      <c r="U141">
        <v>0.90659000000000001</v>
      </c>
      <c r="V141">
        <v>339.15460000000002</v>
      </c>
      <c r="W141">
        <v>0.71046759999999998</v>
      </c>
      <c r="X141">
        <v>0.9955157</v>
      </c>
      <c r="Y141">
        <v>6.3180699999999996E-4</v>
      </c>
      <c r="AA141">
        <v>0.90659000000000001</v>
      </c>
      <c r="AB141">
        <v>339.34899999999999</v>
      </c>
      <c r="AC141">
        <v>0.70894900000000005</v>
      </c>
      <c r="AD141">
        <v>0.99467300000000003</v>
      </c>
    </row>
    <row r="142" spans="9:30" x14ac:dyDescent="0.35">
      <c r="I142">
        <v>0.90659000000000001</v>
      </c>
      <c r="J142">
        <v>339.4418</v>
      </c>
      <c r="K142">
        <v>0.70774490000000001</v>
      </c>
      <c r="L142">
        <v>0.98955389999999999</v>
      </c>
      <c r="M142">
        <v>5.7946799999999998E-4</v>
      </c>
      <c r="O142">
        <v>0.90659000000000001</v>
      </c>
      <c r="P142">
        <v>360.01400000000001</v>
      </c>
      <c r="Q142">
        <v>0.62979050000000003</v>
      </c>
      <c r="R142">
        <v>0.46</v>
      </c>
      <c r="U142">
        <v>0.90659000000000001</v>
      </c>
      <c r="V142">
        <v>339.15460000000002</v>
      </c>
      <c r="W142">
        <v>0.71046759999999998</v>
      </c>
      <c r="X142">
        <v>0.9955157</v>
      </c>
      <c r="Y142">
        <v>6.3180699999999996E-4</v>
      </c>
      <c r="AA142">
        <v>0.90659000000000001</v>
      </c>
      <c r="AB142">
        <v>339.34899999999999</v>
      </c>
      <c r="AC142">
        <v>0.70894900000000005</v>
      </c>
      <c r="AD142">
        <v>0.99467300000000003</v>
      </c>
    </row>
    <row r="143" spans="9:30" x14ac:dyDescent="0.35">
      <c r="I143">
        <v>0.90659000000000001</v>
      </c>
      <c r="J143">
        <v>339.4418</v>
      </c>
      <c r="K143">
        <v>0.70774490000000001</v>
      </c>
      <c r="L143">
        <v>0.98955389999999999</v>
      </c>
      <c r="M143">
        <v>5.7946799999999998E-4</v>
      </c>
      <c r="O143">
        <v>0.90659000000000001</v>
      </c>
      <c r="P143">
        <v>359.59949999999998</v>
      </c>
      <c r="Q143">
        <v>0.64918439999999999</v>
      </c>
      <c r="R143">
        <v>0.48</v>
      </c>
      <c r="U143">
        <v>0.90659000000000001</v>
      </c>
      <c r="V143">
        <v>339.15460000000002</v>
      </c>
      <c r="W143">
        <v>0.71046759999999998</v>
      </c>
      <c r="X143">
        <v>0.9955157</v>
      </c>
      <c r="Y143">
        <v>6.3180699999999996E-4</v>
      </c>
      <c r="AA143">
        <v>0.90659000000000001</v>
      </c>
      <c r="AB143">
        <v>339.34899999999999</v>
      </c>
      <c r="AC143">
        <v>0.70894900000000005</v>
      </c>
      <c r="AD143">
        <v>0.99467300000000003</v>
      </c>
    </row>
    <row r="144" spans="9:30" x14ac:dyDescent="0.35">
      <c r="I144">
        <v>0.90659000000000001</v>
      </c>
      <c r="J144">
        <v>339.4418</v>
      </c>
      <c r="K144">
        <v>0.70774490000000001</v>
      </c>
      <c r="L144">
        <v>0.98955389999999999</v>
      </c>
      <c r="M144">
        <v>5.7946799999999998E-4</v>
      </c>
      <c r="O144">
        <v>0.90659000000000001</v>
      </c>
      <c r="P144">
        <v>359.18729999999999</v>
      </c>
      <c r="Q144">
        <v>0.66803789999999996</v>
      </c>
      <c r="R144">
        <v>0.5</v>
      </c>
      <c r="U144">
        <v>0.90659000000000001</v>
      </c>
      <c r="V144">
        <v>339.15460000000002</v>
      </c>
      <c r="W144">
        <v>0.71046759999999998</v>
      </c>
      <c r="X144">
        <v>0.9955157</v>
      </c>
      <c r="Y144">
        <v>6.3180699999999996E-4</v>
      </c>
      <c r="AA144">
        <v>0.90659000000000001</v>
      </c>
      <c r="AB144">
        <v>339.34899999999999</v>
      </c>
      <c r="AC144">
        <v>0.70894900000000005</v>
      </c>
      <c r="AD144">
        <v>0.99467300000000003</v>
      </c>
    </row>
    <row r="145" spans="9:30" x14ac:dyDescent="0.35">
      <c r="I145">
        <v>0.90659000000000001</v>
      </c>
      <c r="J145">
        <v>339.4418</v>
      </c>
      <c r="K145">
        <v>0.70774490000000001</v>
      </c>
      <c r="L145">
        <v>0.98955389999999999</v>
      </c>
      <c r="M145">
        <v>5.7946799999999998E-4</v>
      </c>
      <c r="O145">
        <v>0.90659000000000001</v>
      </c>
      <c r="P145">
        <v>358.77749999999997</v>
      </c>
      <c r="Q145">
        <v>0.68636490000000006</v>
      </c>
      <c r="R145">
        <v>0.52</v>
      </c>
      <c r="U145">
        <v>0.90659000000000001</v>
      </c>
      <c r="V145">
        <v>339.15460000000002</v>
      </c>
      <c r="W145">
        <v>0.71046759999999998</v>
      </c>
      <c r="X145">
        <v>0.9955157</v>
      </c>
      <c r="Y145">
        <v>6.3180699999999996E-4</v>
      </c>
      <c r="AA145">
        <v>0.90659000000000001</v>
      </c>
      <c r="AB145">
        <v>339.34899999999999</v>
      </c>
      <c r="AC145">
        <v>0.70894900000000005</v>
      </c>
      <c r="AD145">
        <v>0.99467300000000003</v>
      </c>
    </row>
    <row r="146" spans="9:30" x14ac:dyDescent="0.35">
      <c r="I146">
        <v>0.90659000000000001</v>
      </c>
      <c r="J146">
        <v>339.4418</v>
      </c>
      <c r="K146">
        <v>0.70774490000000001</v>
      </c>
      <c r="L146">
        <v>0.98955389999999999</v>
      </c>
      <c r="M146">
        <v>5.7946799999999998E-4</v>
      </c>
      <c r="O146">
        <v>0.90659000000000001</v>
      </c>
      <c r="P146">
        <v>358.37020000000001</v>
      </c>
      <c r="Q146">
        <v>0.704179</v>
      </c>
      <c r="R146">
        <v>0.54</v>
      </c>
      <c r="U146">
        <v>0.90659000000000001</v>
      </c>
      <c r="V146">
        <v>339.15460000000002</v>
      </c>
      <c r="W146">
        <v>0.71046759999999998</v>
      </c>
      <c r="X146">
        <v>0.9955157</v>
      </c>
      <c r="Y146">
        <v>6.3180699999999996E-4</v>
      </c>
      <c r="AA146">
        <v>0.90659000000000001</v>
      </c>
      <c r="AB146">
        <v>339.34899999999999</v>
      </c>
      <c r="AC146">
        <v>0.70894900000000005</v>
      </c>
      <c r="AD146">
        <v>0.99467300000000003</v>
      </c>
    </row>
    <row r="147" spans="9:30" x14ac:dyDescent="0.35">
      <c r="I147">
        <v>0.90659000000000001</v>
      </c>
      <c r="J147">
        <v>339.4418</v>
      </c>
      <c r="K147">
        <v>0.70774490000000001</v>
      </c>
      <c r="L147">
        <v>0.98955389999999999</v>
      </c>
      <c r="M147">
        <v>5.7946799999999998E-4</v>
      </c>
      <c r="O147">
        <v>0.90659000000000001</v>
      </c>
      <c r="P147">
        <v>357.96519999999998</v>
      </c>
      <c r="Q147">
        <v>0.72149350000000001</v>
      </c>
      <c r="R147">
        <v>0.56000000000000005</v>
      </c>
      <c r="U147">
        <v>0.90659000000000001</v>
      </c>
      <c r="V147">
        <v>339.15460000000002</v>
      </c>
      <c r="W147">
        <v>0.71046759999999998</v>
      </c>
      <c r="X147">
        <v>0.9955157</v>
      </c>
      <c r="Y147">
        <v>6.3180699999999996E-4</v>
      </c>
      <c r="AA147">
        <v>0.90659000000000001</v>
      </c>
      <c r="AB147">
        <v>339.34899999999999</v>
      </c>
      <c r="AC147">
        <v>0.70894900000000005</v>
      </c>
      <c r="AD147">
        <v>0.99467300000000003</v>
      </c>
    </row>
    <row r="148" spans="9:30" x14ac:dyDescent="0.35">
      <c r="I148">
        <v>0.90659000000000001</v>
      </c>
      <c r="J148">
        <v>339.4418</v>
      </c>
      <c r="K148">
        <v>0.70774490000000001</v>
      </c>
      <c r="L148">
        <v>0.98955389999999999</v>
      </c>
      <c r="M148">
        <v>5.7946799999999998E-4</v>
      </c>
      <c r="O148">
        <v>0.90659000000000001</v>
      </c>
      <c r="P148">
        <v>357.56279999999998</v>
      </c>
      <c r="Q148">
        <v>0.73832180000000003</v>
      </c>
      <c r="R148">
        <v>0.57999999999999996</v>
      </c>
      <c r="U148">
        <v>0.90659000000000001</v>
      </c>
      <c r="V148">
        <v>339.15460000000002</v>
      </c>
      <c r="W148">
        <v>0.71046759999999998</v>
      </c>
      <c r="X148">
        <v>0.9955157</v>
      </c>
      <c r="Y148">
        <v>6.3180699999999996E-4</v>
      </c>
      <c r="AA148">
        <v>0.90659000000000001</v>
      </c>
      <c r="AB148">
        <v>339.34899999999999</v>
      </c>
      <c r="AC148">
        <v>0.70894900000000005</v>
      </c>
      <c r="AD148">
        <v>0.99467300000000003</v>
      </c>
    </row>
    <row r="149" spans="9:30" x14ac:dyDescent="0.35">
      <c r="I149">
        <v>0.90659000000000001</v>
      </c>
      <c r="J149">
        <v>339.4418</v>
      </c>
      <c r="K149">
        <v>0.70774490000000001</v>
      </c>
      <c r="L149">
        <v>0.98955389999999999</v>
      </c>
      <c r="M149">
        <v>5.7946799999999998E-4</v>
      </c>
      <c r="O149">
        <v>0.90659000000000001</v>
      </c>
      <c r="P149">
        <v>357.1628</v>
      </c>
      <c r="Q149">
        <v>0.75467660000000003</v>
      </c>
      <c r="R149">
        <v>0.6</v>
      </c>
      <c r="U149">
        <v>0.90659000000000001</v>
      </c>
      <c r="V149">
        <v>339.15460000000002</v>
      </c>
      <c r="W149">
        <v>0.71046759999999998</v>
      </c>
      <c r="X149">
        <v>0.9955157</v>
      </c>
      <c r="Y149">
        <v>6.3180699999999996E-4</v>
      </c>
      <c r="AA149">
        <v>0.90659000000000001</v>
      </c>
      <c r="AB149">
        <v>339.34899999999999</v>
      </c>
      <c r="AC149">
        <v>0.70894900000000005</v>
      </c>
      <c r="AD149">
        <v>0.99467300000000003</v>
      </c>
    </row>
    <row r="150" spans="9:30" x14ac:dyDescent="0.35">
      <c r="I150">
        <v>0.90659000000000001</v>
      </c>
      <c r="J150">
        <v>339.4418</v>
      </c>
      <c r="K150">
        <v>0.70774490000000001</v>
      </c>
      <c r="L150">
        <v>0.98955389999999999</v>
      </c>
      <c r="M150">
        <v>5.7946799999999998E-4</v>
      </c>
      <c r="O150">
        <v>0.90659000000000001</v>
      </c>
      <c r="P150">
        <v>356.7654</v>
      </c>
      <c r="Q150">
        <v>0.77057059999999999</v>
      </c>
      <c r="R150">
        <v>0.62</v>
      </c>
      <c r="U150">
        <v>0.90659000000000001</v>
      </c>
      <c r="V150">
        <v>339.15460000000002</v>
      </c>
      <c r="W150">
        <v>0.71046759999999998</v>
      </c>
      <c r="X150">
        <v>0.9955157</v>
      </c>
      <c r="Y150">
        <v>6.3180699999999996E-4</v>
      </c>
      <c r="AA150">
        <v>0.90659000000000001</v>
      </c>
      <c r="AB150">
        <v>339.34899999999999</v>
      </c>
      <c r="AC150">
        <v>0.70894900000000005</v>
      </c>
      <c r="AD150">
        <v>0.99467300000000003</v>
      </c>
    </row>
    <row r="151" spans="9:30" x14ac:dyDescent="0.35">
      <c r="I151">
        <v>0.90659000000000001</v>
      </c>
      <c r="J151">
        <v>339.4418</v>
      </c>
      <c r="K151">
        <v>0.70774490000000001</v>
      </c>
      <c r="L151">
        <v>0.98955389999999999</v>
      </c>
      <c r="M151">
        <v>5.7946799999999998E-4</v>
      </c>
      <c r="O151">
        <v>0.90659000000000001</v>
      </c>
      <c r="P151">
        <v>356.37049999999999</v>
      </c>
      <c r="Q151">
        <v>0.7860163</v>
      </c>
      <c r="R151">
        <v>0.64</v>
      </c>
      <c r="U151">
        <v>0.90659000000000001</v>
      </c>
      <c r="V151">
        <v>339.15460000000002</v>
      </c>
      <c r="W151">
        <v>0.71046759999999998</v>
      </c>
      <c r="X151">
        <v>0.9955157</v>
      </c>
      <c r="Y151">
        <v>6.3180699999999996E-4</v>
      </c>
      <c r="AA151">
        <v>0.90659000000000001</v>
      </c>
      <c r="AB151">
        <v>339.34899999999999</v>
      </c>
      <c r="AC151">
        <v>0.70894900000000005</v>
      </c>
      <c r="AD151">
        <v>0.99467300000000003</v>
      </c>
    </row>
    <row r="152" spans="9:30" x14ac:dyDescent="0.35">
      <c r="I152">
        <v>0.90659000000000001</v>
      </c>
      <c r="J152">
        <v>339.4418</v>
      </c>
      <c r="K152">
        <v>0.70774490000000001</v>
      </c>
      <c r="L152">
        <v>0.98955389999999999</v>
      </c>
      <c r="M152">
        <v>5.7946799999999998E-4</v>
      </c>
      <c r="O152">
        <v>0.90659000000000001</v>
      </c>
      <c r="P152">
        <v>355.97809999999998</v>
      </c>
      <c r="Q152">
        <v>0.80102569999999995</v>
      </c>
      <c r="R152">
        <v>0.66</v>
      </c>
      <c r="U152">
        <v>0.90659000000000001</v>
      </c>
      <c r="V152">
        <v>339.15460000000002</v>
      </c>
      <c r="W152">
        <v>0.71046759999999998</v>
      </c>
      <c r="X152">
        <v>0.9955157</v>
      </c>
      <c r="Y152">
        <v>6.3180699999999996E-4</v>
      </c>
      <c r="AA152">
        <v>0.90659000000000001</v>
      </c>
      <c r="AB152">
        <v>339.34899999999999</v>
      </c>
      <c r="AC152">
        <v>0.70894900000000005</v>
      </c>
      <c r="AD152">
        <v>0.99467300000000003</v>
      </c>
    </row>
    <row r="153" spans="9:30" x14ac:dyDescent="0.35">
      <c r="I153">
        <v>0.90659000000000001</v>
      </c>
      <c r="J153">
        <v>339.4418</v>
      </c>
      <c r="K153">
        <v>0.70774490000000001</v>
      </c>
      <c r="L153">
        <v>0.98955389999999999</v>
      </c>
      <c r="M153">
        <v>5.7946799999999998E-4</v>
      </c>
      <c r="O153">
        <v>0.90659000000000001</v>
      </c>
      <c r="P153">
        <v>355.58839999999998</v>
      </c>
      <c r="Q153">
        <v>0.81561079999999997</v>
      </c>
      <c r="R153">
        <v>0.68</v>
      </c>
      <c r="U153">
        <v>0.90659000000000001</v>
      </c>
      <c r="V153">
        <v>339.15460000000002</v>
      </c>
      <c r="W153">
        <v>0.71046759999999998</v>
      </c>
      <c r="X153">
        <v>0.9955157</v>
      </c>
      <c r="Y153">
        <v>6.3180699999999996E-4</v>
      </c>
      <c r="AA153">
        <v>0.90659000000000001</v>
      </c>
      <c r="AB153">
        <v>339.34899999999999</v>
      </c>
      <c r="AC153">
        <v>0.70894900000000005</v>
      </c>
      <c r="AD153">
        <v>0.99467300000000003</v>
      </c>
    </row>
    <row r="154" spans="9:30" x14ac:dyDescent="0.35">
      <c r="I154">
        <v>0.90659000000000001</v>
      </c>
      <c r="J154">
        <v>339.4418</v>
      </c>
      <c r="K154">
        <v>0.70774490000000001</v>
      </c>
      <c r="L154">
        <v>0.98955389999999999</v>
      </c>
      <c r="M154">
        <v>5.7946799999999998E-4</v>
      </c>
      <c r="O154">
        <v>0.90659000000000001</v>
      </c>
      <c r="P154">
        <v>355.20119999999997</v>
      </c>
      <c r="Q154">
        <v>0.8297833</v>
      </c>
      <c r="R154">
        <v>0.7</v>
      </c>
      <c r="U154">
        <v>0.90659000000000001</v>
      </c>
      <c r="V154">
        <v>339.15460000000002</v>
      </c>
      <c r="W154">
        <v>0.71046759999999998</v>
      </c>
      <c r="X154">
        <v>0.9955157</v>
      </c>
      <c r="Y154">
        <v>6.3180699999999996E-4</v>
      </c>
      <c r="AA154">
        <v>0.90659000000000001</v>
      </c>
      <c r="AB154">
        <v>339.34899999999999</v>
      </c>
      <c r="AC154">
        <v>0.70894900000000005</v>
      </c>
      <c r="AD154">
        <v>0.99467300000000003</v>
      </c>
    </row>
    <row r="155" spans="9:30" x14ac:dyDescent="0.35">
      <c r="I155">
        <v>0.90659000000000001</v>
      </c>
      <c r="J155">
        <v>339.4418</v>
      </c>
      <c r="K155">
        <v>0.70774490000000001</v>
      </c>
      <c r="L155">
        <v>0.98955389999999999</v>
      </c>
      <c r="M155">
        <v>5.7946799999999998E-4</v>
      </c>
      <c r="O155">
        <v>0.90659000000000001</v>
      </c>
      <c r="P155">
        <v>354.81670000000003</v>
      </c>
      <c r="Q155">
        <v>0.84355449999999998</v>
      </c>
      <c r="R155">
        <v>0.72</v>
      </c>
      <c r="U155">
        <v>0.90659000000000001</v>
      </c>
      <c r="V155">
        <v>339.15460000000002</v>
      </c>
      <c r="W155">
        <v>0.71046759999999998</v>
      </c>
      <c r="X155">
        <v>0.9955157</v>
      </c>
      <c r="Y155">
        <v>6.3180699999999996E-4</v>
      </c>
      <c r="AA155">
        <v>0.90659000000000001</v>
      </c>
      <c r="AB155">
        <v>339.34899999999999</v>
      </c>
      <c r="AC155">
        <v>0.70894900000000005</v>
      </c>
      <c r="AD155">
        <v>0.99467300000000003</v>
      </c>
    </row>
    <row r="156" spans="9:30" x14ac:dyDescent="0.35">
      <c r="I156">
        <v>0.90659000000000001</v>
      </c>
      <c r="J156">
        <v>339.4418</v>
      </c>
      <c r="K156">
        <v>0.70774490000000001</v>
      </c>
      <c r="L156">
        <v>0.98955389999999999</v>
      </c>
      <c r="M156">
        <v>5.7946799999999998E-4</v>
      </c>
      <c r="O156">
        <v>0.90659000000000001</v>
      </c>
      <c r="P156">
        <v>354.4348</v>
      </c>
      <c r="Q156">
        <v>0.85693560000000002</v>
      </c>
      <c r="R156">
        <v>0.74</v>
      </c>
      <c r="U156">
        <v>0.90659000000000001</v>
      </c>
      <c r="V156">
        <v>339.15460000000002</v>
      </c>
      <c r="W156">
        <v>0.71046759999999998</v>
      </c>
      <c r="X156">
        <v>0.9955157</v>
      </c>
      <c r="Y156">
        <v>6.3180699999999996E-4</v>
      </c>
      <c r="AA156">
        <v>0.90659000000000001</v>
      </c>
      <c r="AB156">
        <v>339.34899999999999</v>
      </c>
      <c r="AC156">
        <v>0.70894900000000005</v>
      </c>
      <c r="AD156">
        <v>0.99467300000000003</v>
      </c>
    </row>
    <row r="157" spans="9:30" x14ac:dyDescent="0.35">
      <c r="I157">
        <v>0.90659000000000001</v>
      </c>
      <c r="J157">
        <v>339.4418</v>
      </c>
      <c r="K157">
        <v>0.70774490000000001</v>
      </c>
      <c r="L157">
        <v>0.98955389999999999</v>
      </c>
      <c r="M157">
        <v>5.7946799999999998E-4</v>
      </c>
      <c r="O157">
        <v>0.90659000000000001</v>
      </c>
      <c r="P157">
        <v>354.05549999999999</v>
      </c>
      <c r="Q157">
        <v>0.86993739999999997</v>
      </c>
      <c r="R157">
        <v>0.76</v>
      </c>
      <c r="U157">
        <v>0.90659000000000001</v>
      </c>
      <c r="V157">
        <v>339.15460000000002</v>
      </c>
      <c r="W157">
        <v>0.71046759999999998</v>
      </c>
      <c r="X157">
        <v>0.9955157</v>
      </c>
      <c r="Y157">
        <v>6.3180699999999996E-4</v>
      </c>
      <c r="AA157">
        <v>0.90659000000000001</v>
      </c>
      <c r="AB157">
        <v>339.34899999999999</v>
      </c>
      <c r="AC157">
        <v>0.70894900000000005</v>
      </c>
      <c r="AD157">
        <v>0.99467300000000003</v>
      </c>
    </row>
    <row r="158" spans="9:30" x14ac:dyDescent="0.35">
      <c r="I158">
        <v>0.90659000000000001</v>
      </c>
      <c r="J158">
        <v>339.4418</v>
      </c>
      <c r="K158">
        <v>0.70774490000000001</v>
      </c>
      <c r="L158">
        <v>0.98955389999999999</v>
      </c>
      <c r="M158">
        <v>5.7946799999999998E-4</v>
      </c>
      <c r="O158">
        <v>0.90659000000000001</v>
      </c>
      <c r="P158">
        <v>353.6789</v>
      </c>
      <c r="Q158">
        <v>0.88257059999999998</v>
      </c>
      <c r="R158">
        <v>0.78</v>
      </c>
      <c r="U158">
        <v>0.90659000000000001</v>
      </c>
      <c r="V158">
        <v>339.15460000000002</v>
      </c>
      <c r="W158">
        <v>0.71046759999999998</v>
      </c>
      <c r="X158">
        <v>0.9955157</v>
      </c>
      <c r="Y158">
        <v>6.3180699999999996E-4</v>
      </c>
      <c r="AA158">
        <v>0.90659000000000001</v>
      </c>
      <c r="AB158">
        <v>339.34899999999999</v>
      </c>
      <c r="AC158">
        <v>0.70894900000000005</v>
      </c>
      <c r="AD158">
        <v>0.99467300000000003</v>
      </c>
    </row>
    <row r="159" spans="9:30" x14ac:dyDescent="0.35">
      <c r="I159">
        <v>0.90659000000000001</v>
      </c>
      <c r="J159">
        <v>339.4418</v>
      </c>
      <c r="K159">
        <v>0.70774490000000001</v>
      </c>
      <c r="L159">
        <v>0.98955389999999999</v>
      </c>
      <c r="M159">
        <v>5.7946799999999998E-4</v>
      </c>
      <c r="O159">
        <v>0.90659000000000001</v>
      </c>
      <c r="P159">
        <v>353.30489999999998</v>
      </c>
      <c r="Q159">
        <v>0.89484560000000002</v>
      </c>
      <c r="R159">
        <v>0.8</v>
      </c>
      <c r="U159">
        <v>0.90659000000000001</v>
      </c>
      <c r="V159">
        <v>339.15460000000002</v>
      </c>
      <c r="W159">
        <v>0.71046759999999998</v>
      </c>
      <c r="X159">
        <v>0.9955157</v>
      </c>
      <c r="Y159">
        <v>6.3180699999999996E-4</v>
      </c>
      <c r="AA159">
        <v>0.90659000000000001</v>
      </c>
      <c r="AB159">
        <v>339.34899999999999</v>
      </c>
      <c r="AC159">
        <v>0.70894900000000005</v>
      </c>
      <c r="AD159">
        <v>0.99467300000000003</v>
      </c>
    </row>
    <row r="160" spans="9:30" x14ac:dyDescent="0.35">
      <c r="I160">
        <v>0.90659000000000001</v>
      </c>
      <c r="J160">
        <v>339.4418</v>
      </c>
      <c r="K160">
        <v>0.70774490000000001</v>
      </c>
      <c r="L160">
        <v>0.98955389999999999</v>
      </c>
      <c r="M160">
        <v>5.7946799999999998E-4</v>
      </c>
      <c r="O160">
        <v>0.90659000000000001</v>
      </c>
      <c r="P160">
        <v>352.93360000000001</v>
      </c>
      <c r="Q160">
        <v>0.90677249999999998</v>
      </c>
      <c r="R160">
        <v>0.82</v>
      </c>
      <c r="U160">
        <v>0.90659000000000001</v>
      </c>
      <c r="V160">
        <v>339.15460000000002</v>
      </c>
      <c r="W160">
        <v>0.71046759999999998</v>
      </c>
      <c r="X160">
        <v>0.9955157</v>
      </c>
      <c r="Y160">
        <v>6.3180699999999996E-4</v>
      </c>
      <c r="AA160">
        <v>0.90659000000000001</v>
      </c>
      <c r="AB160">
        <v>339.34899999999999</v>
      </c>
      <c r="AC160">
        <v>0.70894900000000005</v>
      </c>
      <c r="AD160">
        <v>0.99467300000000003</v>
      </c>
    </row>
    <row r="161" spans="9:30" x14ac:dyDescent="0.35">
      <c r="I161">
        <v>0.90659000000000001</v>
      </c>
      <c r="J161">
        <v>339.4418</v>
      </c>
      <c r="K161">
        <v>0.70774490000000001</v>
      </c>
      <c r="L161">
        <v>0.98955389999999999</v>
      </c>
      <c r="M161">
        <v>5.7946799999999998E-4</v>
      </c>
      <c r="O161">
        <v>0.90659000000000001</v>
      </c>
      <c r="P161">
        <v>352.56490000000002</v>
      </c>
      <c r="Q161">
        <v>0.91836119999999999</v>
      </c>
      <c r="R161">
        <v>0.84</v>
      </c>
      <c r="U161">
        <v>0.90659000000000001</v>
      </c>
      <c r="V161">
        <v>339.15460000000002</v>
      </c>
      <c r="W161">
        <v>0.71046759999999998</v>
      </c>
      <c r="X161">
        <v>0.9955157</v>
      </c>
      <c r="Y161">
        <v>6.3180699999999996E-4</v>
      </c>
      <c r="AA161">
        <v>0.90659000000000001</v>
      </c>
      <c r="AB161">
        <v>339.34899999999999</v>
      </c>
      <c r="AC161">
        <v>0.70894900000000005</v>
      </c>
      <c r="AD161">
        <v>0.99467300000000003</v>
      </c>
    </row>
    <row r="162" spans="9:30" x14ac:dyDescent="0.35">
      <c r="I162">
        <v>0.90659000000000001</v>
      </c>
      <c r="J162">
        <v>339.4418</v>
      </c>
      <c r="K162">
        <v>0.70774490000000001</v>
      </c>
      <c r="L162">
        <v>0.98955389999999999</v>
      </c>
      <c r="M162">
        <v>5.7946799999999998E-4</v>
      </c>
      <c r="O162">
        <v>0.90659000000000001</v>
      </c>
      <c r="P162">
        <v>352.19889999999998</v>
      </c>
      <c r="Q162">
        <v>0.92962120000000004</v>
      </c>
      <c r="R162">
        <v>0.86</v>
      </c>
      <c r="U162">
        <v>0.90659000000000001</v>
      </c>
      <c r="V162">
        <v>339.15460000000002</v>
      </c>
      <c r="W162">
        <v>0.71046759999999998</v>
      </c>
      <c r="X162">
        <v>0.9955157</v>
      </c>
      <c r="Y162">
        <v>6.3180699999999996E-4</v>
      </c>
      <c r="AA162">
        <v>0.90659000000000001</v>
      </c>
      <c r="AB162">
        <v>339.34899999999999</v>
      </c>
      <c r="AC162">
        <v>0.70894900000000005</v>
      </c>
      <c r="AD162">
        <v>0.99467300000000003</v>
      </c>
    </row>
    <row r="163" spans="9:30" x14ac:dyDescent="0.35">
      <c r="I163">
        <v>0.90659000000000001</v>
      </c>
      <c r="J163">
        <v>339.4418</v>
      </c>
      <c r="K163">
        <v>0.70774490000000001</v>
      </c>
      <c r="L163">
        <v>0.98955389999999999</v>
      </c>
      <c r="M163">
        <v>5.7946799999999998E-4</v>
      </c>
      <c r="O163">
        <v>0.90659000000000001</v>
      </c>
      <c r="P163">
        <v>351.83550000000002</v>
      </c>
      <c r="Q163">
        <v>0.94056209999999996</v>
      </c>
      <c r="R163">
        <v>0.88</v>
      </c>
      <c r="U163">
        <v>0.90659000000000001</v>
      </c>
      <c r="V163">
        <v>339.15460000000002</v>
      </c>
      <c r="W163">
        <v>0.71046759999999998</v>
      </c>
      <c r="X163">
        <v>0.9955157</v>
      </c>
      <c r="Y163">
        <v>6.3180699999999996E-4</v>
      </c>
      <c r="AA163">
        <v>0.90659000000000001</v>
      </c>
      <c r="AB163">
        <v>339.34899999999999</v>
      </c>
      <c r="AC163">
        <v>0.70894900000000005</v>
      </c>
      <c r="AD163">
        <v>0.99467300000000003</v>
      </c>
    </row>
    <row r="164" spans="9:30" x14ac:dyDescent="0.35">
      <c r="I164">
        <v>0.90659000000000001</v>
      </c>
      <c r="J164">
        <v>339.4418</v>
      </c>
      <c r="K164">
        <v>0.70774490000000001</v>
      </c>
      <c r="L164">
        <v>0.98955389999999999</v>
      </c>
      <c r="M164">
        <v>5.7946799999999998E-4</v>
      </c>
      <c r="O164">
        <v>0.90659000000000001</v>
      </c>
      <c r="P164">
        <v>351.47489999999999</v>
      </c>
      <c r="Q164">
        <v>0.95119290000000001</v>
      </c>
      <c r="R164">
        <v>0.9</v>
      </c>
      <c r="U164">
        <v>0.90659000000000001</v>
      </c>
      <c r="V164">
        <v>339.15460000000002</v>
      </c>
      <c r="W164">
        <v>0.71046759999999998</v>
      </c>
      <c r="X164">
        <v>0.9955157</v>
      </c>
      <c r="Y164">
        <v>6.3180699999999996E-4</v>
      </c>
      <c r="AA164">
        <v>0.90659000000000001</v>
      </c>
      <c r="AB164">
        <v>339.34899999999999</v>
      </c>
      <c r="AC164">
        <v>0.70894900000000005</v>
      </c>
      <c r="AD164">
        <v>0.99467300000000003</v>
      </c>
    </row>
    <row r="165" spans="9:30" x14ac:dyDescent="0.35">
      <c r="I165">
        <v>0.90659000000000001</v>
      </c>
      <c r="J165">
        <v>339.4418</v>
      </c>
      <c r="K165">
        <v>0.70774490000000001</v>
      </c>
      <c r="L165">
        <v>0.98955389999999999</v>
      </c>
      <c r="M165">
        <v>5.7946799999999998E-4</v>
      </c>
      <c r="O165">
        <v>0.90659000000000001</v>
      </c>
      <c r="P165">
        <v>351.11689999999999</v>
      </c>
      <c r="Q165">
        <v>0.96152260000000001</v>
      </c>
      <c r="R165">
        <v>0.92</v>
      </c>
      <c r="U165">
        <v>0.90659000000000001</v>
      </c>
      <c r="V165">
        <v>339.15460000000002</v>
      </c>
      <c r="W165">
        <v>0.71046759999999998</v>
      </c>
      <c r="X165">
        <v>0.9955157</v>
      </c>
      <c r="Y165">
        <v>6.3180699999999996E-4</v>
      </c>
      <c r="AA165">
        <v>0.90659000000000001</v>
      </c>
      <c r="AB165">
        <v>339.34899999999999</v>
      </c>
      <c r="AC165">
        <v>0.70894900000000005</v>
      </c>
      <c r="AD165">
        <v>0.99467300000000003</v>
      </c>
    </row>
    <row r="166" spans="9:30" x14ac:dyDescent="0.35">
      <c r="I166">
        <v>0.90659000000000001</v>
      </c>
      <c r="J166">
        <v>339.4418</v>
      </c>
      <c r="K166">
        <v>0.70774490000000001</v>
      </c>
      <c r="L166">
        <v>0.98955389999999999</v>
      </c>
      <c r="M166">
        <v>5.7946799999999998E-4</v>
      </c>
      <c r="O166">
        <v>0.90659000000000001</v>
      </c>
      <c r="P166">
        <v>350.76150000000001</v>
      </c>
      <c r="Q166">
        <v>0.97155979999999997</v>
      </c>
      <c r="R166">
        <v>0.94</v>
      </c>
      <c r="U166">
        <v>0.90659000000000001</v>
      </c>
      <c r="V166">
        <v>339.15460000000002</v>
      </c>
      <c r="W166">
        <v>0.71046759999999998</v>
      </c>
      <c r="X166">
        <v>0.9955157</v>
      </c>
      <c r="Y166">
        <v>6.3180699999999996E-4</v>
      </c>
      <c r="AA166">
        <v>0.90659000000000001</v>
      </c>
      <c r="AB166">
        <v>339.34899999999999</v>
      </c>
      <c r="AC166">
        <v>0.70894900000000005</v>
      </c>
      <c r="AD166">
        <v>0.99467300000000003</v>
      </c>
    </row>
    <row r="167" spans="9:30" x14ac:dyDescent="0.35">
      <c r="I167">
        <v>0.90659000000000001</v>
      </c>
      <c r="J167">
        <v>339.4418</v>
      </c>
      <c r="K167">
        <v>0.70774490000000001</v>
      </c>
      <c r="L167">
        <v>0.98955389999999999</v>
      </c>
      <c r="M167">
        <v>5.7946799999999998E-4</v>
      </c>
      <c r="O167">
        <v>0.90659000000000001</v>
      </c>
      <c r="P167">
        <v>350.40879999999999</v>
      </c>
      <c r="Q167">
        <v>0.98131299999999999</v>
      </c>
      <c r="R167">
        <v>0.96</v>
      </c>
      <c r="U167">
        <v>0.90659000000000001</v>
      </c>
      <c r="V167">
        <v>339.15460000000002</v>
      </c>
      <c r="W167">
        <v>0.71046759999999998</v>
      </c>
      <c r="X167">
        <v>0.9955157</v>
      </c>
      <c r="Y167">
        <v>6.3180699999999996E-4</v>
      </c>
      <c r="AA167">
        <v>0.90659000000000001</v>
      </c>
      <c r="AB167">
        <v>339.34899999999999</v>
      </c>
      <c r="AC167">
        <v>0.70894900000000005</v>
      </c>
      <c r="AD167">
        <v>0.99467300000000003</v>
      </c>
    </row>
    <row r="168" spans="9:30" x14ac:dyDescent="0.35">
      <c r="I168">
        <v>0.90659000000000001</v>
      </c>
      <c r="J168">
        <v>339.4418</v>
      </c>
      <c r="K168">
        <v>0.70774490000000001</v>
      </c>
      <c r="L168">
        <v>0.98955389999999999</v>
      </c>
      <c r="M168">
        <v>5.7946799999999998E-4</v>
      </c>
      <c r="O168">
        <v>0.90659000000000001</v>
      </c>
      <c r="P168">
        <v>350.05880000000002</v>
      </c>
      <c r="Q168">
        <v>0.99079039999999996</v>
      </c>
      <c r="R168">
        <v>0.98</v>
      </c>
      <c r="U168">
        <v>0.90659000000000001</v>
      </c>
      <c r="V168">
        <v>339.15460000000002</v>
      </c>
      <c r="W168">
        <v>0.71046759999999998</v>
      </c>
      <c r="X168">
        <v>0.9955157</v>
      </c>
      <c r="Y168">
        <v>6.3180699999999996E-4</v>
      </c>
      <c r="AA168">
        <v>0.90659000000000001</v>
      </c>
      <c r="AB168">
        <v>339.34899999999999</v>
      </c>
      <c r="AC168">
        <v>0.70894900000000005</v>
      </c>
      <c r="AD168">
        <v>0.99467300000000003</v>
      </c>
    </row>
    <row r="169" spans="9:30" x14ac:dyDescent="0.35">
      <c r="I169">
        <v>0.90659000000000001</v>
      </c>
      <c r="J169">
        <v>349.71140000000003</v>
      </c>
      <c r="K169">
        <v>1</v>
      </c>
      <c r="L169">
        <v>1</v>
      </c>
      <c r="O169">
        <v>0.90659000000000001</v>
      </c>
      <c r="P169">
        <v>349.71140000000003</v>
      </c>
      <c r="Q169">
        <v>1</v>
      </c>
      <c r="R169">
        <v>1</v>
      </c>
      <c r="U169">
        <v>0.90659000000000001</v>
      </c>
      <c r="V169">
        <v>349.71140000000003</v>
      </c>
      <c r="W169">
        <v>1</v>
      </c>
      <c r="X169">
        <v>1</v>
      </c>
      <c r="AA169">
        <v>0.90659000000000001</v>
      </c>
      <c r="AB169">
        <v>349.71100000000001</v>
      </c>
      <c r="AC169">
        <v>1</v>
      </c>
      <c r="AD169">
        <v>1</v>
      </c>
    </row>
    <row r="170" spans="9:30" x14ac:dyDescent="0.35">
      <c r="I170">
        <v>0.77327000000000001</v>
      </c>
      <c r="J170">
        <v>365.75990000000002</v>
      </c>
      <c r="K170">
        <v>0</v>
      </c>
      <c r="L170">
        <v>0</v>
      </c>
      <c r="O170">
        <v>0.77327000000000001</v>
      </c>
      <c r="P170">
        <v>365.75990000000002</v>
      </c>
      <c r="Q170">
        <v>0</v>
      </c>
      <c r="R170">
        <v>0</v>
      </c>
      <c r="U170">
        <v>0.77327000000000001</v>
      </c>
      <c r="V170">
        <v>365.75990000000002</v>
      </c>
      <c r="W170">
        <v>0</v>
      </c>
      <c r="X170">
        <v>0</v>
      </c>
      <c r="AA170">
        <v>0.77327000000000001</v>
      </c>
      <c r="AB170">
        <v>365.76</v>
      </c>
      <c r="AC170">
        <v>0</v>
      </c>
      <c r="AD170">
        <v>0</v>
      </c>
    </row>
    <row r="171" spans="9:30" x14ac:dyDescent="0.35">
      <c r="I171">
        <v>0.77327000000000001</v>
      </c>
      <c r="J171">
        <v>335.17020000000002</v>
      </c>
      <c r="K171">
        <v>0.71721109999999999</v>
      </c>
      <c r="L171">
        <v>0.99076920000000002</v>
      </c>
      <c r="M171">
        <v>5.4717800000000005E-4</v>
      </c>
      <c r="O171">
        <v>0.77327000000000001</v>
      </c>
      <c r="P171">
        <v>365.28089999999997</v>
      </c>
      <c r="Q171">
        <v>3.7393999999999997E-2</v>
      </c>
      <c r="R171">
        <v>0.02</v>
      </c>
      <c r="U171">
        <v>0.77327000000000001</v>
      </c>
      <c r="V171">
        <v>334.9307</v>
      </c>
      <c r="W171">
        <v>0.71945400000000004</v>
      </c>
      <c r="X171">
        <v>0.99575800000000003</v>
      </c>
      <c r="Y171">
        <v>6.0809099999999995E-4</v>
      </c>
      <c r="AA171">
        <v>0.77327000000000001</v>
      </c>
      <c r="AB171">
        <v>335.09500000000003</v>
      </c>
      <c r="AC171">
        <v>0.71818499999999996</v>
      </c>
      <c r="AD171">
        <v>0.99495100000000003</v>
      </c>
    </row>
    <row r="172" spans="9:30" x14ac:dyDescent="0.35">
      <c r="I172">
        <v>0.77327000000000001</v>
      </c>
      <c r="J172">
        <v>335.17020000000002</v>
      </c>
      <c r="K172">
        <v>0.71721100000000004</v>
      </c>
      <c r="L172">
        <v>0.99076920000000002</v>
      </c>
      <c r="M172">
        <v>5.4717899999999996E-4</v>
      </c>
      <c r="O172">
        <v>0.77327000000000001</v>
      </c>
      <c r="P172">
        <v>364.80329999999998</v>
      </c>
      <c r="Q172">
        <v>7.3776400000000006E-2</v>
      </c>
      <c r="R172">
        <v>0.04</v>
      </c>
      <c r="U172">
        <v>0.77327000000000001</v>
      </c>
      <c r="V172">
        <v>334.9307</v>
      </c>
      <c r="W172">
        <v>0.71945409999999999</v>
      </c>
      <c r="X172">
        <v>0.99575809999999998</v>
      </c>
      <c r="Y172">
        <v>6.0809099999999995E-4</v>
      </c>
      <c r="AA172">
        <v>0.77327000000000001</v>
      </c>
      <c r="AB172">
        <v>335.09500000000003</v>
      </c>
      <c r="AC172">
        <v>0.71818599999999999</v>
      </c>
      <c r="AD172">
        <v>0.99495100000000003</v>
      </c>
    </row>
    <row r="173" spans="9:30" x14ac:dyDescent="0.35">
      <c r="I173">
        <v>0.77327000000000001</v>
      </c>
      <c r="J173">
        <v>335.17020000000002</v>
      </c>
      <c r="K173">
        <v>0.71721100000000004</v>
      </c>
      <c r="L173">
        <v>0.99076920000000002</v>
      </c>
      <c r="M173">
        <v>5.4717899999999996E-4</v>
      </c>
      <c r="O173">
        <v>0.77327000000000001</v>
      </c>
      <c r="P173">
        <v>364.32729999999998</v>
      </c>
      <c r="Q173">
        <v>0.1091679</v>
      </c>
      <c r="R173">
        <v>0.06</v>
      </c>
      <c r="U173">
        <v>0.77327000000000001</v>
      </c>
      <c r="V173">
        <v>334.9307</v>
      </c>
      <c r="W173">
        <v>0.71945409999999999</v>
      </c>
      <c r="X173">
        <v>0.99575809999999998</v>
      </c>
      <c r="Y173">
        <v>6.0809099999999995E-4</v>
      </c>
      <c r="AA173">
        <v>0.77327000000000001</v>
      </c>
      <c r="AB173">
        <v>335.09500000000003</v>
      </c>
      <c r="AC173">
        <v>0.71818599999999999</v>
      </c>
      <c r="AD173">
        <v>0.99495100000000003</v>
      </c>
    </row>
    <row r="174" spans="9:30" x14ac:dyDescent="0.35">
      <c r="I174">
        <v>0.77327000000000001</v>
      </c>
      <c r="J174">
        <v>335.17020000000002</v>
      </c>
      <c r="K174">
        <v>0.71721100000000004</v>
      </c>
      <c r="L174">
        <v>0.99076920000000002</v>
      </c>
      <c r="M174">
        <v>5.4717899999999996E-4</v>
      </c>
      <c r="O174">
        <v>0.77327000000000001</v>
      </c>
      <c r="P174">
        <v>363.8528</v>
      </c>
      <c r="Q174">
        <v>0.14358899999999999</v>
      </c>
      <c r="R174">
        <v>0.08</v>
      </c>
      <c r="U174">
        <v>0.77327000000000001</v>
      </c>
      <c r="V174">
        <v>334.9307</v>
      </c>
      <c r="W174">
        <v>0.71945409999999999</v>
      </c>
      <c r="X174">
        <v>0.99575809999999998</v>
      </c>
      <c r="Y174">
        <v>6.0809099999999995E-4</v>
      </c>
      <c r="AA174">
        <v>0.77327000000000001</v>
      </c>
      <c r="AB174">
        <v>335.09500000000003</v>
      </c>
      <c r="AC174">
        <v>0.71818599999999999</v>
      </c>
      <c r="AD174">
        <v>0.99495100000000003</v>
      </c>
    </row>
    <row r="175" spans="9:30" x14ac:dyDescent="0.35">
      <c r="I175">
        <v>0.77327000000000001</v>
      </c>
      <c r="J175">
        <v>335.17020000000002</v>
      </c>
      <c r="K175">
        <v>0.71721100000000004</v>
      </c>
      <c r="L175">
        <v>0.99076920000000002</v>
      </c>
      <c r="M175">
        <v>5.4717899999999996E-4</v>
      </c>
      <c r="O175">
        <v>0.77327000000000001</v>
      </c>
      <c r="P175">
        <v>363.38010000000003</v>
      </c>
      <c r="Q175">
        <v>0.17706050000000001</v>
      </c>
      <c r="R175">
        <v>0.1</v>
      </c>
      <c r="U175">
        <v>0.77327000000000001</v>
      </c>
      <c r="V175">
        <v>334.9307</v>
      </c>
      <c r="W175">
        <v>0.71945409999999999</v>
      </c>
      <c r="X175">
        <v>0.99575809999999998</v>
      </c>
      <c r="Y175">
        <v>6.0809099999999995E-4</v>
      </c>
      <c r="AA175">
        <v>0.77327000000000001</v>
      </c>
      <c r="AB175">
        <v>335.09500000000003</v>
      </c>
      <c r="AC175">
        <v>0.71818599999999999</v>
      </c>
      <c r="AD175">
        <v>0.99495100000000003</v>
      </c>
    </row>
    <row r="176" spans="9:30" x14ac:dyDescent="0.35">
      <c r="I176">
        <v>0.77327000000000001</v>
      </c>
      <c r="J176">
        <v>335.17020000000002</v>
      </c>
      <c r="K176">
        <v>0.71721100000000004</v>
      </c>
      <c r="L176">
        <v>0.99076920000000002</v>
      </c>
      <c r="M176">
        <v>5.4717899999999996E-4</v>
      </c>
      <c r="O176">
        <v>0.77327000000000001</v>
      </c>
      <c r="P176">
        <v>362.90910000000002</v>
      </c>
      <c r="Q176">
        <v>0.20960309999999999</v>
      </c>
      <c r="R176">
        <v>0.12</v>
      </c>
      <c r="U176">
        <v>0.77327000000000001</v>
      </c>
      <c r="V176">
        <v>334.9307</v>
      </c>
      <c r="W176">
        <v>0.71945409999999999</v>
      </c>
      <c r="X176">
        <v>0.99575809999999998</v>
      </c>
      <c r="Y176">
        <v>6.0809099999999995E-4</v>
      </c>
      <c r="AA176">
        <v>0.77327000000000001</v>
      </c>
      <c r="AB176">
        <v>335.09500000000003</v>
      </c>
      <c r="AC176">
        <v>0.71818599999999999</v>
      </c>
      <c r="AD176">
        <v>0.99495100000000003</v>
      </c>
    </row>
    <row r="177" spans="9:30" x14ac:dyDescent="0.35">
      <c r="I177">
        <v>0.77327000000000001</v>
      </c>
      <c r="J177">
        <v>335.17020000000002</v>
      </c>
      <c r="K177">
        <v>0.71721100000000004</v>
      </c>
      <c r="L177">
        <v>0.99076920000000002</v>
      </c>
      <c r="M177">
        <v>5.4717899999999996E-4</v>
      </c>
      <c r="O177">
        <v>0.77327000000000001</v>
      </c>
      <c r="P177">
        <v>362.44</v>
      </c>
      <c r="Q177">
        <v>0.24123749999999999</v>
      </c>
      <c r="R177">
        <v>0.14000000000000001</v>
      </c>
      <c r="U177">
        <v>0.77327000000000001</v>
      </c>
      <c r="V177">
        <v>334.9307</v>
      </c>
      <c r="W177">
        <v>0.71945409999999999</v>
      </c>
      <c r="X177">
        <v>0.99575809999999998</v>
      </c>
      <c r="Y177">
        <v>6.0809099999999995E-4</v>
      </c>
      <c r="AA177">
        <v>0.77327000000000001</v>
      </c>
      <c r="AB177">
        <v>335.09500000000003</v>
      </c>
      <c r="AC177">
        <v>0.71818599999999999</v>
      </c>
      <c r="AD177">
        <v>0.99495100000000003</v>
      </c>
    </row>
    <row r="178" spans="9:30" x14ac:dyDescent="0.35">
      <c r="I178">
        <v>0.77327000000000001</v>
      </c>
      <c r="J178">
        <v>335.17020000000002</v>
      </c>
      <c r="K178">
        <v>0.71721100000000004</v>
      </c>
      <c r="L178">
        <v>0.99076920000000002</v>
      </c>
      <c r="M178">
        <v>5.4717899999999996E-4</v>
      </c>
      <c r="O178">
        <v>0.77327000000000001</v>
      </c>
      <c r="P178">
        <v>361.97280000000001</v>
      </c>
      <c r="Q178">
        <v>0.27198410000000001</v>
      </c>
      <c r="R178">
        <v>0.16</v>
      </c>
      <c r="U178">
        <v>0.77327000000000001</v>
      </c>
      <c r="V178">
        <v>334.9307</v>
      </c>
      <c r="W178">
        <v>0.71945409999999999</v>
      </c>
      <c r="X178">
        <v>0.99575809999999998</v>
      </c>
      <c r="Y178">
        <v>6.0809099999999995E-4</v>
      </c>
      <c r="AA178">
        <v>0.77327000000000001</v>
      </c>
      <c r="AB178">
        <v>335.09500000000003</v>
      </c>
      <c r="AC178">
        <v>0.71818599999999999</v>
      </c>
      <c r="AD178">
        <v>0.99495100000000003</v>
      </c>
    </row>
    <row r="179" spans="9:30" x14ac:dyDescent="0.35">
      <c r="I179">
        <v>0.77327000000000001</v>
      </c>
      <c r="J179">
        <v>335.17020000000002</v>
      </c>
      <c r="K179">
        <v>0.71721100000000004</v>
      </c>
      <c r="L179">
        <v>0.99076920000000002</v>
      </c>
      <c r="M179">
        <v>5.4717899999999996E-4</v>
      </c>
      <c r="O179">
        <v>0.77327000000000001</v>
      </c>
      <c r="P179">
        <v>361.50760000000002</v>
      </c>
      <c r="Q179">
        <v>0.30186350000000001</v>
      </c>
      <c r="R179">
        <v>0.18</v>
      </c>
      <c r="U179">
        <v>0.77327000000000001</v>
      </c>
      <c r="V179">
        <v>334.9307</v>
      </c>
      <c r="W179">
        <v>0.71945409999999999</v>
      </c>
      <c r="X179">
        <v>0.99575809999999998</v>
      </c>
      <c r="Y179">
        <v>6.0809099999999995E-4</v>
      </c>
      <c r="AA179">
        <v>0.77327000000000001</v>
      </c>
      <c r="AB179">
        <v>335.09500000000003</v>
      </c>
      <c r="AC179">
        <v>0.71818599999999999</v>
      </c>
      <c r="AD179">
        <v>0.99495100000000003</v>
      </c>
    </row>
    <row r="180" spans="9:30" x14ac:dyDescent="0.35">
      <c r="I180">
        <v>0.77327000000000001</v>
      </c>
      <c r="J180">
        <v>335.17020000000002</v>
      </c>
      <c r="K180">
        <v>0.71721100000000004</v>
      </c>
      <c r="L180">
        <v>0.99076920000000002</v>
      </c>
      <c r="M180">
        <v>5.4717899999999996E-4</v>
      </c>
      <c r="O180">
        <v>0.77327000000000001</v>
      </c>
      <c r="P180">
        <v>361.0446</v>
      </c>
      <c r="Q180">
        <v>0.33089590000000002</v>
      </c>
      <c r="R180">
        <v>0.2</v>
      </c>
      <c r="U180">
        <v>0.77327000000000001</v>
      </c>
      <c r="V180">
        <v>334.9307</v>
      </c>
      <c r="W180">
        <v>0.71945409999999999</v>
      </c>
      <c r="X180">
        <v>0.99575809999999998</v>
      </c>
      <c r="Y180">
        <v>6.0809099999999995E-4</v>
      </c>
      <c r="AA180">
        <v>0.77327000000000001</v>
      </c>
      <c r="AB180">
        <v>335.09500000000003</v>
      </c>
      <c r="AC180">
        <v>0.71818599999999999</v>
      </c>
      <c r="AD180">
        <v>0.99495100000000003</v>
      </c>
    </row>
    <row r="181" spans="9:30" x14ac:dyDescent="0.35">
      <c r="I181">
        <v>0.77327000000000001</v>
      </c>
      <c r="J181">
        <v>335.17020000000002</v>
      </c>
      <c r="K181">
        <v>0.71721100000000004</v>
      </c>
      <c r="L181">
        <v>0.99076920000000002</v>
      </c>
      <c r="M181">
        <v>5.4717899999999996E-4</v>
      </c>
      <c r="O181">
        <v>0.77327000000000001</v>
      </c>
      <c r="P181">
        <v>360.58370000000002</v>
      </c>
      <c r="Q181">
        <v>0.35910160000000002</v>
      </c>
      <c r="R181">
        <v>0.22</v>
      </c>
      <c r="U181">
        <v>0.77327000000000001</v>
      </c>
      <c r="V181">
        <v>334.9307</v>
      </c>
      <c r="W181">
        <v>0.71945409999999999</v>
      </c>
      <c r="X181">
        <v>0.99575809999999998</v>
      </c>
      <c r="Y181">
        <v>6.0809099999999995E-4</v>
      </c>
      <c r="AA181">
        <v>0.77327000000000001</v>
      </c>
      <c r="AB181">
        <v>335.09500000000003</v>
      </c>
      <c r="AC181">
        <v>0.71818599999999999</v>
      </c>
      <c r="AD181">
        <v>0.99495100000000003</v>
      </c>
    </row>
    <row r="182" spans="9:30" x14ac:dyDescent="0.35">
      <c r="I182">
        <v>0.77327000000000001</v>
      </c>
      <c r="J182">
        <v>335.17020000000002</v>
      </c>
      <c r="K182">
        <v>0.71721100000000004</v>
      </c>
      <c r="L182">
        <v>0.99076920000000002</v>
      </c>
      <c r="M182">
        <v>5.4717899999999996E-4</v>
      </c>
      <c r="O182">
        <v>0.77327000000000001</v>
      </c>
      <c r="P182">
        <v>360.12509999999997</v>
      </c>
      <c r="Q182">
        <v>0.38650060000000003</v>
      </c>
      <c r="R182">
        <v>0.24</v>
      </c>
      <c r="U182">
        <v>0.77327000000000001</v>
      </c>
      <c r="V182">
        <v>334.9307</v>
      </c>
      <c r="W182">
        <v>0.71945409999999999</v>
      </c>
      <c r="X182">
        <v>0.99575809999999998</v>
      </c>
      <c r="Y182">
        <v>6.0809099999999995E-4</v>
      </c>
      <c r="AA182">
        <v>0.77327000000000001</v>
      </c>
      <c r="AB182">
        <v>335.09500000000003</v>
      </c>
      <c r="AC182">
        <v>0.71818599999999999</v>
      </c>
      <c r="AD182">
        <v>0.99495100000000003</v>
      </c>
    </row>
    <row r="183" spans="9:30" x14ac:dyDescent="0.35">
      <c r="I183">
        <v>0.77327000000000001</v>
      </c>
      <c r="J183">
        <v>335.17020000000002</v>
      </c>
      <c r="K183">
        <v>0.71721100000000004</v>
      </c>
      <c r="L183">
        <v>0.99076920000000002</v>
      </c>
      <c r="M183">
        <v>5.4717899999999996E-4</v>
      </c>
      <c r="O183">
        <v>0.77327000000000001</v>
      </c>
      <c r="P183">
        <v>359.66879999999998</v>
      </c>
      <c r="Q183">
        <v>0.4131128</v>
      </c>
      <c r="R183">
        <v>0.26</v>
      </c>
      <c r="U183">
        <v>0.77327000000000001</v>
      </c>
      <c r="V183">
        <v>334.9307</v>
      </c>
      <c r="W183">
        <v>0.71945409999999999</v>
      </c>
      <c r="X183">
        <v>0.99575809999999998</v>
      </c>
      <c r="Y183">
        <v>6.0809099999999995E-4</v>
      </c>
      <c r="AA183">
        <v>0.77327000000000001</v>
      </c>
      <c r="AB183">
        <v>335.09500000000003</v>
      </c>
      <c r="AC183">
        <v>0.71818599999999999</v>
      </c>
      <c r="AD183">
        <v>0.99495100000000003</v>
      </c>
    </row>
    <row r="184" spans="9:30" x14ac:dyDescent="0.35">
      <c r="I184">
        <v>0.77327000000000001</v>
      </c>
      <c r="J184">
        <v>335.17020000000002</v>
      </c>
      <c r="K184">
        <v>0.71721100000000004</v>
      </c>
      <c r="L184">
        <v>0.99076920000000002</v>
      </c>
      <c r="M184">
        <v>5.4717899999999996E-4</v>
      </c>
      <c r="O184">
        <v>0.77327000000000001</v>
      </c>
      <c r="P184">
        <v>359.21480000000003</v>
      </c>
      <c r="Q184">
        <v>0.43895770000000001</v>
      </c>
      <c r="R184">
        <v>0.28000000000000003</v>
      </c>
      <c r="U184">
        <v>0.77327000000000001</v>
      </c>
      <c r="V184">
        <v>334.9307</v>
      </c>
      <c r="W184">
        <v>0.71945409999999999</v>
      </c>
      <c r="X184">
        <v>0.99575809999999998</v>
      </c>
      <c r="Y184">
        <v>6.0809099999999995E-4</v>
      </c>
      <c r="AA184">
        <v>0.77327000000000001</v>
      </c>
      <c r="AB184">
        <v>335.09500000000003</v>
      </c>
      <c r="AC184">
        <v>0.71818599999999999</v>
      </c>
      <c r="AD184">
        <v>0.99495100000000003</v>
      </c>
    </row>
    <row r="185" spans="9:30" x14ac:dyDescent="0.35">
      <c r="I185">
        <v>0.77327000000000001</v>
      </c>
      <c r="J185">
        <v>335.17020000000002</v>
      </c>
      <c r="K185">
        <v>0.71721100000000004</v>
      </c>
      <c r="L185">
        <v>0.99076920000000002</v>
      </c>
      <c r="M185">
        <v>5.4717899999999996E-4</v>
      </c>
      <c r="O185">
        <v>0.77327000000000001</v>
      </c>
      <c r="P185">
        <v>358.76330000000002</v>
      </c>
      <c r="Q185">
        <v>0.46405479999999999</v>
      </c>
      <c r="R185">
        <v>0.3</v>
      </c>
      <c r="U185">
        <v>0.77327000000000001</v>
      </c>
      <c r="V185">
        <v>334.9307</v>
      </c>
      <c r="W185">
        <v>0.71945409999999999</v>
      </c>
      <c r="X185">
        <v>0.99575809999999998</v>
      </c>
      <c r="Y185">
        <v>6.0809099999999995E-4</v>
      </c>
      <c r="AA185">
        <v>0.77327000000000001</v>
      </c>
      <c r="AB185">
        <v>335.09500000000003</v>
      </c>
      <c r="AC185">
        <v>0.71818599999999999</v>
      </c>
      <c r="AD185">
        <v>0.99495100000000003</v>
      </c>
    </row>
    <row r="186" spans="9:30" x14ac:dyDescent="0.35">
      <c r="I186">
        <v>0.77327000000000001</v>
      </c>
      <c r="J186">
        <v>335.17020000000002</v>
      </c>
      <c r="K186">
        <v>0.71721100000000004</v>
      </c>
      <c r="L186">
        <v>0.99076920000000002</v>
      </c>
      <c r="M186">
        <v>5.4717899999999996E-4</v>
      </c>
      <c r="O186">
        <v>0.77327000000000001</v>
      </c>
      <c r="P186">
        <v>358.3143</v>
      </c>
      <c r="Q186">
        <v>0.4884233</v>
      </c>
      <c r="R186">
        <v>0.32</v>
      </c>
      <c r="U186">
        <v>0.77327000000000001</v>
      </c>
      <c r="V186">
        <v>334.9307</v>
      </c>
      <c r="W186">
        <v>0.71945409999999999</v>
      </c>
      <c r="X186">
        <v>0.99575809999999998</v>
      </c>
      <c r="Y186">
        <v>6.0809099999999995E-4</v>
      </c>
      <c r="AA186">
        <v>0.77327000000000001</v>
      </c>
      <c r="AB186">
        <v>335.09500000000003</v>
      </c>
      <c r="AC186">
        <v>0.71818599999999999</v>
      </c>
      <c r="AD186">
        <v>0.99495100000000003</v>
      </c>
    </row>
    <row r="187" spans="9:30" x14ac:dyDescent="0.35">
      <c r="I187">
        <v>0.77327000000000001</v>
      </c>
      <c r="J187">
        <v>335.17020000000002</v>
      </c>
      <c r="K187">
        <v>0.71721100000000004</v>
      </c>
      <c r="L187">
        <v>0.99076920000000002</v>
      </c>
      <c r="M187">
        <v>5.4717899999999996E-4</v>
      </c>
      <c r="O187">
        <v>0.77327000000000001</v>
      </c>
      <c r="P187">
        <v>357.86779999999999</v>
      </c>
      <c r="Q187">
        <v>0.51208200000000004</v>
      </c>
      <c r="R187">
        <v>0.34</v>
      </c>
      <c r="U187">
        <v>0.77327000000000001</v>
      </c>
      <c r="V187">
        <v>334.9307</v>
      </c>
      <c r="W187">
        <v>0.71945409999999999</v>
      </c>
      <c r="X187">
        <v>0.99575809999999998</v>
      </c>
      <c r="Y187">
        <v>6.0809099999999995E-4</v>
      </c>
      <c r="AA187">
        <v>0.77327000000000001</v>
      </c>
      <c r="AB187">
        <v>335.09500000000003</v>
      </c>
      <c r="AC187">
        <v>0.71818599999999999</v>
      </c>
      <c r="AD187">
        <v>0.99495100000000003</v>
      </c>
    </row>
    <row r="188" spans="9:30" x14ac:dyDescent="0.35">
      <c r="I188">
        <v>0.77327000000000001</v>
      </c>
      <c r="J188">
        <v>335.17020000000002</v>
      </c>
      <c r="K188">
        <v>0.71721100000000004</v>
      </c>
      <c r="L188">
        <v>0.99076920000000002</v>
      </c>
      <c r="M188">
        <v>5.4717899999999996E-4</v>
      </c>
      <c r="O188">
        <v>0.77327000000000001</v>
      </c>
      <c r="P188">
        <v>357.42399999999998</v>
      </c>
      <c r="Q188">
        <v>0.53504969999999996</v>
      </c>
      <c r="R188">
        <v>0.36</v>
      </c>
      <c r="U188">
        <v>0.77327000000000001</v>
      </c>
      <c r="V188">
        <v>334.9307</v>
      </c>
      <c r="W188">
        <v>0.71945409999999999</v>
      </c>
      <c r="X188">
        <v>0.99575809999999998</v>
      </c>
      <c r="Y188">
        <v>6.0809099999999995E-4</v>
      </c>
      <c r="AA188">
        <v>0.77327000000000001</v>
      </c>
      <c r="AB188">
        <v>335.09500000000003</v>
      </c>
      <c r="AC188">
        <v>0.71818599999999999</v>
      </c>
      <c r="AD188">
        <v>0.99495100000000003</v>
      </c>
    </row>
    <row r="189" spans="9:30" x14ac:dyDescent="0.35">
      <c r="I189">
        <v>0.77327000000000001</v>
      </c>
      <c r="J189">
        <v>335.17020000000002</v>
      </c>
      <c r="K189">
        <v>0.71721100000000004</v>
      </c>
      <c r="L189">
        <v>0.99076920000000002</v>
      </c>
      <c r="M189">
        <v>5.4717899999999996E-4</v>
      </c>
      <c r="O189">
        <v>0.77327000000000001</v>
      </c>
      <c r="P189">
        <v>356.98270000000002</v>
      </c>
      <c r="Q189">
        <v>0.55734459999999997</v>
      </c>
      <c r="R189">
        <v>0.38</v>
      </c>
      <c r="U189">
        <v>0.77327000000000001</v>
      </c>
      <c r="V189">
        <v>334.9307</v>
      </c>
      <c r="W189">
        <v>0.71945409999999999</v>
      </c>
      <c r="X189">
        <v>0.99575809999999998</v>
      </c>
      <c r="Y189">
        <v>6.0809099999999995E-4</v>
      </c>
      <c r="AA189">
        <v>0.77327000000000001</v>
      </c>
      <c r="AB189">
        <v>335.09500000000003</v>
      </c>
      <c r="AC189">
        <v>0.71818599999999999</v>
      </c>
      <c r="AD189">
        <v>0.99495100000000003</v>
      </c>
    </row>
    <row r="190" spans="9:30" x14ac:dyDescent="0.35">
      <c r="I190">
        <v>0.77327000000000001</v>
      </c>
      <c r="J190">
        <v>335.17020000000002</v>
      </c>
      <c r="K190">
        <v>0.71721100000000004</v>
      </c>
      <c r="L190">
        <v>0.99076920000000002</v>
      </c>
      <c r="M190">
        <v>5.4717899999999996E-4</v>
      </c>
      <c r="O190">
        <v>0.77327000000000001</v>
      </c>
      <c r="P190">
        <v>356.54419999999999</v>
      </c>
      <c r="Q190">
        <v>0.57898499999999997</v>
      </c>
      <c r="R190">
        <v>0.4</v>
      </c>
      <c r="U190">
        <v>0.77327000000000001</v>
      </c>
      <c r="V190">
        <v>334.9307</v>
      </c>
      <c r="W190">
        <v>0.71945409999999999</v>
      </c>
      <c r="X190">
        <v>0.99575809999999998</v>
      </c>
      <c r="Y190">
        <v>6.0809099999999995E-4</v>
      </c>
      <c r="AA190">
        <v>0.77327000000000001</v>
      </c>
      <c r="AB190">
        <v>335.09500000000003</v>
      </c>
      <c r="AC190">
        <v>0.71818599999999999</v>
      </c>
      <c r="AD190">
        <v>0.99495100000000003</v>
      </c>
    </row>
    <row r="191" spans="9:30" x14ac:dyDescent="0.35">
      <c r="I191">
        <v>0.77327000000000001</v>
      </c>
      <c r="J191">
        <v>335.17020000000002</v>
      </c>
      <c r="K191">
        <v>0.71721100000000004</v>
      </c>
      <c r="L191">
        <v>0.99076920000000002</v>
      </c>
      <c r="M191">
        <v>5.4717899999999996E-4</v>
      </c>
      <c r="O191">
        <v>0.77327000000000001</v>
      </c>
      <c r="P191">
        <v>356.10840000000002</v>
      </c>
      <c r="Q191">
        <v>0.59998839999999998</v>
      </c>
      <c r="R191">
        <v>0.42</v>
      </c>
      <c r="U191">
        <v>0.77327000000000001</v>
      </c>
      <c r="V191">
        <v>334.9307</v>
      </c>
      <c r="W191">
        <v>0.71945409999999999</v>
      </c>
      <c r="X191">
        <v>0.99575809999999998</v>
      </c>
      <c r="Y191">
        <v>6.0809099999999995E-4</v>
      </c>
      <c r="AA191">
        <v>0.77327000000000001</v>
      </c>
      <c r="AB191">
        <v>335.09500000000003</v>
      </c>
      <c r="AC191">
        <v>0.71818599999999999</v>
      </c>
      <c r="AD191">
        <v>0.99495100000000003</v>
      </c>
    </row>
    <row r="192" spans="9:30" x14ac:dyDescent="0.35">
      <c r="I192">
        <v>0.77327000000000001</v>
      </c>
      <c r="J192">
        <v>335.17020000000002</v>
      </c>
      <c r="K192">
        <v>0.71721100000000004</v>
      </c>
      <c r="L192">
        <v>0.99076920000000002</v>
      </c>
      <c r="M192">
        <v>5.4717899999999996E-4</v>
      </c>
      <c r="O192">
        <v>0.77327000000000001</v>
      </c>
      <c r="P192">
        <v>355.67540000000002</v>
      </c>
      <c r="Q192">
        <v>0.62037249999999999</v>
      </c>
      <c r="R192">
        <v>0.44</v>
      </c>
      <c r="U192">
        <v>0.77327000000000001</v>
      </c>
      <c r="V192">
        <v>334.9307</v>
      </c>
      <c r="W192">
        <v>0.71945409999999999</v>
      </c>
      <c r="X192">
        <v>0.99575809999999998</v>
      </c>
      <c r="Y192">
        <v>6.0809099999999995E-4</v>
      </c>
      <c r="AA192">
        <v>0.77327000000000001</v>
      </c>
      <c r="AB192">
        <v>335.09500000000003</v>
      </c>
      <c r="AC192">
        <v>0.71818599999999999</v>
      </c>
      <c r="AD192">
        <v>0.99495100000000003</v>
      </c>
    </row>
    <row r="193" spans="9:30" x14ac:dyDescent="0.35">
      <c r="I193">
        <v>0.77327000000000001</v>
      </c>
      <c r="J193">
        <v>335.17020000000002</v>
      </c>
      <c r="K193">
        <v>0.71721100000000004</v>
      </c>
      <c r="L193">
        <v>0.99076920000000002</v>
      </c>
      <c r="M193">
        <v>5.4717899999999996E-4</v>
      </c>
      <c r="O193">
        <v>0.77327000000000001</v>
      </c>
      <c r="P193">
        <v>355.24520000000001</v>
      </c>
      <c r="Q193">
        <v>0.64015429999999995</v>
      </c>
      <c r="R193">
        <v>0.46</v>
      </c>
      <c r="U193">
        <v>0.77327000000000001</v>
      </c>
      <c r="V193">
        <v>334.9307</v>
      </c>
      <c r="W193">
        <v>0.71945409999999999</v>
      </c>
      <c r="X193">
        <v>0.99575809999999998</v>
      </c>
      <c r="Y193">
        <v>6.0809099999999995E-4</v>
      </c>
      <c r="AA193">
        <v>0.77327000000000001</v>
      </c>
      <c r="AB193">
        <v>335.09500000000003</v>
      </c>
      <c r="AC193">
        <v>0.71818599999999999</v>
      </c>
      <c r="AD193">
        <v>0.99495100000000003</v>
      </c>
    </row>
    <row r="194" spans="9:30" x14ac:dyDescent="0.35">
      <c r="I194">
        <v>0.77327000000000001</v>
      </c>
      <c r="J194">
        <v>335.17020000000002</v>
      </c>
      <c r="K194">
        <v>0.71721100000000004</v>
      </c>
      <c r="L194">
        <v>0.99076920000000002</v>
      </c>
      <c r="M194">
        <v>5.4717899999999996E-4</v>
      </c>
      <c r="O194">
        <v>0.77327000000000001</v>
      </c>
      <c r="P194">
        <v>354.81779999999998</v>
      </c>
      <c r="Q194">
        <v>0.65935060000000001</v>
      </c>
      <c r="R194">
        <v>0.48</v>
      </c>
      <c r="U194">
        <v>0.77327000000000001</v>
      </c>
      <c r="V194">
        <v>334.9307</v>
      </c>
      <c r="W194">
        <v>0.71945409999999999</v>
      </c>
      <c r="X194">
        <v>0.99575809999999998</v>
      </c>
      <c r="Y194">
        <v>6.0809099999999995E-4</v>
      </c>
      <c r="AA194">
        <v>0.77327000000000001</v>
      </c>
      <c r="AB194">
        <v>335.09500000000003</v>
      </c>
      <c r="AC194">
        <v>0.71818599999999999</v>
      </c>
      <c r="AD194">
        <v>0.99495100000000003</v>
      </c>
    </row>
    <row r="195" spans="9:30" x14ac:dyDescent="0.35">
      <c r="I195">
        <v>0.77327000000000001</v>
      </c>
      <c r="J195">
        <v>335.17020000000002</v>
      </c>
      <c r="K195">
        <v>0.71721100000000004</v>
      </c>
      <c r="L195">
        <v>0.99076920000000002</v>
      </c>
      <c r="M195">
        <v>5.4717899999999996E-4</v>
      </c>
      <c r="O195">
        <v>0.77327000000000001</v>
      </c>
      <c r="P195">
        <v>354.39330000000001</v>
      </c>
      <c r="Q195">
        <v>0.67797799999999997</v>
      </c>
      <c r="R195">
        <v>0.5</v>
      </c>
      <c r="U195">
        <v>0.77327000000000001</v>
      </c>
      <c r="V195">
        <v>334.9307</v>
      </c>
      <c r="W195">
        <v>0.71945409999999999</v>
      </c>
      <c r="X195">
        <v>0.99575809999999998</v>
      </c>
      <c r="Y195">
        <v>6.0809099999999995E-4</v>
      </c>
      <c r="AA195">
        <v>0.77327000000000001</v>
      </c>
      <c r="AB195">
        <v>335.09500000000003</v>
      </c>
      <c r="AC195">
        <v>0.71818599999999999</v>
      </c>
      <c r="AD195">
        <v>0.99495100000000003</v>
      </c>
    </row>
    <row r="196" spans="9:30" x14ac:dyDescent="0.35">
      <c r="I196">
        <v>0.77327000000000001</v>
      </c>
      <c r="J196">
        <v>335.17020000000002</v>
      </c>
      <c r="K196">
        <v>0.71721100000000004</v>
      </c>
      <c r="L196">
        <v>0.99076920000000002</v>
      </c>
      <c r="M196">
        <v>5.4717899999999996E-4</v>
      </c>
      <c r="O196">
        <v>0.77327000000000001</v>
      </c>
      <c r="P196">
        <v>353.9717</v>
      </c>
      <c r="Q196">
        <v>0.69605260000000002</v>
      </c>
      <c r="R196">
        <v>0.52</v>
      </c>
      <c r="U196">
        <v>0.77327000000000001</v>
      </c>
      <c r="V196">
        <v>334.9307</v>
      </c>
      <c r="W196">
        <v>0.71945409999999999</v>
      </c>
      <c r="X196">
        <v>0.99575809999999998</v>
      </c>
      <c r="Y196">
        <v>6.0809099999999995E-4</v>
      </c>
      <c r="AA196">
        <v>0.77327000000000001</v>
      </c>
      <c r="AB196">
        <v>335.09500000000003</v>
      </c>
      <c r="AC196">
        <v>0.71818599999999999</v>
      </c>
      <c r="AD196">
        <v>0.99495100000000003</v>
      </c>
    </row>
    <row r="197" spans="9:30" x14ac:dyDescent="0.35">
      <c r="I197">
        <v>0.77327000000000001</v>
      </c>
      <c r="J197">
        <v>335.17020000000002</v>
      </c>
      <c r="K197">
        <v>0.71721100000000004</v>
      </c>
      <c r="L197">
        <v>0.99076920000000002</v>
      </c>
      <c r="M197">
        <v>5.4717899999999996E-4</v>
      </c>
      <c r="O197">
        <v>0.77327000000000001</v>
      </c>
      <c r="P197">
        <v>353.55309999999997</v>
      </c>
      <c r="Q197">
        <v>0.71359019999999995</v>
      </c>
      <c r="R197">
        <v>0.54</v>
      </c>
      <c r="U197">
        <v>0.77327000000000001</v>
      </c>
      <c r="V197">
        <v>334.9307</v>
      </c>
      <c r="W197">
        <v>0.71945409999999999</v>
      </c>
      <c r="X197">
        <v>0.99575809999999998</v>
      </c>
      <c r="Y197">
        <v>6.0809099999999995E-4</v>
      </c>
      <c r="AA197">
        <v>0.77327000000000001</v>
      </c>
      <c r="AB197">
        <v>335.09500000000003</v>
      </c>
      <c r="AC197">
        <v>0.71818599999999999</v>
      </c>
      <c r="AD197">
        <v>0.99495100000000003</v>
      </c>
    </row>
    <row r="198" spans="9:30" x14ac:dyDescent="0.35">
      <c r="I198">
        <v>0.77327000000000001</v>
      </c>
      <c r="J198">
        <v>335.17020000000002</v>
      </c>
      <c r="K198">
        <v>0.71721100000000004</v>
      </c>
      <c r="L198">
        <v>0.99076920000000002</v>
      </c>
      <c r="M198">
        <v>5.4717899999999996E-4</v>
      </c>
      <c r="O198">
        <v>0.77327000000000001</v>
      </c>
      <c r="P198">
        <v>353.13729999999998</v>
      </c>
      <c r="Q198">
        <v>0.73060630000000004</v>
      </c>
      <c r="R198">
        <v>0.56000000000000005</v>
      </c>
      <c r="U198">
        <v>0.77327000000000001</v>
      </c>
      <c r="V198">
        <v>334.9307</v>
      </c>
      <c r="W198">
        <v>0.71945409999999999</v>
      </c>
      <c r="X198">
        <v>0.99575809999999998</v>
      </c>
      <c r="Y198">
        <v>6.0809099999999995E-4</v>
      </c>
      <c r="AA198">
        <v>0.77327000000000001</v>
      </c>
      <c r="AB198">
        <v>335.09500000000003</v>
      </c>
      <c r="AC198">
        <v>0.71818599999999999</v>
      </c>
      <c r="AD198">
        <v>0.99495100000000003</v>
      </c>
    </row>
    <row r="199" spans="9:30" x14ac:dyDescent="0.35">
      <c r="I199">
        <v>0.77327000000000001</v>
      </c>
      <c r="J199">
        <v>335.17020000000002</v>
      </c>
      <c r="K199">
        <v>0.71721100000000004</v>
      </c>
      <c r="L199">
        <v>0.99076920000000002</v>
      </c>
      <c r="M199">
        <v>5.4717899999999996E-4</v>
      </c>
      <c r="O199">
        <v>0.77327000000000001</v>
      </c>
      <c r="P199">
        <v>352.72460000000001</v>
      </c>
      <c r="Q199">
        <v>0.747116</v>
      </c>
      <c r="R199">
        <v>0.57999999999999996</v>
      </c>
      <c r="U199">
        <v>0.77327000000000001</v>
      </c>
      <c r="V199">
        <v>334.9307</v>
      </c>
      <c r="W199">
        <v>0.71945409999999999</v>
      </c>
      <c r="X199">
        <v>0.99575809999999998</v>
      </c>
      <c r="Y199">
        <v>6.0809099999999995E-4</v>
      </c>
      <c r="AA199">
        <v>0.77327000000000001</v>
      </c>
      <c r="AB199">
        <v>335.09500000000003</v>
      </c>
      <c r="AC199">
        <v>0.71818599999999999</v>
      </c>
      <c r="AD199">
        <v>0.99495100000000003</v>
      </c>
    </row>
    <row r="200" spans="9:30" x14ac:dyDescent="0.35">
      <c r="I200">
        <v>0.77327000000000001</v>
      </c>
      <c r="J200">
        <v>335.17020000000002</v>
      </c>
      <c r="K200">
        <v>0.71721100000000004</v>
      </c>
      <c r="L200">
        <v>0.99076920000000002</v>
      </c>
      <c r="M200">
        <v>5.4717899999999996E-4</v>
      </c>
      <c r="O200">
        <v>0.77327000000000001</v>
      </c>
      <c r="P200">
        <v>352.31479999999999</v>
      </c>
      <c r="Q200">
        <v>0.76313399999999998</v>
      </c>
      <c r="R200">
        <v>0.6</v>
      </c>
      <c r="U200">
        <v>0.77327000000000001</v>
      </c>
      <c r="V200">
        <v>334.9307</v>
      </c>
      <c r="W200">
        <v>0.71945409999999999</v>
      </c>
      <c r="X200">
        <v>0.99575809999999998</v>
      </c>
      <c r="Y200">
        <v>6.0809099999999995E-4</v>
      </c>
      <c r="AA200">
        <v>0.77327000000000001</v>
      </c>
      <c r="AB200">
        <v>335.09500000000003</v>
      </c>
      <c r="AC200">
        <v>0.71818599999999999</v>
      </c>
      <c r="AD200">
        <v>0.99495100000000003</v>
      </c>
    </row>
    <row r="201" spans="9:30" x14ac:dyDescent="0.35">
      <c r="I201">
        <v>0.77327000000000001</v>
      </c>
      <c r="J201">
        <v>335.17020000000002</v>
      </c>
      <c r="K201">
        <v>0.71721100000000004</v>
      </c>
      <c r="L201">
        <v>0.99076920000000002</v>
      </c>
      <c r="M201">
        <v>5.4717899999999996E-4</v>
      </c>
      <c r="O201">
        <v>0.77327000000000001</v>
      </c>
      <c r="P201">
        <v>351.90809999999999</v>
      </c>
      <c r="Q201">
        <v>0.7786748</v>
      </c>
      <c r="R201">
        <v>0.62</v>
      </c>
      <c r="U201">
        <v>0.77327000000000001</v>
      </c>
      <c r="V201">
        <v>334.9307</v>
      </c>
      <c r="W201">
        <v>0.71945409999999999</v>
      </c>
      <c r="X201">
        <v>0.99575809999999998</v>
      </c>
      <c r="Y201">
        <v>6.0809099999999995E-4</v>
      </c>
      <c r="AA201">
        <v>0.77327000000000001</v>
      </c>
      <c r="AB201">
        <v>335.09500000000003</v>
      </c>
      <c r="AC201">
        <v>0.71818599999999999</v>
      </c>
      <c r="AD201">
        <v>0.99495100000000003</v>
      </c>
    </row>
    <row r="202" spans="9:30" x14ac:dyDescent="0.35">
      <c r="I202">
        <v>0.77327000000000001</v>
      </c>
      <c r="J202">
        <v>335.17020000000002</v>
      </c>
      <c r="K202">
        <v>0.71721100000000004</v>
      </c>
      <c r="L202">
        <v>0.99076920000000002</v>
      </c>
      <c r="M202">
        <v>5.4717899999999996E-4</v>
      </c>
      <c r="O202">
        <v>0.77327000000000001</v>
      </c>
      <c r="P202">
        <v>351.50439999999998</v>
      </c>
      <c r="Q202">
        <v>0.79375240000000002</v>
      </c>
      <c r="R202">
        <v>0.64</v>
      </c>
      <c r="U202">
        <v>0.77327000000000001</v>
      </c>
      <c r="V202">
        <v>334.9307</v>
      </c>
      <c r="W202">
        <v>0.71945409999999999</v>
      </c>
      <c r="X202">
        <v>0.99575809999999998</v>
      </c>
      <c r="Y202">
        <v>6.0809099999999995E-4</v>
      </c>
      <c r="AA202">
        <v>0.77327000000000001</v>
      </c>
      <c r="AB202">
        <v>335.09500000000003</v>
      </c>
      <c r="AC202">
        <v>0.71818599999999999</v>
      </c>
      <c r="AD202">
        <v>0.99495100000000003</v>
      </c>
    </row>
    <row r="203" spans="9:30" x14ac:dyDescent="0.35">
      <c r="I203">
        <v>0.77327000000000001</v>
      </c>
      <c r="J203">
        <v>335.17020000000002</v>
      </c>
      <c r="K203">
        <v>0.71721100000000004</v>
      </c>
      <c r="L203">
        <v>0.99076920000000002</v>
      </c>
      <c r="M203">
        <v>5.4717899999999996E-4</v>
      </c>
      <c r="O203">
        <v>0.77327000000000001</v>
      </c>
      <c r="P203">
        <v>351.10359999999997</v>
      </c>
      <c r="Q203">
        <v>0.80838069999999995</v>
      </c>
      <c r="R203">
        <v>0.66</v>
      </c>
      <c r="U203">
        <v>0.77327000000000001</v>
      </c>
      <c r="V203">
        <v>334.9307</v>
      </c>
      <c r="W203">
        <v>0.71945409999999999</v>
      </c>
      <c r="X203">
        <v>0.99575809999999998</v>
      </c>
      <c r="Y203">
        <v>6.0809099999999995E-4</v>
      </c>
      <c r="AA203">
        <v>0.77327000000000001</v>
      </c>
      <c r="AB203">
        <v>335.09500000000003</v>
      </c>
      <c r="AC203">
        <v>0.71818599999999999</v>
      </c>
      <c r="AD203">
        <v>0.99495100000000003</v>
      </c>
    </row>
    <row r="204" spans="9:30" x14ac:dyDescent="0.35">
      <c r="I204">
        <v>0.77327000000000001</v>
      </c>
      <c r="J204">
        <v>335.17020000000002</v>
      </c>
      <c r="K204">
        <v>0.71721100000000004</v>
      </c>
      <c r="L204">
        <v>0.99076920000000002</v>
      </c>
      <c r="M204">
        <v>5.4717899999999996E-4</v>
      </c>
      <c r="O204">
        <v>0.77327000000000001</v>
      </c>
      <c r="P204">
        <v>350.70600000000002</v>
      </c>
      <c r="Q204">
        <v>0.82257290000000005</v>
      </c>
      <c r="R204">
        <v>0.68</v>
      </c>
      <c r="U204">
        <v>0.77327000000000001</v>
      </c>
      <c r="V204">
        <v>334.9307</v>
      </c>
      <c r="W204">
        <v>0.71945409999999999</v>
      </c>
      <c r="X204">
        <v>0.99575809999999998</v>
      </c>
      <c r="Y204">
        <v>6.0809099999999995E-4</v>
      </c>
      <c r="AA204">
        <v>0.77327000000000001</v>
      </c>
      <c r="AB204">
        <v>335.09500000000003</v>
      </c>
      <c r="AC204">
        <v>0.71818599999999999</v>
      </c>
      <c r="AD204">
        <v>0.99495100000000003</v>
      </c>
    </row>
    <row r="205" spans="9:30" x14ac:dyDescent="0.35">
      <c r="I205">
        <v>0.77327000000000001</v>
      </c>
      <c r="J205">
        <v>335.17020000000002</v>
      </c>
      <c r="K205">
        <v>0.71721100000000004</v>
      </c>
      <c r="L205">
        <v>0.99076920000000002</v>
      </c>
      <c r="M205">
        <v>5.4717899999999996E-4</v>
      </c>
      <c r="O205">
        <v>0.77327000000000001</v>
      </c>
      <c r="P205">
        <v>350.31130000000002</v>
      </c>
      <c r="Q205">
        <v>0.83634220000000004</v>
      </c>
      <c r="R205">
        <v>0.7</v>
      </c>
      <c r="U205">
        <v>0.77327000000000001</v>
      </c>
      <c r="V205">
        <v>334.9307</v>
      </c>
      <c r="W205">
        <v>0.71945409999999999</v>
      </c>
      <c r="X205">
        <v>0.99575809999999998</v>
      </c>
      <c r="Y205">
        <v>6.0809099999999995E-4</v>
      </c>
      <c r="AA205">
        <v>0.77327000000000001</v>
      </c>
      <c r="AB205">
        <v>335.09500000000003</v>
      </c>
      <c r="AC205">
        <v>0.71818599999999999</v>
      </c>
      <c r="AD205">
        <v>0.99495100000000003</v>
      </c>
    </row>
    <row r="206" spans="9:30" x14ac:dyDescent="0.35">
      <c r="I206">
        <v>0.77327000000000001</v>
      </c>
      <c r="J206">
        <v>335.17020000000002</v>
      </c>
      <c r="K206">
        <v>0.71721100000000004</v>
      </c>
      <c r="L206">
        <v>0.99076920000000002</v>
      </c>
      <c r="M206">
        <v>5.4717899999999996E-4</v>
      </c>
      <c r="O206">
        <v>0.77327000000000001</v>
      </c>
      <c r="P206">
        <v>349.91980000000001</v>
      </c>
      <c r="Q206">
        <v>0.84970120000000005</v>
      </c>
      <c r="R206">
        <v>0.72</v>
      </c>
      <c r="U206">
        <v>0.77327000000000001</v>
      </c>
      <c r="V206">
        <v>334.9307</v>
      </c>
      <c r="W206">
        <v>0.71945409999999999</v>
      </c>
      <c r="X206">
        <v>0.99575809999999998</v>
      </c>
      <c r="Y206">
        <v>6.0809099999999995E-4</v>
      </c>
      <c r="AA206">
        <v>0.77327000000000001</v>
      </c>
      <c r="AB206">
        <v>335.09500000000003</v>
      </c>
      <c r="AC206">
        <v>0.71818599999999999</v>
      </c>
      <c r="AD206">
        <v>0.99495100000000003</v>
      </c>
    </row>
    <row r="207" spans="9:30" x14ac:dyDescent="0.35">
      <c r="I207">
        <v>0.77327000000000001</v>
      </c>
      <c r="J207">
        <v>335.17020000000002</v>
      </c>
      <c r="K207">
        <v>0.71721100000000004</v>
      </c>
      <c r="L207">
        <v>0.99076920000000002</v>
      </c>
      <c r="M207">
        <v>5.4717899999999996E-4</v>
      </c>
      <c r="O207">
        <v>0.77327000000000001</v>
      </c>
      <c r="P207">
        <v>349.53120000000001</v>
      </c>
      <c r="Q207">
        <v>0.86266240000000005</v>
      </c>
      <c r="R207">
        <v>0.74</v>
      </c>
      <c r="U207">
        <v>0.77327000000000001</v>
      </c>
      <c r="V207">
        <v>334.9307</v>
      </c>
      <c r="W207">
        <v>0.71945409999999999</v>
      </c>
      <c r="X207">
        <v>0.99575809999999998</v>
      </c>
      <c r="Y207">
        <v>6.0809099999999995E-4</v>
      </c>
      <c r="AA207">
        <v>0.77327000000000001</v>
      </c>
      <c r="AB207">
        <v>335.09500000000003</v>
      </c>
      <c r="AC207">
        <v>0.71818599999999999</v>
      </c>
      <c r="AD207">
        <v>0.99495100000000003</v>
      </c>
    </row>
    <row r="208" spans="9:30" x14ac:dyDescent="0.35">
      <c r="I208">
        <v>0.77327000000000001</v>
      </c>
      <c r="J208">
        <v>335.17020000000002</v>
      </c>
      <c r="K208">
        <v>0.71721100000000004</v>
      </c>
      <c r="L208">
        <v>0.99076920000000002</v>
      </c>
      <c r="M208">
        <v>5.4717899999999996E-4</v>
      </c>
      <c r="O208">
        <v>0.77327000000000001</v>
      </c>
      <c r="P208">
        <v>349.14569999999998</v>
      </c>
      <c r="Q208">
        <v>0.87523770000000001</v>
      </c>
      <c r="R208">
        <v>0.76</v>
      </c>
      <c r="U208">
        <v>0.77327000000000001</v>
      </c>
      <c r="V208">
        <v>334.9307</v>
      </c>
      <c r="W208">
        <v>0.71945409999999999</v>
      </c>
      <c r="X208">
        <v>0.99575809999999998</v>
      </c>
      <c r="Y208">
        <v>6.0809099999999995E-4</v>
      </c>
      <c r="AA208">
        <v>0.77327000000000001</v>
      </c>
      <c r="AB208">
        <v>335.09500000000003</v>
      </c>
      <c r="AC208">
        <v>0.71818599999999999</v>
      </c>
      <c r="AD208">
        <v>0.99495100000000003</v>
      </c>
    </row>
    <row r="209" spans="9:30" x14ac:dyDescent="0.35">
      <c r="I209">
        <v>0.77327000000000001</v>
      </c>
      <c r="J209">
        <v>335.17020000000002</v>
      </c>
      <c r="K209">
        <v>0.71721100000000004</v>
      </c>
      <c r="L209">
        <v>0.99076920000000002</v>
      </c>
      <c r="M209">
        <v>5.4717899999999996E-4</v>
      </c>
      <c r="O209">
        <v>0.77327000000000001</v>
      </c>
      <c r="P209">
        <v>348.76330000000002</v>
      </c>
      <c r="Q209">
        <v>0.88743890000000003</v>
      </c>
      <c r="R209">
        <v>0.78</v>
      </c>
      <c r="U209">
        <v>0.77327000000000001</v>
      </c>
      <c r="V209">
        <v>334.9307</v>
      </c>
      <c r="W209">
        <v>0.71945409999999999</v>
      </c>
      <c r="X209">
        <v>0.99575809999999998</v>
      </c>
      <c r="Y209">
        <v>6.0809099999999995E-4</v>
      </c>
      <c r="AA209">
        <v>0.77327000000000001</v>
      </c>
      <c r="AB209">
        <v>335.09500000000003</v>
      </c>
      <c r="AC209">
        <v>0.71818599999999999</v>
      </c>
      <c r="AD209">
        <v>0.99495100000000003</v>
      </c>
    </row>
    <row r="210" spans="9:30" x14ac:dyDescent="0.35">
      <c r="I210">
        <v>0.77327000000000001</v>
      </c>
      <c r="J210">
        <v>335.17020000000002</v>
      </c>
      <c r="K210">
        <v>0.71721100000000004</v>
      </c>
      <c r="L210">
        <v>0.99076920000000002</v>
      </c>
      <c r="M210">
        <v>5.4717899999999996E-4</v>
      </c>
      <c r="O210">
        <v>0.77327000000000001</v>
      </c>
      <c r="P210">
        <v>348.38389999999998</v>
      </c>
      <c r="Q210">
        <v>0.89927749999999995</v>
      </c>
      <c r="R210">
        <v>0.8</v>
      </c>
      <c r="U210">
        <v>0.77327000000000001</v>
      </c>
      <c r="V210">
        <v>334.9307</v>
      </c>
      <c r="W210">
        <v>0.71945409999999999</v>
      </c>
      <c r="X210">
        <v>0.99575809999999998</v>
      </c>
      <c r="Y210">
        <v>6.0809099999999995E-4</v>
      </c>
      <c r="AA210">
        <v>0.77327000000000001</v>
      </c>
      <c r="AB210">
        <v>335.09500000000003</v>
      </c>
      <c r="AC210">
        <v>0.71818599999999999</v>
      </c>
      <c r="AD210">
        <v>0.99495100000000003</v>
      </c>
    </row>
    <row r="211" spans="9:30" x14ac:dyDescent="0.35">
      <c r="I211">
        <v>0.77327000000000001</v>
      </c>
      <c r="J211">
        <v>335.17020000000002</v>
      </c>
      <c r="K211">
        <v>0.71721100000000004</v>
      </c>
      <c r="L211">
        <v>0.99076920000000002</v>
      </c>
      <c r="M211">
        <v>5.4717899999999996E-4</v>
      </c>
      <c r="O211">
        <v>0.77327000000000001</v>
      </c>
      <c r="P211">
        <v>348.00749999999999</v>
      </c>
      <c r="Q211">
        <v>0.91076429999999997</v>
      </c>
      <c r="R211">
        <v>0.82</v>
      </c>
      <c r="U211">
        <v>0.77327000000000001</v>
      </c>
      <c r="V211">
        <v>334.9307</v>
      </c>
      <c r="W211">
        <v>0.71945409999999999</v>
      </c>
      <c r="X211">
        <v>0.99575809999999998</v>
      </c>
      <c r="Y211">
        <v>6.0809099999999995E-4</v>
      </c>
      <c r="AA211">
        <v>0.77327000000000001</v>
      </c>
      <c r="AB211">
        <v>335.09500000000003</v>
      </c>
      <c r="AC211">
        <v>0.71818599999999999</v>
      </c>
      <c r="AD211">
        <v>0.99495100000000003</v>
      </c>
    </row>
    <row r="212" spans="9:30" x14ac:dyDescent="0.35">
      <c r="I212">
        <v>0.77327000000000001</v>
      </c>
      <c r="J212">
        <v>335.17020000000002</v>
      </c>
      <c r="K212">
        <v>0.71721100000000004</v>
      </c>
      <c r="L212">
        <v>0.99076920000000002</v>
      </c>
      <c r="M212">
        <v>5.4717899999999996E-4</v>
      </c>
      <c r="O212">
        <v>0.77327000000000001</v>
      </c>
      <c r="P212">
        <v>347.63420000000002</v>
      </c>
      <c r="Q212">
        <v>0.92191029999999996</v>
      </c>
      <c r="R212">
        <v>0.84</v>
      </c>
      <c r="U212">
        <v>0.77327000000000001</v>
      </c>
      <c r="V212">
        <v>334.9307</v>
      </c>
      <c r="W212">
        <v>0.71945409999999999</v>
      </c>
      <c r="X212">
        <v>0.99575809999999998</v>
      </c>
      <c r="Y212">
        <v>6.0809099999999995E-4</v>
      </c>
      <c r="AA212">
        <v>0.77327000000000001</v>
      </c>
      <c r="AB212">
        <v>335.09500000000003</v>
      </c>
      <c r="AC212">
        <v>0.71818599999999999</v>
      </c>
      <c r="AD212">
        <v>0.99495100000000003</v>
      </c>
    </row>
    <row r="213" spans="9:30" x14ac:dyDescent="0.35">
      <c r="I213">
        <v>0.77327000000000001</v>
      </c>
      <c r="J213">
        <v>335.17020000000002</v>
      </c>
      <c r="K213">
        <v>0.71721100000000004</v>
      </c>
      <c r="L213">
        <v>0.99076920000000002</v>
      </c>
      <c r="M213">
        <v>5.4717899999999996E-4</v>
      </c>
      <c r="O213">
        <v>0.77327000000000001</v>
      </c>
      <c r="P213">
        <v>347.26389999999998</v>
      </c>
      <c r="Q213">
        <v>0.9327259</v>
      </c>
      <c r="R213">
        <v>0.86</v>
      </c>
      <c r="U213">
        <v>0.77327000000000001</v>
      </c>
      <c r="V213">
        <v>334.9307</v>
      </c>
      <c r="W213">
        <v>0.71945409999999999</v>
      </c>
      <c r="X213">
        <v>0.99575809999999998</v>
      </c>
      <c r="Y213">
        <v>6.0809099999999995E-4</v>
      </c>
      <c r="AA213">
        <v>0.77327000000000001</v>
      </c>
      <c r="AB213">
        <v>335.09500000000003</v>
      </c>
      <c r="AC213">
        <v>0.71818599999999999</v>
      </c>
      <c r="AD213">
        <v>0.99495100000000003</v>
      </c>
    </row>
    <row r="214" spans="9:30" x14ac:dyDescent="0.35">
      <c r="I214">
        <v>0.77327000000000001</v>
      </c>
      <c r="J214">
        <v>335.17020000000002</v>
      </c>
      <c r="K214">
        <v>0.71721100000000004</v>
      </c>
      <c r="L214">
        <v>0.99076920000000002</v>
      </c>
      <c r="M214">
        <v>5.4717899999999996E-4</v>
      </c>
      <c r="O214">
        <v>0.77327000000000001</v>
      </c>
      <c r="P214">
        <v>346.89670000000001</v>
      </c>
      <c r="Q214">
        <v>0.94322130000000004</v>
      </c>
      <c r="R214">
        <v>0.88</v>
      </c>
      <c r="U214">
        <v>0.77327000000000001</v>
      </c>
      <c r="V214">
        <v>334.9307</v>
      </c>
      <c r="W214">
        <v>0.71945409999999999</v>
      </c>
      <c r="X214">
        <v>0.99575809999999998</v>
      </c>
      <c r="Y214">
        <v>6.0809099999999995E-4</v>
      </c>
      <c r="AA214">
        <v>0.77327000000000001</v>
      </c>
      <c r="AB214">
        <v>335.09500000000003</v>
      </c>
      <c r="AC214">
        <v>0.71818599999999999</v>
      </c>
      <c r="AD214">
        <v>0.99495100000000003</v>
      </c>
    </row>
    <row r="215" spans="9:30" x14ac:dyDescent="0.35">
      <c r="I215">
        <v>0.77327000000000001</v>
      </c>
      <c r="J215">
        <v>335.17020000000002</v>
      </c>
      <c r="K215">
        <v>0.71721100000000004</v>
      </c>
      <c r="L215">
        <v>0.99076920000000002</v>
      </c>
      <c r="M215">
        <v>5.4717899999999996E-4</v>
      </c>
      <c r="O215">
        <v>0.77327000000000001</v>
      </c>
      <c r="P215">
        <v>346.5324</v>
      </c>
      <c r="Q215">
        <v>0.95340619999999998</v>
      </c>
      <c r="R215">
        <v>0.9</v>
      </c>
      <c r="U215">
        <v>0.77327000000000001</v>
      </c>
      <c r="V215">
        <v>334.9307</v>
      </c>
      <c r="W215">
        <v>0.71945409999999999</v>
      </c>
      <c r="X215">
        <v>0.99575809999999998</v>
      </c>
      <c r="Y215">
        <v>6.0809099999999995E-4</v>
      </c>
      <c r="AA215">
        <v>0.77327000000000001</v>
      </c>
      <c r="AB215">
        <v>335.09500000000003</v>
      </c>
      <c r="AC215">
        <v>0.71818599999999999</v>
      </c>
      <c r="AD215">
        <v>0.99495100000000003</v>
      </c>
    </row>
    <row r="216" spans="9:30" x14ac:dyDescent="0.35">
      <c r="I216">
        <v>0.77327000000000001</v>
      </c>
      <c r="J216">
        <v>335.17020000000002</v>
      </c>
      <c r="K216">
        <v>0.71721100000000004</v>
      </c>
      <c r="L216">
        <v>0.99076920000000002</v>
      </c>
      <c r="M216">
        <v>5.4717899999999996E-4</v>
      </c>
      <c r="O216">
        <v>0.77327000000000001</v>
      </c>
      <c r="P216">
        <v>346.17110000000002</v>
      </c>
      <c r="Q216">
        <v>0.96329030000000004</v>
      </c>
      <c r="R216">
        <v>0.92</v>
      </c>
      <c r="U216">
        <v>0.77327000000000001</v>
      </c>
      <c r="V216">
        <v>334.9307</v>
      </c>
      <c r="W216">
        <v>0.71945409999999999</v>
      </c>
      <c r="X216">
        <v>0.99575809999999998</v>
      </c>
      <c r="Y216">
        <v>6.0809099999999995E-4</v>
      </c>
      <c r="AA216">
        <v>0.77327000000000001</v>
      </c>
      <c r="AB216">
        <v>335.09500000000003</v>
      </c>
      <c r="AC216">
        <v>0.71818599999999999</v>
      </c>
      <c r="AD216">
        <v>0.99495100000000003</v>
      </c>
    </row>
    <row r="217" spans="9:30" x14ac:dyDescent="0.35">
      <c r="I217">
        <v>0.77327000000000001</v>
      </c>
      <c r="J217">
        <v>335.17020000000002</v>
      </c>
      <c r="K217">
        <v>0.71721100000000004</v>
      </c>
      <c r="L217">
        <v>0.99076920000000002</v>
      </c>
      <c r="M217">
        <v>5.4717899999999996E-4</v>
      </c>
      <c r="O217">
        <v>0.77327000000000001</v>
      </c>
      <c r="P217">
        <v>345.81279999999998</v>
      </c>
      <c r="Q217">
        <v>0.97288280000000005</v>
      </c>
      <c r="R217">
        <v>0.94</v>
      </c>
      <c r="U217">
        <v>0.77327000000000001</v>
      </c>
      <c r="V217">
        <v>334.9307</v>
      </c>
      <c r="W217">
        <v>0.71945409999999999</v>
      </c>
      <c r="X217">
        <v>0.99575809999999998</v>
      </c>
      <c r="Y217">
        <v>6.0809099999999995E-4</v>
      </c>
      <c r="AA217">
        <v>0.77327000000000001</v>
      </c>
      <c r="AB217">
        <v>335.09500000000003</v>
      </c>
      <c r="AC217">
        <v>0.71818599999999999</v>
      </c>
      <c r="AD217">
        <v>0.99495100000000003</v>
      </c>
    </row>
    <row r="218" spans="9:30" x14ac:dyDescent="0.35">
      <c r="I218">
        <v>0.77327000000000001</v>
      </c>
      <c r="J218">
        <v>335.17020000000002</v>
      </c>
      <c r="K218">
        <v>0.71721100000000004</v>
      </c>
      <c r="L218">
        <v>0.99076920000000002</v>
      </c>
      <c r="M218">
        <v>5.4717899999999996E-4</v>
      </c>
      <c r="O218">
        <v>0.77327000000000001</v>
      </c>
      <c r="P218">
        <v>345.45749999999998</v>
      </c>
      <c r="Q218">
        <v>0.98219290000000004</v>
      </c>
      <c r="R218">
        <v>0.96</v>
      </c>
      <c r="U218">
        <v>0.77327000000000001</v>
      </c>
      <c r="V218">
        <v>334.9307</v>
      </c>
      <c r="W218">
        <v>0.71945409999999999</v>
      </c>
      <c r="X218">
        <v>0.99575809999999998</v>
      </c>
      <c r="Y218">
        <v>6.0809099999999995E-4</v>
      </c>
      <c r="AA218">
        <v>0.77327000000000001</v>
      </c>
      <c r="AB218">
        <v>335.09500000000003</v>
      </c>
      <c r="AC218">
        <v>0.71818599999999999</v>
      </c>
      <c r="AD218">
        <v>0.99495100000000003</v>
      </c>
    </row>
    <row r="219" spans="9:30" x14ac:dyDescent="0.35">
      <c r="I219">
        <v>0.77327000000000001</v>
      </c>
      <c r="J219">
        <v>335.17020000000002</v>
      </c>
      <c r="K219">
        <v>0.71721100000000004</v>
      </c>
      <c r="L219">
        <v>0.99076920000000002</v>
      </c>
      <c r="M219">
        <v>5.4717899999999996E-4</v>
      </c>
      <c r="O219">
        <v>0.77327000000000001</v>
      </c>
      <c r="P219">
        <v>345.10520000000002</v>
      </c>
      <c r="Q219">
        <v>0.99122909999999997</v>
      </c>
      <c r="R219">
        <v>0.98</v>
      </c>
      <c r="U219">
        <v>0.77327000000000001</v>
      </c>
      <c r="V219">
        <v>334.9307</v>
      </c>
      <c r="W219">
        <v>0.71945409999999999</v>
      </c>
      <c r="X219">
        <v>0.99575809999999998</v>
      </c>
      <c r="Y219">
        <v>6.0809099999999995E-4</v>
      </c>
      <c r="AA219">
        <v>0.77327000000000001</v>
      </c>
      <c r="AB219">
        <v>335.09500000000003</v>
      </c>
      <c r="AC219">
        <v>0.71818599999999999</v>
      </c>
      <c r="AD219">
        <v>0.99495100000000003</v>
      </c>
    </row>
    <row r="220" spans="9:30" x14ac:dyDescent="0.35">
      <c r="I220">
        <v>0.77327000000000001</v>
      </c>
      <c r="J220">
        <v>344.75580000000002</v>
      </c>
      <c r="K220">
        <v>1</v>
      </c>
      <c r="L220">
        <v>1</v>
      </c>
      <c r="O220">
        <v>0.77327000000000001</v>
      </c>
      <c r="P220">
        <v>344.75569999999999</v>
      </c>
      <c r="Q220">
        <v>1</v>
      </c>
      <c r="R220">
        <v>1</v>
      </c>
      <c r="U220">
        <v>0.77327000000000001</v>
      </c>
      <c r="V220">
        <v>344.75580000000002</v>
      </c>
      <c r="W220">
        <v>1</v>
      </c>
      <c r="X220">
        <v>1</v>
      </c>
      <c r="AA220">
        <v>0.77327000000000001</v>
      </c>
      <c r="AB220">
        <v>344.75599999999997</v>
      </c>
      <c r="AC220">
        <v>1</v>
      </c>
      <c r="AD220">
        <v>1</v>
      </c>
    </row>
    <row r="221" spans="9:30" x14ac:dyDescent="0.35">
      <c r="I221">
        <v>0.63995000000000002</v>
      </c>
      <c r="J221">
        <v>360.77010000000001</v>
      </c>
      <c r="K221">
        <v>0</v>
      </c>
      <c r="L221">
        <v>0</v>
      </c>
      <c r="O221">
        <v>0.63995000000000002</v>
      </c>
      <c r="P221">
        <v>360.77010000000001</v>
      </c>
      <c r="Q221">
        <v>0</v>
      </c>
      <c r="R221">
        <v>0</v>
      </c>
      <c r="U221">
        <v>0.63995000000000002</v>
      </c>
      <c r="V221">
        <v>360.77010000000001</v>
      </c>
      <c r="W221">
        <v>0</v>
      </c>
      <c r="X221">
        <v>0</v>
      </c>
      <c r="AA221">
        <v>0.63995000000000002</v>
      </c>
      <c r="AB221">
        <v>360.77</v>
      </c>
      <c r="AC221">
        <v>0</v>
      </c>
      <c r="AD221">
        <v>0</v>
      </c>
    </row>
    <row r="222" spans="9:30" x14ac:dyDescent="0.35">
      <c r="I222">
        <v>0.63995000000000002</v>
      </c>
      <c r="J222">
        <v>330.23899999999998</v>
      </c>
      <c r="K222">
        <v>0.72816440000000004</v>
      </c>
      <c r="L222">
        <v>0.99201349999999999</v>
      </c>
      <c r="M222">
        <v>5.1488900000000004E-4</v>
      </c>
      <c r="O222">
        <v>0.63995000000000002</v>
      </c>
      <c r="P222">
        <v>360.26080000000002</v>
      </c>
      <c r="Q222">
        <v>3.9073999999999998E-2</v>
      </c>
      <c r="R222">
        <v>0.02</v>
      </c>
      <c r="U222">
        <v>0.63995000000000002</v>
      </c>
      <c r="V222">
        <v>330.04610000000002</v>
      </c>
      <c r="W222">
        <v>0.72993319999999995</v>
      </c>
      <c r="X222">
        <v>0.99602820000000003</v>
      </c>
      <c r="Y222">
        <v>5.8122000000000002E-4</v>
      </c>
      <c r="AA222">
        <v>0.63995000000000002</v>
      </c>
      <c r="AB222">
        <v>330.18099999999998</v>
      </c>
      <c r="AC222">
        <v>0.72890999999999995</v>
      </c>
      <c r="AD222">
        <v>0.99526199999999998</v>
      </c>
    </row>
    <row r="223" spans="9:30" x14ac:dyDescent="0.35">
      <c r="I223">
        <v>0.63995000000000002</v>
      </c>
      <c r="J223">
        <v>330.23899999999998</v>
      </c>
      <c r="K223">
        <v>0.72816440000000004</v>
      </c>
      <c r="L223">
        <v>0.99201349999999999</v>
      </c>
      <c r="M223">
        <v>5.1488900000000004E-4</v>
      </c>
      <c r="O223">
        <v>0.63995000000000002</v>
      </c>
      <c r="P223">
        <v>359.75349999999997</v>
      </c>
      <c r="Q223">
        <v>7.6988699999999993E-2</v>
      </c>
      <c r="R223">
        <v>0.04</v>
      </c>
      <c r="U223">
        <v>0.63995000000000002</v>
      </c>
      <c r="V223">
        <v>330.04649999999998</v>
      </c>
      <c r="W223">
        <v>0.72993719999999995</v>
      </c>
      <c r="X223">
        <v>0.99602829999999998</v>
      </c>
      <c r="Y223">
        <v>5.8120999999999997E-4</v>
      </c>
      <c r="AA223">
        <v>0.63995000000000002</v>
      </c>
      <c r="AB223">
        <v>330.18200000000002</v>
      </c>
      <c r="AC223">
        <v>0.72891300000000003</v>
      </c>
      <c r="AD223">
        <v>0.99526199999999998</v>
      </c>
    </row>
    <row r="224" spans="9:30" x14ac:dyDescent="0.35">
      <c r="I224">
        <v>0.63995000000000002</v>
      </c>
      <c r="J224">
        <v>330.23899999999998</v>
      </c>
      <c r="K224">
        <v>0.72816440000000004</v>
      </c>
      <c r="L224">
        <v>0.99201349999999999</v>
      </c>
      <c r="M224">
        <v>5.1488900000000004E-4</v>
      </c>
      <c r="O224">
        <v>0.63995000000000002</v>
      </c>
      <c r="P224">
        <v>359.24849999999998</v>
      </c>
      <c r="Q224">
        <v>0.11377180000000001</v>
      </c>
      <c r="R224">
        <v>0.06</v>
      </c>
      <c r="U224">
        <v>0.63995000000000002</v>
      </c>
      <c r="V224">
        <v>330.04649999999998</v>
      </c>
      <c r="W224">
        <v>0.72993739999999996</v>
      </c>
      <c r="X224">
        <v>0.99602829999999998</v>
      </c>
      <c r="Y224">
        <v>5.8120999999999997E-4</v>
      </c>
      <c r="AA224">
        <v>0.63995000000000002</v>
      </c>
      <c r="AB224">
        <v>330.18200000000002</v>
      </c>
      <c r="AC224">
        <v>0.72891300000000003</v>
      </c>
      <c r="AD224">
        <v>0.99526199999999998</v>
      </c>
    </row>
    <row r="225" spans="9:30" x14ac:dyDescent="0.35">
      <c r="I225">
        <v>0.63995000000000002</v>
      </c>
      <c r="J225">
        <v>330.23899999999998</v>
      </c>
      <c r="K225">
        <v>0.72816440000000004</v>
      </c>
      <c r="L225">
        <v>0.99201349999999999</v>
      </c>
      <c r="M225">
        <v>5.1488900000000004E-4</v>
      </c>
      <c r="O225">
        <v>0.63995000000000002</v>
      </c>
      <c r="P225">
        <v>358.74590000000001</v>
      </c>
      <c r="Q225">
        <v>0.14945069999999999</v>
      </c>
      <c r="R225">
        <v>0.08</v>
      </c>
      <c r="U225">
        <v>0.63995000000000002</v>
      </c>
      <c r="V225">
        <v>330.04649999999998</v>
      </c>
      <c r="W225">
        <v>0.72993739999999996</v>
      </c>
      <c r="X225">
        <v>0.99602829999999998</v>
      </c>
      <c r="Y225">
        <v>5.8120999999999997E-4</v>
      </c>
      <c r="AA225">
        <v>0.63995000000000002</v>
      </c>
      <c r="AB225">
        <v>330.18200000000002</v>
      </c>
      <c r="AC225">
        <v>0.72891300000000003</v>
      </c>
      <c r="AD225">
        <v>0.99526199999999998</v>
      </c>
    </row>
    <row r="226" spans="9:30" x14ac:dyDescent="0.35">
      <c r="I226">
        <v>0.63995000000000002</v>
      </c>
      <c r="J226">
        <v>330.23899999999998</v>
      </c>
      <c r="K226">
        <v>0.72816440000000004</v>
      </c>
      <c r="L226">
        <v>0.99201349999999999</v>
      </c>
      <c r="M226">
        <v>5.1488900000000004E-4</v>
      </c>
      <c r="O226">
        <v>0.63995000000000002</v>
      </c>
      <c r="P226">
        <v>358.24560000000002</v>
      </c>
      <c r="Q226">
        <v>0.18405289999999999</v>
      </c>
      <c r="R226">
        <v>0.1</v>
      </c>
      <c r="U226">
        <v>0.63995000000000002</v>
      </c>
      <c r="V226">
        <v>330.04649999999998</v>
      </c>
      <c r="W226">
        <v>0.72993739999999996</v>
      </c>
      <c r="X226">
        <v>0.99602829999999998</v>
      </c>
      <c r="Y226">
        <v>5.8120999999999997E-4</v>
      </c>
      <c r="AA226">
        <v>0.63995000000000002</v>
      </c>
      <c r="AB226">
        <v>330.18200000000002</v>
      </c>
      <c r="AC226">
        <v>0.72891300000000003</v>
      </c>
      <c r="AD226">
        <v>0.99526199999999998</v>
      </c>
    </row>
    <row r="227" spans="9:30" x14ac:dyDescent="0.35">
      <c r="I227">
        <v>0.63995000000000002</v>
      </c>
      <c r="J227">
        <v>330.23899999999998</v>
      </c>
      <c r="K227">
        <v>0.72816440000000004</v>
      </c>
      <c r="L227">
        <v>0.99201349999999999</v>
      </c>
      <c r="M227">
        <v>5.1488900000000004E-4</v>
      </c>
      <c r="O227">
        <v>0.63995000000000002</v>
      </c>
      <c r="P227">
        <v>357.74790000000002</v>
      </c>
      <c r="Q227">
        <v>0.21760550000000001</v>
      </c>
      <c r="R227">
        <v>0.12</v>
      </c>
      <c r="U227">
        <v>0.63995000000000002</v>
      </c>
      <c r="V227">
        <v>330.04649999999998</v>
      </c>
      <c r="W227">
        <v>0.72993739999999996</v>
      </c>
      <c r="X227">
        <v>0.99602829999999998</v>
      </c>
      <c r="Y227">
        <v>5.8120999999999997E-4</v>
      </c>
      <c r="AA227">
        <v>0.63995000000000002</v>
      </c>
      <c r="AB227">
        <v>330.18200000000002</v>
      </c>
      <c r="AC227">
        <v>0.72891300000000003</v>
      </c>
      <c r="AD227">
        <v>0.99526199999999998</v>
      </c>
    </row>
    <row r="228" spans="9:30" x14ac:dyDescent="0.35">
      <c r="I228">
        <v>0.63995000000000002</v>
      </c>
      <c r="J228">
        <v>330.23899999999998</v>
      </c>
      <c r="K228">
        <v>0.72816440000000004</v>
      </c>
      <c r="L228">
        <v>0.99201349999999999</v>
      </c>
      <c r="M228">
        <v>5.1488900000000004E-4</v>
      </c>
      <c r="O228">
        <v>0.63995000000000002</v>
      </c>
      <c r="P228">
        <v>357.25279999999998</v>
      </c>
      <c r="Q228">
        <v>0.25013560000000001</v>
      </c>
      <c r="R228">
        <v>0.14000000000000001</v>
      </c>
      <c r="U228">
        <v>0.63995000000000002</v>
      </c>
      <c r="V228">
        <v>330.04649999999998</v>
      </c>
      <c r="W228">
        <v>0.72993739999999996</v>
      </c>
      <c r="X228">
        <v>0.99602829999999998</v>
      </c>
      <c r="Y228">
        <v>5.8120999999999997E-4</v>
      </c>
      <c r="AA228">
        <v>0.63995000000000002</v>
      </c>
      <c r="AB228">
        <v>330.18200000000002</v>
      </c>
      <c r="AC228">
        <v>0.72891300000000003</v>
      </c>
      <c r="AD228">
        <v>0.99526199999999998</v>
      </c>
    </row>
    <row r="229" spans="9:30" x14ac:dyDescent="0.35">
      <c r="I229">
        <v>0.63995000000000002</v>
      </c>
      <c r="J229">
        <v>330.23899999999998</v>
      </c>
      <c r="K229">
        <v>0.72816440000000004</v>
      </c>
      <c r="L229">
        <v>0.99201349999999999</v>
      </c>
      <c r="M229">
        <v>5.1488900000000004E-4</v>
      </c>
      <c r="O229">
        <v>0.63995000000000002</v>
      </c>
      <c r="P229">
        <v>356.7604</v>
      </c>
      <c r="Q229">
        <v>0.28166989999999997</v>
      </c>
      <c r="R229">
        <v>0.16</v>
      </c>
      <c r="U229">
        <v>0.63995000000000002</v>
      </c>
      <c r="V229">
        <v>330.04649999999998</v>
      </c>
      <c r="W229">
        <v>0.72993739999999996</v>
      </c>
      <c r="X229">
        <v>0.99602829999999998</v>
      </c>
      <c r="Y229">
        <v>5.8120999999999997E-4</v>
      </c>
      <c r="AA229">
        <v>0.63995000000000002</v>
      </c>
      <c r="AB229">
        <v>330.18200000000002</v>
      </c>
      <c r="AC229">
        <v>0.72891300000000003</v>
      </c>
      <c r="AD229">
        <v>0.99526199999999998</v>
      </c>
    </row>
    <row r="230" spans="9:30" x14ac:dyDescent="0.35">
      <c r="I230">
        <v>0.63995000000000002</v>
      </c>
      <c r="J230">
        <v>330.23899999999998</v>
      </c>
      <c r="K230">
        <v>0.72816440000000004</v>
      </c>
      <c r="L230">
        <v>0.99201349999999999</v>
      </c>
      <c r="M230">
        <v>5.1488900000000004E-4</v>
      </c>
      <c r="O230">
        <v>0.63995000000000002</v>
      </c>
      <c r="P230">
        <v>356.27069999999998</v>
      </c>
      <c r="Q230">
        <v>0.31223479999999998</v>
      </c>
      <c r="R230">
        <v>0.18</v>
      </c>
      <c r="U230">
        <v>0.63995000000000002</v>
      </c>
      <c r="V230">
        <v>330.04649999999998</v>
      </c>
      <c r="W230">
        <v>0.72993739999999996</v>
      </c>
      <c r="X230">
        <v>0.99602829999999998</v>
      </c>
      <c r="Y230">
        <v>5.8120999999999997E-4</v>
      </c>
      <c r="AA230">
        <v>0.63995000000000002</v>
      </c>
      <c r="AB230">
        <v>330.18200000000002</v>
      </c>
      <c r="AC230">
        <v>0.72891300000000003</v>
      </c>
      <c r="AD230">
        <v>0.99526199999999998</v>
      </c>
    </row>
    <row r="231" spans="9:30" x14ac:dyDescent="0.35">
      <c r="I231">
        <v>0.63995000000000002</v>
      </c>
      <c r="J231">
        <v>330.23899999999998</v>
      </c>
      <c r="K231">
        <v>0.72816440000000004</v>
      </c>
      <c r="L231">
        <v>0.99201349999999999</v>
      </c>
      <c r="M231">
        <v>5.1488900000000004E-4</v>
      </c>
      <c r="O231">
        <v>0.63995000000000002</v>
      </c>
      <c r="P231">
        <v>355.78390000000002</v>
      </c>
      <c r="Q231">
        <v>0.34185650000000001</v>
      </c>
      <c r="R231">
        <v>0.2</v>
      </c>
      <c r="U231">
        <v>0.63995000000000002</v>
      </c>
      <c r="V231">
        <v>330.04649999999998</v>
      </c>
      <c r="W231">
        <v>0.72993739999999996</v>
      </c>
      <c r="X231">
        <v>0.99602829999999998</v>
      </c>
      <c r="Y231">
        <v>5.8120999999999997E-4</v>
      </c>
      <c r="AA231">
        <v>0.63995000000000002</v>
      </c>
      <c r="AB231">
        <v>330.18200000000002</v>
      </c>
      <c r="AC231">
        <v>0.72891300000000003</v>
      </c>
      <c r="AD231">
        <v>0.99526199999999998</v>
      </c>
    </row>
    <row r="232" spans="9:30" x14ac:dyDescent="0.35">
      <c r="I232">
        <v>0.63995000000000002</v>
      </c>
      <c r="J232">
        <v>330.23899999999998</v>
      </c>
      <c r="K232">
        <v>0.72816440000000004</v>
      </c>
      <c r="L232">
        <v>0.99201349999999999</v>
      </c>
      <c r="M232">
        <v>5.1488900000000004E-4</v>
      </c>
      <c r="O232">
        <v>0.63995000000000002</v>
      </c>
      <c r="P232">
        <v>355.30009999999999</v>
      </c>
      <c r="Q232">
        <v>0.37056080000000002</v>
      </c>
      <c r="R232">
        <v>0.22</v>
      </c>
      <c r="U232">
        <v>0.63995000000000002</v>
      </c>
      <c r="V232">
        <v>330.04649999999998</v>
      </c>
      <c r="W232">
        <v>0.72993739999999996</v>
      </c>
      <c r="X232">
        <v>0.99602829999999998</v>
      </c>
      <c r="Y232">
        <v>5.8120999999999997E-4</v>
      </c>
      <c r="AA232">
        <v>0.63995000000000002</v>
      </c>
      <c r="AB232">
        <v>330.18200000000002</v>
      </c>
      <c r="AC232">
        <v>0.72891300000000003</v>
      </c>
      <c r="AD232">
        <v>0.99526199999999998</v>
      </c>
    </row>
    <row r="233" spans="9:30" x14ac:dyDescent="0.35">
      <c r="I233">
        <v>0.63995000000000002</v>
      </c>
      <c r="J233">
        <v>330.23899999999998</v>
      </c>
      <c r="K233">
        <v>0.72816440000000004</v>
      </c>
      <c r="L233">
        <v>0.99201349999999999</v>
      </c>
      <c r="M233">
        <v>5.1488900000000004E-4</v>
      </c>
      <c r="O233">
        <v>0.63995000000000002</v>
      </c>
      <c r="P233">
        <v>354.81920000000002</v>
      </c>
      <c r="Q233">
        <v>0.39837309999999998</v>
      </c>
      <c r="R233">
        <v>0.24</v>
      </c>
      <c r="U233">
        <v>0.63995000000000002</v>
      </c>
      <c r="V233">
        <v>330.04649999999998</v>
      </c>
      <c r="W233">
        <v>0.72993739999999996</v>
      </c>
      <c r="X233">
        <v>0.99602829999999998</v>
      </c>
      <c r="Y233">
        <v>5.8120999999999997E-4</v>
      </c>
      <c r="AA233">
        <v>0.63995000000000002</v>
      </c>
      <c r="AB233">
        <v>330.18200000000002</v>
      </c>
      <c r="AC233">
        <v>0.72891300000000003</v>
      </c>
      <c r="AD233">
        <v>0.99526199999999998</v>
      </c>
    </row>
    <row r="234" spans="9:30" x14ac:dyDescent="0.35">
      <c r="I234">
        <v>0.63995000000000002</v>
      </c>
      <c r="J234">
        <v>330.23899999999998</v>
      </c>
      <c r="K234">
        <v>0.72816440000000004</v>
      </c>
      <c r="L234">
        <v>0.99201349999999999</v>
      </c>
      <c r="M234">
        <v>5.1488900000000004E-4</v>
      </c>
      <c r="O234">
        <v>0.63995000000000002</v>
      </c>
      <c r="P234">
        <v>354.34140000000002</v>
      </c>
      <c r="Q234">
        <v>0.42531859999999999</v>
      </c>
      <c r="R234">
        <v>0.26</v>
      </c>
      <c r="U234">
        <v>0.63995000000000002</v>
      </c>
      <c r="V234">
        <v>330.04649999999998</v>
      </c>
      <c r="W234">
        <v>0.72993739999999996</v>
      </c>
      <c r="X234">
        <v>0.99602829999999998</v>
      </c>
      <c r="Y234">
        <v>5.8120999999999997E-4</v>
      </c>
      <c r="AA234">
        <v>0.63995000000000002</v>
      </c>
      <c r="AB234">
        <v>330.18200000000002</v>
      </c>
      <c r="AC234">
        <v>0.72891300000000003</v>
      </c>
      <c r="AD234">
        <v>0.99526199999999998</v>
      </c>
    </row>
    <row r="235" spans="9:30" x14ac:dyDescent="0.35">
      <c r="I235">
        <v>0.63995000000000002</v>
      </c>
      <c r="J235">
        <v>330.23899999999998</v>
      </c>
      <c r="K235">
        <v>0.72816440000000004</v>
      </c>
      <c r="L235">
        <v>0.99201349999999999</v>
      </c>
      <c r="M235">
        <v>5.1488900000000004E-4</v>
      </c>
      <c r="O235">
        <v>0.63995000000000002</v>
      </c>
      <c r="P235">
        <v>353.86669999999998</v>
      </c>
      <c r="Q235">
        <v>0.45142189999999999</v>
      </c>
      <c r="R235">
        <v>0.28000000000000003</v>
      </c>
      <c r="U235">
        <v>0.63995000000000002</v>
      </c>
      <c r="V235">
        <v>330.04649999999998</v>
      </c>
      <c r="W235">
        <v>0.72993739999999996</v>
      </c>
      <c r="X235">
        <v>0.99602829999999998</v>
      </c>
      <c r="Y235">
        <v>5.8120999999999997E-4</v>
      </c>
      <c r="AA235">
        <v>0.63995000000000002</v>
      </c>
      <c r="AB235">
        <v>330.18200000000002</v>
      </c>
      <c r="AC235">
        <v>0.72891300000000003</v>
      </c>
      <c r="AD235">
        <v>0.99526199999999998</v>
      </c>
    </row>
    <row r="236" spans="9:30" x14ac:dyDescent="0.35">
      <c r="I236">
        <v>0.63995000000000002</v>
      </c>
      <c r="J236">
        <v>330.23899999999998</v>
      </c>
      <c r="K236">
        <v>0.72816440000000004</v>
      </c>
      <c r="L236">
        <v>0.99201349999999999</v>
      </c>
      <c r="M236">
        <v>5.1488900000000004E-4</v>
      </c>
      <c r="O236">
        <v>0.63995000000000002</v>
      </c>
      <c r="P236">
        <v>353.39519999999999</v>
      </c>
      <c r="Q236">
        <v>0.4767072</v>
      </c>
      <c r="R236">
        <v>0.3</v>
      </c>
      <c r="U236">
        <v>0.63995000000000002</v>
      </c>
      <c r="V236">
        <v>330.04649999999998</v>
      </c>
      <c r="W236">
        <v>0.72993739999999996</v>
      </c>
      <c r="X236">
        <v>0.99602829999999998</v>
      </c>
      <c r="Y236">
        <v>5.8120999999999997E-4</v>
      </c>
      <c r="AA236">
        <v>0.63995000000000002</v>
      </c>
      <c r="AB236">
        <v>330.18200000000002</v>
      </c>
      <c r="AC236">
        <v>0.72891300000000003</v>
      </c>
      <c r="AD236">
        <v>0.99526199999999998</v>
      </c>
    </row>
    <row r="237" spans="9:30" x14ac:dyDescent="0.35">
      <c r="I237">
        <v>0.63995000000000002</v>
      </c>
      <c r="J237">
        <v>330.23899999999998</v>
      </c>
      <c r="K237">
        <v>0.72816440000000004</v>
      </c>
      <c r="L237">
        <v>0.99201349999999999</v>
      </c>
      <c r="M237">
        <v>5.1488900000000004E-4</v>
      </c>
      <c r="O237">
        <v>0.63995000000000002</v>
      </c>
      <c r="P237">
        <v>352.92689999999999</v>
      </c>
      <c r="Q237">
        <v>0.50119849999999999</v>
      </c>
      <c r="R237">
        <v>0.32</v>
      </c>
      <c r="U237">
        <v>0.63995000000000002</v>
      </c>
      <c r="V237">
        <v>330.04649999999998</v>
      </c>
      <c r="W237">
        <v>0.72993739999999996</v>
      </c>
      <c r="X237">
        <v>0.99602829999999998</v>
      </c>
      <c r="Y237">
        <v>5.8120999999999997E-4</v>
      </c>
      <c r="AA237">
        <v>0.63995000000000002</v>
      </c>
      <c r="AB237">
        <v>330.18200000000002</v>
      </c>
      <c r="AC237">
        <v>0.72891300000000003</v>
      </c>
      <c r="AD237">
        <v>0.99526199999999998</v>
      </c>
    </row>
    <row r="238" spans="9:30" x14ac:dyDescent="0.35">
      <c r="I238">
        <v>0.63995000000000002</v>
      </c>
      <c r="J238">
        <v>330.23899999999998</v>
      </c>
      <c r="K238">
        <v>0.72816440000000004</v>
      </c>
      <c r="L238">
        <v>0.99201349999999999</v>
      </c>
      <c r="M238">
        <v>5.1488900000000004E-4</v>
      </c>
      <c r="O238">
        <v>0.63995000000000002</v>
      </c>
      <c r="P238">
        <v>352.46179999999998</v>
      </c>
      <c r="Q238">
        <v>0.52491900000000002</v>
      </c>
      <c r="R238">
        <v>0.34</v>
      </c>
      <c r="U238">
        <v>0.63995000000000002</v>
      </c>
      <c r="V238">
        <v>330.04649999999998</v>
      </c>
      <c r="W238">
        <v>0.72993739999999996</v>
      </c>
      <c r="X238">
        <v>0.99602829999999998</v>
      </c>
      <c r="Y238">
        <v>5.8120999999999997E-4</v>
      </c>
      <c r="AA238">
        <v>0.63995000000000002</v>
      </c>
      <c r="AB238">
        <v>330.18200000000002</v>
      </c>
      <c r="AC238">
        <v>0.72891300000000003</v>
      </c>
      <c r="AD238">
        <v>0.99526199999999998</v>
      </c>
    </row>
    <row r="239" spans="9:30" x14ac:dyDescent="0.35">
      <c r="I239">
        <v>0.63995000000000002</v>
      </c>
      <c r="J239">
        <v>330.23899999999998</v>
      </c>
      <c r="K239">
        <v>0.72816440000000004</v>
      </c>
      <c r="L239">
        <v>0.99201349999999999</v>
      </c>
      <c r="M239">
        <v>5.1488900000000004E-4</v>
      </c>
      <c r="O239">
        <v>0.63995000000000002</v>
      </c>
      <c r="P239">
        <v>352.00009999999997</v>
      </c>
      <c r="Q239">
        <v>0.54789169999999998</v>
      </c>
      <c r="R239">
        <v>0.36</v>
      </c>
      <c r="U239">
        <v>0.63995000000000002</v>
      </c>
      <c r="V239">
        <v>330.04649999999998</v>
      </c>
      <c r="W239">
        <v>0.72993739999999996</v>
      </c>
      <c r="X239">
        <v>0.99602829999999998</v>
      </c>
      <c r="Y239">
        <v>5.8120999999999997E-4</v>
      </c>
      <c r="AA239">
        <v>0.63995000000000002</v>
      </c>
      <c r="AB239">
        <v>330.18200000000002</v>
      </c>
      <c r="AC239">
        <v>0.72891300000000003</v>
      </c>
      <c r="AD239">
        <v>0.99526199999999998</v>
      </c>
    </row>
    <row r="240" spans="9:30" x14ac:dyDescent="0.35">
      <c r="I240">
        <v>0.63995000000000002</v>
      </c>
      <c r="J240">
        <v>330.23899999999998</v>
      </c>
      <c r="K240">
        <v>0.72816440000000004</v>
      </c>
      <c r="L240">
        <v>0.99201349999999999</v>
      </c>
      <c r="M240">
        <v>5.1488900000000004E-4</v>
      </c>
      <c r="O240">
        <v>0.63995000000000002</v>
      </c>
      <c r="P240">
        <v>351.54180000000002</v>
      </c>
      <c r="Q240">
        <v>0.57013899999999995</v>
      </c>
      <c r="R240">
        <v>0.38</v>
      </c>
      <c r="U240">
        <v>0.63995000000000002</v>
      </c>
      <c r="V240">
        <v>330.04649999999998</v>
      </c>
      <c r="W240">
        <v>0.72993739999999996</v>
      </c>
      <c r="X240">
        <v>0.99602829999999998</v>
      </c>
      <c r="Y240">
        <v>5.8120999999999997E-4</v>
      </c>
      <c r="AA240">
        <v>0.63995000000000002</v>
      </c>
      <c r="AB240">
        <v>330.18200000000002</v>
      </c>
      <c r="AC240">
        <v>0.72891300000000003</v>
      </c>
      <c r="AD240">
        <v>0.99526199999999998</v>
      </c>
    </row>
    <row r="241" spans="9:30" x14ac:dyDescent="0.35">
      <c r="I241">
        <v>0.63995000000000002</v>
      </c>
      <c r="J241">
        <v>330.23899999999998</v>
      </c>
      <c r="K241">
        <v>0.72816440000000004</v>
      </c>
      <c r="L241">
        <v>0.99201349999999999</v>
      </c>
      <c r="M241">
        <v>5.1488900000000004E-4</v>
      </c>
      <c r="O241">
        <v>0.63995000000000002</v>
      </c>
      <c r="P241">
        <v>351.08679999999998</v>
      </c>
      <c r="Q241">
        <v>0.59168290000000001</v>
      </c>
      <c r="R241">
        <v>0.4</v>
      </c>
      <c r="U241">
        <v>0.63995000000000002</v>
      </c>
      <c r="V241">
        <v>330.04649999999998</v>
      </c>
      <c r="W241">
        <v>0.72993739999999996</v>
      </c>
      <c r="X241">
        <v>0.99602829999999998</v>
      </c>
      <c r="Y241">
        <v>5.8120999999999997E-4</v>
      </c>
      <c r="AA241">
        <v>0.63995000000000002</v>
      </c>
      <c r="AB241">
        <v>330.18200000000002</v>
      </c>
      <c r="AC241">
        <v>0.72891300000000003</v>
      </c>
      <c r="AD241">
        <v>0.99526199999999998</v>
      </c>
    </row>
    <row r="242" spans="9:30" x14ac:dyDescent="0.35">
      <c r="I242">
        <v>0.63995000000000002</v>
      </c>
      <c r="J242">
        <v>330.23899999999998</v>
      </c>
      <c r="K242">
        <v>0.72816440000000004</v>
      </c>
      <c r="L242">
        <v>0.99201349999999999</v>
      </c>
      <c r="M242">
        <v>5.1488900000000004E-4</v>
      </c>
      <c r="O242">
        <v>0.63995000000000002</v>
      </c>
      <c r="P242">
        <v>350.63529999999997</v>
      </c>
      <c r="Q242">
        <v>0.61254489999999995</v>
      </c>
      <c r="R242">
        <v>0.42</v>
      </c>
      <c r="U242">
        <v>0.63995000000000002</v>
      </c>
      <c r="V242">
        <v>330.04649999999998</v>
      </c>
      <c r="W242">
        <v>0.72993739999999996</v>
      </c>
      <c r="X242">
        <v>0.99602829999999998</v>
      </c>
      <c r="Y242">
        <v>5.8120999999999997E-4</v>
      </c>
      <c r="AA242">
        <v>0.63995000000000002</v>
      </c>
      <c r="AB242">
        <v>330.18200000000002</v>
      </c>
      <c r="AC242">
        <v>0.72891300000000003</v>
      </c>
      <c r="AD242">
        <v>0.99526199999999998</v>
      </c>
    </row>
    <row r="243" spans="9:30" x14ac:dyDescent="0.35">
      <c r="I243">
        <v>0.63995000000000002</v>
      </c>
      <c r="J243">
        <v>330.23899999999998</v>
      </c>
      <c r="K243">
        <v>0.72816440000000004</v>
      </c>
      <c r="L243">
        <v>0.99201349999999999</v>
      </c>
      <c r="M243">
        <v>5.1488900000000004E-4</v>
      </c>
      <c r="O243">
        <v>0.63995000000000002</v>
      </c>
      <c r="P243">
        <v>350.18729999999999</v>
      </c>
      <c r="Q243">
        <v>0.63274589999999997</v>
      </c>
      <c r="R243">
        <v>0.44</v>
      </c>
      <c r="U243">
        <v>0.63995000000000002</v>
      </c>
      <c r="V243">
        <v>330.04649999999998</v>
      </c>
      <c r="W243">
        <v>0.72993739999999996</v>
      </c>
      <c r="X243">
        <v>0.99602829999999998</v>
      </c>
      <c r="Y243">
        <v>5.8120999999999997E-4</v>
      </c>
      <c r="AA243">
        <v>0.63995000000000002</v>
      </c>
      <c r="AB243">
        <v>330.18200000000002</v>
      </c>
      <c r="AC243">
        <v>0.72891300000000003</v>
      </c>
      <c r="AD243">
        <v>0.99526199999999998</v>
      </c>
    </row>
    <row r="244" spans="9:30" x14ac:dyDescent="0.35">
      <c r="I244">
        <v>0.63995000000000002</v>
      </c>
      <c r="J244">
        <v>330.23899999999998</v>
      </c>
      <c r="K244">
        <v>0.72816440000000004</v>
      </c>
      <c r="L244">
        <v>0.99201349999999999</v>
      </c>
      <c r="M244">
        <v>5.1488900000000004E-4</v>
      </c>
      <c r="O244">
        <v>0.63995000000000002</v>
      </c>
      <c r="P244">
        <v>349.74270000000001</v>
      </c>
      <c r="Q244">
        <v>0.65230650000000001</v>
      </c>
      <c r="R244">
        <v>0.46</v>
      </c>
      <c r="U244">
        <v>0.63995000000000002</v>
      </c>
      <c r="V244">
        <v>330.04649999999998</v>
      </c>
      <c r="W244">
        <v>0.72993739999999996</v>
      </c>
      <c r="X244">
        <v>0.99602829999999998</v>
      </c>
      <c r="Y244">
        <v>5.8120999999999997E-4</v>
      </c>
      <c r="AA244">
        <v>0.63995000000000002</v>
      </c>
      <c r="AB244">
        <v>330.18200000000002</v>
      </c>
      <c r="AC244">
        <v>0.72891300000000003</v>
      </c>
      <c r="AD244">
        <v>0.99526199999999998</v>
      </c>
    </row>
    <row r="245" spans="9:30" x14ac:dyDescent="0.35">
      <c r="I245">
        <v>0.63995000000000002</v>
      </c>
      <c r="J245">
        <v>330.23899999999998</v>
      </c>
      <c r="K245">
        <v>0.72816440000000004</v>
      </c>
      <c r="L245">
        <v>0.99201349999999999</v>
      </c>
      <c r="M245">
        <v>5.1488900000000004E-4</v>
      </c>
      <c r="O245">
        <v>0.63995000000000002</v>
      </c>
      <c r="P245">
        <v>349.30160000000001</v>
      </c>
      <c r="Q245">
        <v>0.67124660000000003</v>
      </c>
      <c r="R245">
        <v>0.48</v>
      </c>
      <c r="U245">
        <v>0.63995000000000002</v>
      </c>
      <c r="V245">
        <v>330.04649999999998</v>
      </c>
      <c r="W245">
        <v>0.72993739999999996</v>
      </c>
      <c r="X245">
        <v>0.99602829999999998</v>
      </c>
      <c r="Y245">
        <v>5.8120999999999997E-4</v>
      </c>
      <c r="AA245">
        <v>0.63995000000000002</v>
      </c>
      <c r="AB245">
        <v>330.18200000000002</v>
      </c>
      <c r="AC245">
        <v>0.72891300000000003</v>
      </c>
      <c r="AD245">
        <v>0.99526199999999998</v>
      </c>
    </row>
    <row r="246" spans="9:30" x14ac:dyDescent="0.35">
      <c r="I246">
        <v>0.63995000000000002</v>
      </c>
      <c r="J246">
        <v>330.23899999999998</v>
      </c>
      <c r="K246">
        <v>0.72816440000000004</v>
      </c>
      <c r="L246">
        <v>0.99201349999999999</v>
      </c>
      <c r="M246">
        <v>5.1488900000000004E-4</v>
      </c>
      <c r="O246">
        <v>0.63995000000000002</v>
      </c>
      <c r="P246">
        <v>348.86399999999998</v>
      </c>
      <c r="Q246">
        <v>0.68958569999999997</v>
      </c>
      <c r="R246">
        <v>0.5</v>
      </c>
      <c r="U246">
        <v>0.63995000000000002</v>
      </c>
      <c r="V246">
        <v>330.04649999999998</v>
      </c>
      <c r="W246">
        <v>0.72993739999999996</v>
      </c>
      <c r="X246">
        <v>0.99602829999999998</v>
      </c>
      <c r="Y246">
        <v>5.8120999999999997E-4</v>
      </c>
      <c r="AA246">
        <v>0.63995000000000002</v>
      </c>
      <c r="AB246">
        <v>330.18200000000002</v>
      </c>
      <c r="AC246">
        <v>0.72891300000000003</v>
      </c>
      <c r="AD246">
        <v>0.99526199999999998</v>
      </c>
    </row>
    <row r="247" spans="9:30" x14ac:dyDescent="0.35">
      <c r="I247">
        <v>0.63995000000000002</v>
      </c>
      <c r="J247">
        <v>330.23899999999998</v>
      </c>
      <c r="K247">
        <v>0.72816440000000004</v>
      </c>
      <c r="L247">
        <v>0.99201349999999999</v>
      </c>
      <c r="M247">
        <v>5.1488900000000004E-4</v>
      </c>
      <c r="O247">
        <v>0.63995000000000002</v>
      </c>
      <c r="P247">
        <v>348.43</v>
      </c>
      <c r="Q247">
        <v>0.7073429</v>
      </c>
      <c r="R247">
        <v>0.52</v>
      </c>
      <c r="U247">
        <v>0.63995000000000002</v>
      </c>
      <c r="V247">
        <v>330.04649999999998</v>
      </c>
      <c r="W247">
        <v>0.72993739999999996</v>
      </c>
      <c r="X247">
        <v>0.99602829999999998</v>
      </c>
      <c r="Y247">
        <v>5.8120999999999997E-4</v>
      </c>
      <c r="AA247">
        <v>0.63995000000000002</v>
      </c>
      <c r="AB247">
        <v>330.18200000000002</v>
      </c>
      <c r="AC247">
        <v>0.72891300000000003</v>
      </c>
      <c r="AD247">
        <v>0.99526199999999998</v>
      </c>
    </row>
    <row r="248" spans="9:30" x14ac:dyDescent="0.35">
      <c r="I248">
        <v>0.63995000000000002</v>
      </c>
      <c r="J248">
        <v>330.23899999999998</v>
      </c>
      <c r="K248">
        <v>0.72816440000000004</v>
      </c>
      <c r="L248">
        <v>0.99201349999999999</v>
      </c>
      <c r="M248">
        <v>5.1488900000000004E-4</v>
      </c>
      <c r="O248">
        <v>0.63995000000000002</v>
      </c>
      <c r="P248">
        <v>347.99959999999999</v>
      </c>
      <c r="Q248">
        <v>0.72453670000000003</v>
      </c>
      <c r="R248">
        <v>0.54</v>
      </c>
      <c r="U248">
        <v>0.63995000000000002</v>
      </c>
      <c r="V248">
        <v>330.04649999999998</v>
      </c>
      <c r="W248">
        <v>0.72993739999999996</v>
      </c>
      <c r="X248">
        <v>0.99602829999999998</v>
      </c>
      <c r="Y248">
        <v>5.8120999999999997E-4</v>
      </c>
      <c r="AA248">
        <v>0.63995000000000002</v>
      </c>
      <c r="AB248">
        <v>330.18200000000002</v>
      </c>
      <c r="AC248">
        <v>0.72891300000000003</v>
      </c>
      <c r="AD248">
        <v>0.99526199999999998</v>
      </c>
    </row>
    <row r="249" spans="9:30" x14ac:dyDescent="0.35">
      <c r="I249">
        <v>0.63995000000000002</v>
      </c>
      <c r="J249">
        <v>330.23899999999998</v>
      </c>
      <c r="K249">
        <v>0.72816440000000004</v>
      </c>
      <c r="L249">
        <v>0.99201349999999999</v>
      </c>
      <c r="M249">
        <v>5.1488900000000004E-4</v>
      </c>
      <c r="O249">
        <v>0.63995000000000002</v>
      </c>
      <c r="P249">
        <v>347.5727</v>
      </c>
      <c r="Q249">
        <v>0.74118490000000004</v>
      </c>
      <c r="R249">
        <v>0.56000000000000005</v>
      </c>
      <c r="U249">
        <v>0.63995000000000002</v>
      </c>
      <c r="V249">
        <v>330.04649999999998</v>
      </c>
      <c r="W249">
        <v>0.72993739999999996</v>
      </c>
      <c r="X249">
        <v>0.99602829999999998</v>
      </c>
      <c r="Y249">
        <v>5.8120999999999997E-4</v>
      </c>
      <c r="AA249">
        <v>0.63995000000000002</v>
      </c>
      <c r="AB249">
        <v>330.18200000000002</v>
      </c>
      <c r="AC249">
        <v>0.72891300000000003</v>
      </c>
      <c r="AD249">
        <v>0.99526199999999998</v>
      </c>
    </row>
    <row r="250" spans="9:30" x14ac:dyDescent="0.35">
      <c r="I250">
        <v>0.63995000000000002</v>
      </c>
      <c r="J250">
        <v>330.23899999999998</v>
      </c>
      <c r="K250">
        <v>0.72816440000000004</v>
      </c>
      <c r="L250">
        <v>0.99201349999999999</v>
      </c>
      <c r="M250">
        <v>5.1488900000000004E-4</v>
      </c>
      <c r="O250">
        <v>0.63995000000000002</v>
      </c>
      <c r="P250">
        <v>347.14929999999998</v>
      </c>
      <c r="Q250">
        <v>0.75730520000000001</v>
      </c>
      <c r="R250">
        <v>0.57999999999999996</v>
      </c>
      <c r="U250">
        <v>0.63995000000000002</v>
      </c>
      <c r="V250">
        <v>330.04649999999998</v>
      </c>
      <c r="W250">
        <v>0.72993739999999996</v>
      </c>
      <c r="X250">
        <v>0.99602829999999998</v>
      </c>
      <c r="Y250">
        <v>5.8120999999999997E-4</v>
      </c>
      <c r="AA250">
        <v>0.63995000000000002</v>
      </c>
      <c r="AB250">
        <v>330.18200000000002</v>
      </c>
      <c r="AC250">
        <v>0.72891300000000003</v>
      </c>
      <c r="AD250">
        <v>0.99526199999999998</v>
      </c>
    </row>
    <row r="251" spans="9:30" x14ac:dyDescent="0.35">
      <c r="I251">
        <v>0.63995000000000002</v>
      </c>
      <c r="J251">
        <v>330.23899999999998</v>
      </c>
      <c r="K251">
        <v>0.72816440000000004</v>
      </c>
      <c r="L251">
        <v>0.99201349999999999</v>
      </c>
      <c r="M251">
        <v>5.1488900000000004E-4</v>
      </c>
      <c r="O251">
        <v>0.63995000000000002</v>
      </c>
      <c r="P251">
        <v>346.7296</v>
      </c>
      <c r="Q251">
        <v>0.77291460000000001</v>
      </c>
      <c r="R251">
        <v>0.6</v>
      </c>
      <c r="U251">
        <v>0.63995000000000002</v>
      </c>
      <c r="V251">
        <v>330.04649999999998</v>
      </c>
      <c r="W251">
        <v>0.72993739999999996</v>
      </c>
      <c r="X251">
        <v>0.99602829999999998</v>
      </c>
      <c r="Y251">
        <v>5.8120999999999997E-4</v>
      </c>
      <c r="AA251">
        <v>0.63995000000000002</v>
      </c>
      <c r="AB251">
        <v>330.18200000000002</v>
      </c>
      <c r="AC251">
        <v>0.72891300000000003</v>
      </c>
      <c r="AD251">
        <v>0.99526199999999998</v>
      </c>
    </row>
    <row r="252" spans="9:30" x14ac:dyDescent="0.35">
      <c r="I252">
        <v>0.63995000000000002</v>
      </c>
      <c r="J252">
        <v>330.23899999999998</v>
      </c>
      <c r="K252">
        <v>0.72816440000000004</v>
      </c>
      <c r="L252">
        <v>0.99201349999999999</v>
      </c>
      <c r="M252">
        <v>5.1488900000000004E-4</v>
      </c>
      <c r="O252">
        <v>0.63995000000000002</v>
      </c>
      <c r="P252">
        <v>346.3134</v>
      </c>
      <c r="Q252">
        <v>0.7880296</v>
      </c>
      <c r="R252">
        <v>0.62</v>
      </c>
      <c r="U252">
        <v>0.63995000000000002</v>
      </c>
      <c r="V252">
        <v>330.04649999999998</v>
      </c>
      <c r="W252">
        <v>0.72993739999999996</v>
      </c>
      <c r="X252">
        <v>0.99602829999999998</v>
      </c>
      <c r="Y252">
        <v>5.8120999999999997E-4</v>
      </c>
      <c r="AA252">
        <v>0.63995000000000002</v>
      </c>
      <c r="AB252">
        <v>330.18200000000002</v>
      </c>
      <c r="AC252">
        <v>0.72891300000000003</v>
      </c>
      <c r="AD252">
        <v>0.99526199999999998</v>
      </c>
    </row>
    <row r="253" spans="9:30" x14ac:dyDescent="0.35">
      <c r="I253">
        <v>0.63995000000000002</v>
      </c>
      <c r="J253">
        <v>330.23899999999998</v>
      </c>
      <c r="K253">
        <v>0.72816440000000004</v>
      </c>
      <c r="L253">
        <v>0.99201349999999999</v>
      </c>
      <c r="M253">
        <v>5.1488900000000004E-4</v>
      </c>
      <c r="O253">
        <v>0.63995000000000002</v>
      </c>
      <c r="P253">
        <v>345.9008</v>
      </c>
      <c r="Q253">
        <v>0.80266630000000005</v>
      </c>
      <c r="R253">
        <v>0.64</v>
      </c>
      <c r="U253">
        <v>0.63995000000000002</v>
      </c>
      <c r="V253">
        <v>330.04649999999998</v>
      </c>
      <c r="W253">
        <v>0.72993739999999996</v>
      </c>
      <c r="X253">
        <v>0.99602829999999998</v>
      </c>
      <c r="Y253">
        <v>5.8120999999999997E-4</v>
      </c>
      <c r="AA253">
        <v>0.63995000000000002</v>
      </c>
      <c r="AB253">
        <v>330.18200000000002</v>
      </c>
      <c r="AC253">
        <v>0.72891300000000003</v>
      </c>
      <c r="AD253">
        <v>0.99526199999999998</v>
      </c>
    </row>
    <row r="254" spans="9:30" x14ac:dyDescent="0.35">
      <c r="I254">
        <v>0.63995000000000002</v>
      </c>
      <c r="J254">
        <v>330.23899999999998</v>
      </c>
      <c r="K254">
        <v>0.72816440000000004</v>
      </c>
      <c r="L254">
        <v>0.99201349999999999</v>
      </c>
      <c r="M254">
        <v>5.1488900000000004E-4</v>
      </c>
      <c r="O254">
        <v>0.63995000000000002</v>
      </c>
      <c r="P254">
        <v>345.49169999999998</v>
      </c>
      <c r="Q254">
        <v>0.81684020000000002</v>
      </c>
      <c r="R254">
        <v>0.66</v>
      </c>
      <c r="U254">
        <v>0.63995000000000002</v>
      </c>
      <c r="V254">
        <v>330.04649999999998</v>
      </c>
      <c r="W254">
        <v>0.72993739999999996</v>
      </c>
      <c r="X254">
        <v>0.99602829999999998</v>
      </c>
      <c r="Y254">
        <v>5.8120999999999997E-4</v>
      </c>
      <c r="AA254">
        <v>0.63995000000000002</v>
      </c>
      <c r="AB254">
        <v>330.18200000000002</v>
      </c>
      <c r="AC254">
        <v>0.72891300000000003</v>
      </c>
      <c r="AD254">
        <v>0.99526199999999998</v>
      </c>
    </row>
    <row r="255" spans="9:30" x14ac:dyDescent="0.35">
      <c r="I255">
        <v>0.63995000000000002</v>
      </c>
      <c r="J255">
        <v>330.23899999999998</v>
      </c>
      <c r="K255">
        <v>0.72816440000000004</v>
      </c>
      <c r="L255">
        <v>0.99201349999999999</v>
      </c>
      <c r="M255">
        <v>5.1488900000000004E-4</v>
      </c>
      <c r="O255">
        <v>0.63995000000000002</v>
      </c>
      <c r="P255">
        <v>345.08629999999999</v>
      </c>
      <c r="Q255">
        <v>0.83056660000000004</v>
      </c>
      <c r="R255">
        <v>0.68</v>
      </c>
      <c r="U255">
        <v>0.63995000000000002</v>
      </c>
      <c r="V255">
        <v>330.04649999999998</v>
      </c>
      <c r="W255">
        <v>0.72993739999999996</v>
      </c>
      <c r="X255">
        <v>0.99602829999999998</v>
      </c>
      <c r="Y255">
        <v>5.8120999999999997E-4</v>
      </c>
      <c r="AA255">
        <v>0.63995000000000002</v>
      </c>
      <c r="AB255">
        <v>330.18200000000002</v>
      </c>
      <c r="AC255">
        <v>0.72891300000000003</v>
      </c>
      <c r="AD255">
        <v>0.99526199999999998</v>
      </c>
    </row>
    <row r="256" spans="9:30" x14ac:dyDescent="0.35">
      <c r="I256">
        <v>0.63995000000000002</v>
      </c>
      <c r="J256">
        <v>330.23899999999998</v>
      </c>
      <c r="K256">
        <v>0.72816440000000004</v>
      </c>
      <c r="L256">
        <v>0.99201349999999999</v>
      </c>
      <c r="M256">
        <v>5.1488900000000004E-4</v>
      </c>
      <c r="O256">
        <v>0.63995000000000002</v>
      </c>
      <c r="P256">
        <v>344.68430000000001</v>
      </c>
      <c r="Q256">
        <v>0.84386000000000005</v>
      </c>
      <c r="R256">
        <v>0.7</v>
      </c>
      <c r="U256">
        <v>0.63995000000000002</v>
      </c>
      <c r="V256">
        <v>330.04649999999998</v>
      </c>
      <c r="W256">
        <v>0.72993739999999996</v>
      </c>
      <c r="X256">
        <v>0.99602829999999998</v>
      </c>
      <c r="Y256">
        <v>5.8120999999999997E-4</v>
      </c>
      <c r="AA256">
        <v>0.63995000000000002</v>
      </c>
      <c r="AB256">
        <v>330.18200000000002</v>
      </c>
      <c r="AC256">
        <v>0.72891300000000003</v>
      </c>
      <c r="AD256">
        <v>0.99526199999999998</v>
      </c>
    </row>
    <row r="257" spans="9:30" x14ac:dyDescent="0.35">
      <c r="I257">
        <v>0.63995000000000002</v>
      </c>
      <c r="J257">
        <v>330.23899999999998</v>
      </c>
      <c r="K257">
        <v>0.72816440000000004</v>
      </c>
      <c r="L257">
        <v>0.99201349999999999</v>
      </c>
      <c r="M257">
        <v>5.1488900000000004E-4</v>
      </c>
      <c r="O257">
        <v>0.63995000000000002</v>
      </c>
      <c r="P257">
        <v>344.286</v>
      </c>
      <c r="Q257">
        <v>0.85673469999999996</v>
      </c>
      <c r="R257">
        <v>0.72</v>
      </c>
      <c r="U257">
        <v>0.63995000000000002</v>
      </c>
      <c r="V257">
        <v>330.04649999999998</v>
      </c>
      <c r="W257">
        <v>0.72993739999999996</v>
      </c>
      <c r="X257">
        <v>0.99602829999999998</v>
      </c>
      <c r="Y257">
        <v>5.8120999999999997E-4</v>
      </c>
      <c r="AA257">
        <v>0.63995000000000002</v>
      </c>
      <c r="AB257">
        <v>330.18200000000002</v>
      </c>
      <c r="AC257">
        <v>0.72891300000000003</v>
      </c>
      <c r="AD257">
        <v>0.99526199999999998</v>
      </c>
    </row>
    <row r="258" spans="9:30" x14ac:dyDescent="0.35">
      <c r="I258">
        <v>0.63995000000000002</v>
      </c>
      <c r="J258">
        <v>330.23899999999998</v>
      </c>
      <c r="K258">
        <v>0.72816440000000004</v>
      </c>
      <c r="L258">
        <v>0.99201349999999999</v>
      </c>
      <c r="M258">
        <v>5.1488900000000004E-4</v>
      </c>
      <c r="O258">
        <v>0.63995000000000002</v>
      </c>
      <c r="P258">
        <v>343.89120000000003</v>
      </c>
      <c r="Q258">
        <v>0.86920450000000005</v>
      </c>
      <c r="R258">
        <v>0.74</v>
      </c>
      <c r="U258">
        <v>0.63995000000000002</v>
      </c>
      <c r="V258">
        <v>330.04649999999998</v>
      </c>
      <c r="W258">
        <v>0.72993739999999996</v>
      </c>
      <c r="X258">
        <v>0.99602829999999998</v>
      </c>
      <c r="Y258">
        <v>5.8120999999999997E-4</v>
      </c>
      <c r="AA258">
        <v>0.63995000000000002</v>
      </c>
      <c r="AB258">
        <v>330.18200000000002</v>
      </c>
      <c r="AC258">
        <v>0.72891300000000003</v>
      </c>
      <c r="AD258">
        <v>0.99526199999999998</v>
      </c>
    </row>
    <row r="259" spans="9:30" x14ac:dyDescent="0.35">
      <c r="I259">
        <v>0.63995000000000002</v>
      </c>
      <c r="J259">
        <v>330.23899999999998</v>
      </c>
      <c r="K259">
        <v>0.72816440000000004</v>
      </c>
      <c r="L259">
        <v>0.99201349999999999</v>
      </c>
      <c r="M259">
        <v>5.1488900000000004E-4</v>
      </c>
      <c r="O259">
        <v>0.63995000000000002</v>
      </c>
      <c r="P259">
        <v>343.49990000000003</v>
      </c>
      <c r="Q259">
        <v>0.88128280000000003</v>
      </c>
      <c r="R259">
        <v>0.76</v>
      </c>
      <c r="U259">
        <v>0.63995000000000002</v>
      </c>
      <c r="V259">
        <v>330.04649999999998</v>
      </c>
      <c r="W259">
        <v>0.72993739999999996</v>
      </c>
      <c r="X259">
        <v>0.99602829999999998</v>
      </c>
      <c r="Y259">
        <v>5.8120999999999997E-4</v>
      </c>
      <c r="AA259">
        <v>0.63995000000000002</v>
      </c>
      <c r="AB259">
        <v>330.18200000000002</v>
      </c>
      <c r="AC259">
        <v>0.72891300000000003</v>
      </c>
      <c r="AD259">
        <v>0.99526199999999998</v>
      </c>
    </row>
    <row r="260" spans="9:30" x14ac:dyDescent="0.35">
      <c r="I260">
        <v>0.63995000000000002</v>
      </c>
      <c r="J260">
        <v>330.23899999999998</v>
      </c>
      <c r="K260">
        <v>0.72816440000000004</v>
      </c>
      <c r="L260">
        <v>0.99201349999999999</v>
      </c>
      <c r="M260">
        <v>5.1488900000000004E-4</v>
      </c>
      <c r="O260">
        <v>0.63995000000000002</v>
      </c>
      <c r="P260">
        <v>343.1121</v>
      </c>
      <c r="Q260">
        <v>0.89298250000000001</v>
      </c>
      <c r="R260">
        <v>0.78</v>
      </c>
      <c r="U260">
        <v>0.63995000000000002</v>
      </c>
      <c r="V260">
        <v>330.04649999999998</v>
      </c>
      <c r="W260">
        <v>0.72993739999999996</v>
      </c>
      <c r="X260">
        <v>0.99602829999999998</v>
      </c>
      <c r="Y260">
        <v>5.8120999999999997E-4</v>
      </c>
      <c r="AA260">
        <v>0.63995000000000002</v>
      </c>
      <c r="AB260">
        <v>330.18200000000002</v>
      </c>
      <c r="AC260">
        <v>0.72891300000000003</v>
      </c>
      <c r="AD260">
        <v>0.99526199999999998</v>
      </c>
    </row>
    <row r="261" spans="9:30" x14ac:dyDescent="0.35">
      <c r="I261">
        <v>0.63995000000000002</v>
      </c>
      <c r="J261">
        <v>330.23899999999998</v>
      </c>
      <c r="K261">
        <v>0.72816440000000004</v>
      </c>
      <c r="L261">
        <v>0.99201349999999999</v>
      </c>
      <c r="M261">
        <v>5.1488900000000004E-4</v>
      </c>
      <c r="O261">
        <v>0.63995000000000002</v>
      </c>
      <c r="P261">
        <v>342.7278</v>
      </c>
      <c r="Q261">
        <v>0.90431620000000001</v>
      </c>
      <c r="R261">
        <v>0.8</v>
      </c>
      <c r="U261">
        <v>0.63995000000000002</v>
      </c>
      <c r="V261">
        <v>330.04649999999998</v>
      </c>
      <c r="W261">
        <v>0.72993739999999996</v>
      </c>
      <c r="X261">
        <v>0.99602829999999998</v>
      </c>
      <c r="Y261">
        <v>5.8120999999999997E-4</v>
      </c>
      <c r="AA261">
        <v>0.63995000000000002</v>
      </c>
      <c r="AB261">
        <v>330.18200000000002</v>
      </c>
      <c r="AC261">
        <v>0.72891300000000003</v>
      </c>
      <c r="AD261">
        <v>0.99526199999999998</v>
      </c>
    </row>
    <row r="262" spans="9:30" x14ac:dyDescent="0.35">
      <c r="I262">
        <v>0.63995000000000002</v>
      </c>
      <c r="J262">
        <v>330.23899999999998</v>
      </c>
      <c r="K262">
        <v>0.72816440000000004</v>
      </c>
      <c r="L262">
        <v>0.99201349999999999</v>
      </c>
      <c r="M262">
        <v>5.1488900000000004E-4</v>
      </c>
      <c r="O262">
        <v>0.63995000000000002</v>
      </c>
      <c r="P262">
        <v>342.34699999999998</v>
      </c>
      <c r="Q262">
        <v>0.91529590000000005</v>
      </c>
      <c r="R262">
        <v>0.82</v>
      </c>
      <c r="U262">
        <v>0.63995000000000002</v>
      </c>
      <c r="V262">
        <v>330.04649999999998</v>
      </c>
      <c r="W262">
        <v>0.72993739999999996</v>
      </c>
      <c r="X262">
        <v>0.99602829999999998</v>
      </c>
      <c r="Y262">
        <v>5.8120999999999997E-4</v>
      </c>
      <c r="AA262">
        <v>0.63995000000000002</v>
      </c>
      <c r="AB262">
        <v>330.18200000000002</v>
      </c>
      <c r="AC262">
        <v>0.72891300000000003</v>
      </c>
      <c r="AD262">
        <v>0.99526199999999998</v>
      </c>
    </row>
    <row r="263" spans="9:30" x14ac:dyDescent="0.35">
      <c r="I263">
        <v>0.63995000000000002</v>
      </c>
      <c r="J263">
        <v>330.23899999999998</v>
      </c>
      <c r="K263">
        <v>0.72816440000000004</v>
      </c>
      <c r="L263">
        <v>0.99201349999999999</v>
      </c>
      <c r="M263">
        <v>5.1488900000000004E-4</v>
      </c>
      <c r="O263">
        <v>0.63995000000000002</v>
      </c>
      <c r="P263">
        <v>341.96960000000001</v>
      </c>
      <c r="Q263">
        <v>0.92593329999999996</v>
      </c>
      <c r="R263">
        <v>0.84</v>
      </c>
      <c r="U263">
        <v>0.63995000000000002</v>
      </c>
      <c r="V263">
        <v>330.04649999999998</v>
      </c>
      <c r="W263">
        <v>0.72993739999999996</v>
      </c>
      <c r="X263">
        <v>0.99602829999999998</v>
      </c>
      <c r="Y263">
        <v>5.8120999999999997E-4</v>
      </c>
      <c r="AA263">
        <v>0.63995000000000002</v>
      </c>
      <c r="AB263">
        <v>330.18200000000002</v>
      </c>
      <c r="AC263">
        <v>0.72891300000000003</v>
      </c>
      <c r="AD263">
        <v>0.99526199999999998</v>
      </c>
    </row>
    <row r="264" spans="9:30" x14ac:dyDescent="0.35">
      <c r="I264">
        <v>0.63995000000000002</v>
      </c>
      <c r="J264">
        <v>330.23899999999998</v>
      </c>
      <c r="K264">
        <v>0.72816440000000004</v>
      </c>
      <c r="L264">
        <v>0.99201349999999999</v>
      </c>
      <c r="M264">
        <v>5.1488900000000004E-4</v>
      </c>
      <c r="O264">
        <v>0.63995000000000002</v>
      </c>
      <c r="P264">
        <v>341.59570000000002</v>
      </c>
      <c r="Q264">
        <v>0.93623990000000001</v>
      </c>
      <c r="R264">
        <v>0.86</v>
      </c>
      <c r="U264">
        <v>0.63995000000000002</v>
      </c>
      <c r="V264">
        <v>330.04649999999998</v>
      </c>
      <c r="W264">
        <v>0.72993739999999996</v>
      </c>
      <c r="X264">
        <v>0.99602829999999998</v>
      </c>
      <c r="Y264">
        <v>5.8120999999999997E-4</v>
      </c>
      <c r="AA264">
        <v>0.63995000000000002</v>
      </c>
      <c r="AB264">
        <v>330.18200000000002</v>
      </c>
      <c r="AC264">
        <v>0.72891300000000003</v>
      </c>
      <c r="AD264">
        <v>0.99526199999999998</v>
      </c>
    </row>
    <row r="265" spans="9:30" x14ac:dyDescent="0.35">
      <c r="I265">
        <v>0.63995000000000002</v>
      </c>
      <c r="J265">
        <v>330.23899999999998</v>
      </c>
      <c r="K265">
        <v>0.72816440000000004</v>
      </c>
      <c r="L265">
        <v>0.99201349999999999</v>
      </c>
      <c r="M265">
        <v>5.1488900000000004E-4</v>
      </c>
      <c r="O265">
        <v>0.63995000000000002</v>
      </c>
      <c r="P265">
        <v>341.22519999999997</v>
      </c>
      <c r="Q265">
        <v>0.94622669999999998</v>
      </c>
      <c r="R265">
        <v>0.88</v>
      </c>
      <c r="U265">
        <v>0.63995000000000002</v>
      </c>
      <c r="V265">
        <v>330.04649999999998</v>
      </c>
      <c r="W265">
        <v>0.72993739999999996</v>
      </c>
      <c r="X265">
        <v>0.99602829999999998</v>
      </c>
      <c r="Y265">
        <v>5.8120999999999997E-4</v>
      </c>
      <c r="AA265">
        <v>0.63995000000000002</v>
      </c>
      <c r="AB265">
        <v>330.18200000000002</v>
      </c>
      <c r="AC265">
        <v>0.72891300000000003</v>
      </c>
      <c r="AD265">
        <v>0.99526199999999998</v>
      </c>
    </row>
    <row r="266" spans="9:30" x14ac:dyDescent="0.35">
      <c r="I266">
        <v>0.63995000000000002</v>
      </c>
      <c r="J266">
        <v>330.23899999999998</v>
      </c>
      <c r="K266">
        <v>0.72816440000000004</v>
      </c>
      <c r="L266">
        <v>0.99201349999999999</v>
      </c>
      <c r="M266">
        <v>5.1488900000000004E-4</v>
      </c>
      <c r="O266">
        <v>0.63995000000000002</v>
      </c>
      <c r="P266">
        <v>340.85809999999998</v>
      </c>
      <c r="Q266">
        <v>0.95590419999999998</v>
      </c>
      <c r="R266">
        <v>0.9</v>
      </c>
      <c r="U266">
        <v>0.63995000000000002</v>
      </c>
      <c r="V266">
        <v>330.04649999999998</v>
      </c>
      <c r="W266">
        <v>0.72993739999999996</v>
      </c>
      <c r="X266">
        <v>0.99602829999999998</v>
      </c>
      <c r="Y266">
        <v>5.8120999999999997E-4</v>
      </c>
      <c r="AA266">
        <v>0.63995000000000002</v>
      </c>
      <c r="AB266">
        <v>330.18200000000002</v>
      </c>
      <c r="AC266">
        <v>0.72891300000000003</v>
      </c>
      <c r="AD266">
        <v>0.99526199999999998</v>
      </c>
    </row>
    <row r="267" spans="9:30" x14ac:dyDescent="0.35">
      <c r="I267">
        <v>0.63995000000000002</v>
      </c>
      <c r="J267">
        <v>330.23899999999998</v>
      </c>
      <c r="K267">
        <v>0.72816440000000004</v>
      </c>
      <c r="L267">
        <v>0.99201349999999999</v>
      </c>
      <c r="M267">
        <v>5.1488900000000004E-4</v>
      </c>
      <c r="O267">
        <v>0.63995000000000002</v>
      </c>
      <c r="P267">
        <v>340.49430000000001</v>
      </c>
      <c r="Q267">
        <v>0.96528259999999999</v>
      </c>
      <c r="R267">
        <v>0.92</v>
      </c>
      <c r="U267">
        <v>0.63995000000000002</v>
      </c>
      <c r="V267">
        <v>330.04649999999998</v>
      </c>
      <c r="W267">
        <v>0.72993739999999996</v>
      </c>
      <c r="X267">
        <v>0.99602829999999998</v>
      </c>
      <c r="Y267">
        <v>5.8120999999999997E-4</v>
      </c>
      <c r="AA267">
        <v>0.63995000000000002</v>
      </c>
      <c r="AB267">
        <v>330.18200000000002</v>
      </c>
      <c r="AC267">
        <v>0.72891300000000003</v>
      </c>
      <c r="AD267">
        <v>0.99526199999999998</v>
      </c>
    </row>
    <row r="268" spans="9:30" x14ac:dyDescent="0.35">
      <c r="I268">
        <v>0.63995000000000002</v>
      </c>
      <c r="J268">
        <v>330.23899999999998</v>
      </c>
      <c r="K268">
        <v>0.72816440000000004</v>
      </c>
      <c r="L268">
        <v>0.99201349999999999</v>
      </c>
      <c r="M268">
        <v>5.1488900000000004E-4</v>
      </c>
      <c r="O268">
        <v>0.63995000000000002</v>
      </c>
      <c r="P268">
        <v>340.13389999999998</v>
      </c>
      <c r="Q268">
        <v>0.97437200000000002</v>
      </c>
      <c r="R268">
        <v>0.94</v>
      </c>
      <c r="U268">
        <v>0.63995000000000002</v>
      </c>
      <c r="V268">
        <v>330.04649999999998</v>
      </c>
      <c r="W268">
        <v>0.72993739999999996</v>
      </c>
      <c r="X268">
        <v>0.99602829999999998</v>
      </c>
      <c r="Y268">
        <v>5.8120999999999997E-4</v>
      </c>
      <c r="AA268">
        <v>0.63995000000000002</v>
      </c>
      <c r="AB268">
        <v>330.18200000000002</v>
      </c>
      <c r="AC268">
        <v>0.72891300000000003</v>
      </c>
      <c r="AD268">
        <v>0.99526199999999998</v>
      </c>
    </row>
    <row r="269" spans="9:30" x14ac:dyDescent="0.35">
      <c r="I269">
        <v>0.63995000000000002</v>
      </c>
      <c r="J269">
        <v>330.23899999999998</v>
      </c>
      <c r="K269">
        <v>0.72816440000000004</v>
      </c>
      <c r="L269">
        <v>0.99201349999999999</v>
      </c>
      <c r="M269">
        <v>5.1488900000000004E-4</v>
      </c>
      <c r="O269">
        <v>0.63995000000000002</v>
      </c>
      <c r="P269">
        <v>339.77690000000001</v>
      </c>
      <c r="Q269">
        <v>0.98318190000000005</v>
      </c>
      <c r="R269">
        <v>0.96</v>
      </c>
      <c r="U269">
        <v>0.63995000000000002</v>
      </c>
      <c r="V269">
        <v>330.04649999999998</v>
      </c>
      <c r="W269">
        <v>0.72993739999999996</v>
      </c>
      <c r="X269">
        <v>0.99602829999999998</v>
      </c>
      <c r="Y269">
        <v>5.8120999999999997E-4</v>
      </c>
      <c r="AA269">
        <v>0.63995000000000002</v>
      </c>
      <c r="AB269">
        <v>330.18200000000002</v>
      </c>
      <c r="AC269">
        <v>0.72891300000000003</v>
      </c>
      <c r="AD269">
        <v>0.99526199999999998</v>
      </c>
    </row>
    <row r="270" spans="9:30" x14ac:dyDescent="0.35">
      <c r="I270">
        <v>0.63995000000000002</v>
      </c>
      <c r="J270">
        <v>330.23899999999998</v>
      </c>
      <c r="K270">
        <v>0.72816440000000004</v>
      </c>
      <c r="L270">
        <v>0.99201349999999999</v>
      </c>
      <c r="M270">
        <v>5.1488900000000004E-4</v>
      </c>
      <c r="O270">
        <v>0.63995000000000002</v>
      </c>
      <c r="P270">
        <v>339.42309999999998</v>
      </c>
      <c r="Q270">
        <v>0.99172159999999998</v>
      </c>
      <c r="R270">
        <v>0.98</v>
      </c>
      <c r="U270">
        <v>0.63995000000000002</v>
      </c>
      <c r="V270">
        <v>330.04649999999998</v>
      </c>
      <c r="W270">
        <v>0.72993739999999996</v>
      </c>
      <c r="X270">
        <v>0.99602829999999998</v>
      </c>
      <c r="Y270">
        <v>5.8120999999999997E-4</v>
      </c>
      <c r="AA270">
        <v>0.63995000000000002</v>
      </c>
      <c r="AB270">
        <v>330.18200000000002</v>
      </c>
      <c r="AC270">
        <v>0.72891300000000003</v>
      </c>
      <c r="AD270">
        <v>0.99526199999999998</v>
      </c>
    </row>
    <row r="271" spans="9:30" x14ac:dyDescent="0.35">
      <c r="I271">
        <v>0.63995000000000002</v>
      </c>
      <c r="J271">
        <v>339.07260000000002</v>
      </c>
      <c r="K271">
        <v>1</v>
      </c>
      <c r="L271">
        <v>1</v>
      </c>
      <c r="O271">
        <v>0.63995000000000002</v>
      </c>
      <c r="P271">
        <v>339.07249999999999</v>
      </c>
      <c r="Q271">
        <v>1</v>
      </c>
      <c r="R271">
        <v>1</v>
      </c>
      <c r="U271">
        <v>0.63995000000000002</v>
      </c>
      <c r="V271">
        <v>339.07249999999999</v>
      </c>
      <c r="W271">
        <v>1</v>
      </c>
      <c r="X271">
        <v>1</v>
      </c>
      <c r="AA271">
        <v>0.63995000000000002</v>
      </c>
      <c r="AB271">
        <v>339.07299999999998</v>
      </c>
      <c r="AC271">
        <v>1</v>
      </c>
      <c r="AD271">
        <v>1</v>
      </c>
    </row>
    <row r="272" spans="9:30" x14ac:dyDescent="0.35">
      <c r="I272">
        <v>0.35997000000000001</v>
      </c>
      <c r="J272">
        <v>346.51089999999999</v>
      </c>
      <c r="K272">
        <v>0</v>
      </c>
      <c r="L272">
        <v>0</v>
      </c>
      <c r="O272">
        <v>0.35997000000000001</v>
      </c>
      <c r="P272">
        <v>346.51089999999999</v>
      </c>
      <c r="Q272">
        <v>0</v>
      </c>
      <c r="R272">
        <v>0</v>
      </c>
      <c r="U272">
        <v>0.35997000000000001</v>
      </c>
      <c r="V272">
        <v>346.51089999999999</v>
      </c>
      <c r="W272">
        <v>0</v>
      </c>
      <c r="X272">
        <v>0</v>
      </c>
      <c r="AA272">
        <v>0.35997000000000001</v>
      </c>
      <c r="AB272">
        <v>346.51100000000002</v>
      </c>
      <c r="AC272">
        <v>0</v>
      </c>
      <c r="AD272">
        <v>0</v>
      </c>
    </row>
    <row r="273" spans="9:30" x14ac:dyDescent="0.35">
      <c r="I273">
        <v>0.35997000000000001</v>
      </c>
      <c r="J273">
        <v>316.17520000000002</v>
      </c>
      <c r="K273">
        <v>0.75943459999999996</v>
      </c>
      <c r="L273">
        <v>0.99478270000000002</v>
      </c>
      <c r="M273">
        <v>4.4765799999999998E-4</v>
      </c>
      <c r="O273">
        <v>0.35997000000000001</v>
      </c>
      <c r="P273">
        <v>345.91039999999998</v>
      </c>
      <c r="Q273">
        <v>4.4606699999999999E-2</v>
      </c>
      <c r="R273">
        <v>0.02</v>
      </c>
      <c r="U273">
        <v>0.35997000000000001</v>
      </c>
      <c r="V273">
        <v>316.07819999999998</v>
      </c>
      <c r="W273">
        <v>0.7602662</v>
      </c>
      <c r="X273">
        <v>0.99674289999999999</v>
      </c>
      <c r="Y273">
        <v>5.0757899999999997E-4</v>
      </c>
      <c r="AA273">
        <v>0.35997000000000001</v>
      </c>
      <c r="AB273">
        <v>316.15300000000002</v>
      </c>
      <c r="AC273">
        <v>0.75972600000000001</v>
      </c>
      <c r="AD273">
        <v>0.99608600000000003</v>
      </c>
    </row>
    <row r="274" spans="9:30" x14ac:dyDescent="0.35">
      <c r="I274">
        <v>0.35997000000000001</v>
      </c>
      <c r="J274">
        <v>316.17520000000002</v>
      </c>
      <c r="K274">
        <v>0.75943470000000002</v>
      </c>
      <c r="L274">
        <v>0.99478270000000002</v>
      </c>
      <c r="M274">
        <v>4.4765799999999998E-4</v>
      </c>
      <c r="O274">
        <v>0.35997000000000001</v>
      </c>
      <c r="P274">
        <v>345.31479999999999</v>
      </c>
      <c r="Q274">
        <v>8.7505399999999997E-2</v>
      </c>
      <c r="R274">
        <v>0.04</v>
      </c>
      <c r="U274">
        <v>0.35997000000000001</v>
      </c>
      <c r="V274">
        <v>316.07819999999998</v>
      </c>
      <c r="W274">
        <v>0.7602662</v>
      </c>
      <c r="X274">
        <v>0.99674289999999999</v>
      </c>
      <c r="Y274">
        <v>5.0757899999999997E-4</v>
      </c>
      <c r="AA274">
        <v>0.35997000000000001</v>
      </c>
      <c r="AB274">
        <v>316.15300000000002</v>
      </c>
      <c r="AC274">
        <v>0.75972600000000001</v>
      </c>
      <c r="AD274">
        <v>0.99608600000000003</v>
      </c>
    </row>
    <row r="275" spans="9:30" x14ac:dyDescent="0.35">
      <c r="I275">
        <v>0.35997000000000001</v>
      </c>
      <c r="J275">
        <v>316.17520000000002</v>
      </c>
      <c r="K275">
        <v>0.75943470000000002</v>
      </c>
      <c r="L275">
        <v>0.99478270000000002</v>
      </c>
      <c r="M275">
        <v>4.4765799999999998E-4</v>
      </c>
      <c r="O275">
        <v>0.35997000000000001</v>
      </c>
      <c r="P275">
        <v>344.72410000000002</v>
      </c>
      <c r="Q275">
        <v>0.12875610000000001</v>
      </c>
      <c r="R275">
        <v>0.06</v>
      </c>
      <c r="U275">
        <v>0.35997000000000001</v>
      </c>
      <c r="V275">
        <v>316.07819999999998</v>
      </c>
      <c r="W275">
        <v>0.7602662</v>
      </c>
      <c r="X275">
        <v>0.99674289999999999</v>
      </c>
      <c r="Y275">
        <v>5.0757899999999997E-4</v>
      </c>
      <c r="AA275">
        <v>0.35997000000000001</v>
      </c>
      <c r="AB275">
        <v>316.15300000000002</v>
      </c>
      <c r="AC275">
        <v>0.75972600000000001</v>
      </c>
      <c r="AD275">
        <v>0.99608600000000003</v>
      </c>
    </row>
    <row r="276" spans="9:30" x14ac:dyDescent="0.35">
      <c r="I276">
        <v>0.35997000000000001</v>
      </c>
      <c r="J276">
        <v>316.17520000000002</v>
      </c>
      <c r="K276">
        <v>0.75943470000000002</v>
      </c>
      <c r="L276">
        <v>0.99478270000000002</v>
      </c>
      <c r="M276">
        <v>4.4765799999999998E-4</v>
      </c>
      <c r="O276">
        <v>0.35997000000000001</v>
      </c>
      <c r="P276">
        <v>344.13869999999997</v>
      </c>
      <c r="Q276">
        <v>0.1684175</v>
      </c>
      <c r="R276">
        <v>0.08</v>
      </c>
      <c r="U276">
        <v>0.35997000000000001</v>
      </c>
      <c r="V276">
        <v>316.07819999999998</v>
      </c>
      <c r="W276">
        <v>0.7602662</v>
      </c>
      <c r="X276">
        <v>0.99674289999999999</v>
      </c>
      <c r="Y276">
        <v>5.0757899999999997E-4</v>
      </c>
      <c r="AA276">
        <v>0.35997000000000001</v>
      </c>
      <c r="AB276">
        <v>316.15300000000002</v>
      </c>
      <c r="AC276">
        <v>0.75972600000000001</v>
      </c>
      <c r="AD276">
        <v>0.99608600000000003</v>
      </c>
    </row>
    <row r="277" spans="9:30" x14ac:dyDescent="0.35">
      <c r="I277">
        <v>0.35997000000000001</v>
      </c>
      <c r="J277">
        <v>316.17520000000002</v>
      </c>
      <c r="K277">
        <v>0.75943470000000002</v>
      </c>
      <c r="L277">
        <v>0.99478270000000002</v>
      </c>
      <c r="M277">
        <v>4.4765799999999998E-4</v>
      </c>
      <c r="O277">
        <v>0.35997000000000001</v>
      </c>
      <c r="P277">
        <v>343.55840000000001</v>
      </c>
      <c r="Q277">
        <v>0.20654710000000001</v>
      </c>
      <c r="R277">
        <v>0.1</v>
      </c>
      <c r="U277">
        <v>0.35997000000000001</v>
      </c>
      <c r="V277">
        <v>316.07819999999998</v>
      </c>
      <c r="W277">
        <v>0.7602662</v>
      </c>
      <c r="X277">
        <v>0.99674289999999999</v>
      </c>
      <c r="Y277">
        <v>5.0757899999999997E-4</v>
      </c>
      <c r="AA277">
        <v>0.35997000000000001</v>
      </c>
      <c r="AB277">
        <v>316.15300000000002</v>
      </c>
      <c r="AC277">
        <v>0.75972600000000001</v>
      </c>
      <c r="AD277">
        <v>0.99608600000000003</v>
      </c>
    </row>
    <row r="278" spans="9:30" x14ac:dyDescent="0.35">
      <c r="I278">
        <v>0.35997000000000001</v>
      </c>
      <c r="J278">
        <v>316.17520000000002</v>
      </c>
      <c r="K278">
        <v>0.75943470000000002</v>
      </c>
      <c r="L278">
        <v>0.99478270000000002</v>
      </c>
      <c r="M278">
        <v>4.4765799999999998E-4</v>
      </c>
      <c r="O278">
        <v>0.35997000000000001</v>
      </c>
      <c r="P278">
        <v>342.98349999999999</v>
      </c>
      <c r="Q278">
        <v>0.2432011</v>
      </c>
      <c r="R278">
        <v>0.12</v>
      </c>
      <c r="U278">
        <v>0.35997000000000001</v>
      </c>
      <c r="V278">
        <v>316.07819999999998</v>
      </c>
      <c r="W278">
        <v>0.7602662</v>
      </c>
      <c r="X278">
        <v>0.99674289999999999</v>
      </c>
      <c r="Y278">
        <v>5.0757899999999997E-4</v>
      </c>
      <c r="AA278">
        <v>0.35997000000000001</v>
      </c>
      <c r="AB278">
        <v>316.15300000000002</v>
      </c>
      <c r="AC278">
        <v>0.75972600000000001</v>
      </c>
      <c r="AD278">
        <v>0.99608600000000003</v>
      </c>
    </row>
    <row r="279" spans="9:30" x14ac:dyDescent="0.35">
      <c r="I279">
        <v>0.35997000000000001</v>
      </c>
      <c r="J279">
        <v>316.17520000000002</v>
      </c>
      <c r="K279">
        <v>0.75943470000000002</v>
      </c>
      <c r="L279">
        <v>0.99478270000000002</v>
      </c>
      <c r="M279">
        <v>4.4765799999999998E-4</v>
      </c>
      <c r="O279">
        <v>0.35997000000000001</v>
      </c>
      <c r="P279">
        <v>342.41410000000002</v>
      </c>
      <c r="Q279">
        <v>0.27843410000000002</v>
      </c>
      <c r="R279">
        <v>0.14000000000000001</v>
      </c>
      <c r="U279">
        <v>0.35997000000000001</v>
      </c>
      <c r="V279">
        <v>316.07819999999998</v>
      </c>
      <c r="W279">
        <v>0.7602662</v>
      </c>
      <c r="X279">
        <v>0.99674289999999999</v>
      </c>
      <c r="Y279">
        <v>5.0757899999999997E-4</v>
      </c>
      <c r="AA279">
        <v>0.35997000000000001</v>
      </c>
      <c r="AB279">
        <v>316.15300000000002</v>
      </c>
      <c r="AC279">
        <v>0.75972600000000001</v>
      </c>
      <c r="AD279">
        <v>0.99608600000000003</v>
      </c>
    </row>
    <row r="280" spans="9:30" x14ac:dyDescent="0.35">
      <c r="I280">
        <v>0.35997000000000001</v>
      </c>
      <c r="J280">
        <v>316.17520000000002</v>
      </c>
      <c r="K280">
        <v>0.75943470000000002</v>
      </c>
      <c r="L280">
        <v>0.99478270000000002</v>
      </c>
      <c r="M280">
        <v>4.4765799999999998E-4</v>
      </c>
      <c r="O280">
        <v>0.35997000000000001</v>
      </c>
      <c r="P280">
        <v>341.85</v>
      </c>
      <c r="Q280">
        <v>0.31229950000000001</v>
      </c>
      <c r="R280">
        <v>0.16</v>
      </c>
      <c r="U280">
        <v>0.35997000000000001</v>
      </c>
      <c r="V280">
        <v>316.07819999999998</v>
      </c>
      <c r="W280">
        <v>0.7602662</v>
      </c>
      <c r="X280">
        <v>0.99674289999999999</v>
      </c>
      <c r="Y280">
        <v>5.0757899999999997E-4</v>
      </c>
      <c r="AA280">
        <v>0.35997000000000001</v>
      </c>
      <c r="AB280">
        <v>316.15300000000002</v>
      </c>
      <c r="AC280">
        <v>0.75972600000000001</v>
      </c>
      <c r="AD280">
        <v>0.99608600000000003</v>
      </c>
    </row>
    <row r="281" spans="9:30" x14ac:dyDescent="0.35">
      <c r="I281">
        <v>0.35997000000000001</v>
      </c>
      <c r="J281">
        <v>316.17520000000002</v>
      </c>
      <c r="K281">
        <v>0.75943470000000002</v>
      </c>
      <c r="L281">
        <v>0.99478270000000002</v>
      </c>
      <c r="M281">
        <v>4.4765799999999998E-4</v>
      </c>
      <c r="O281">
        <v>0.35997000000000001</v>
      </c>
      <c r="P281">
        <v>341.29160000000002</v>
      </c>
      <c r="Q281">
        <v>0.34484920000000002</v>
      </c>
      <c r="R281">
        <v>0.18</v>
      </c>
      <c r="U281">
        <v>0.35997000000000001</v>
      </c>
      <c r="V281">
        <v>316.07819999999998</v>
      </c>
      <c r="W281">
        <v>0.7602662</v>
      </c>
      <c r="X281">
        <v>0.99674289999999999</v>
      </c>
      <c r="Y281">
        <v>5.0757899999999997E-4</v>
      </c>
      <c r="AA281">
        <v>0.35997000000000001</v>
      </c>
      <c r="AB281">
        <v>316.15300000000002</v>
      </c>
      <c r="AC281">
        <v>0.75972600000000001</v>
      </c>
      <c r="AD281">
        <v>0.99608600000000003</v>
      </c>
    </row>
    <row r="282" spans="9:30" x14ac:dyDescent="0.35">
      <c r="I282">
        <v>0.35997000000000001</v>
      </c>
      <c r="J282">
        <v>316.17520000000002</v>
      </c>
      <c r="K282">
        <v>0.75943470000000002</v>
      </c>
      <c r="L282">
        <v>0.99478270000000002</v>
      </c>
      <c r="M282">
        <v>4.4765799999999998E-4</v>
      </c>
      <c r="O282">
        <v>0.35997000000000001</v>
      </c>
      <c r="P282">
        <v>340.73869999999999</v>
      </c>
      <c r="Q282">
        <v>0.37613360000000001</v>
      </c>
      <c r="R282">
        <v>0.2</v>
      </c>
      <c r="U282">
        <v>0.35997000000000001</v>
      </c>
      <c r="V282">
        <v>316.07819999999998</v>
      </c>
      <c r="W282">
        <v>0.7602662</v>
      </c>
      <c r="X282">
        <v>0.99674289999999999</v>
      </c>
      <c r="Y282">
        <v>5.0757899999999997E-4</v>
      </c>
      <c r="AA282">
        <v>0.35997000000000001</v>
      </c>
      <c r="AB282">
        <v>316.15300000000002</v>
      </c>
      <c r="AC282">
        <v>0.75972600000000001</v>
      </c>
      <c r="AD282">
        <v>0.99608600000000003</v>
      </c>
    </row>
    <row r="283" spans="9:30" x14ac:dyDescent="0.35">
      <c r="I283">
        <v>0.35997000000000001</v>
      </c>
      <c r="J283">
        <v>316.17520000000002</v>
      </c>
      <c r="K283">
        <v>0.75943470000000002</v>
      </c>
      <c r="L283">
        <v>0.99478270000000002</v>
      </c>
      <c r="M283">
        <v>4.4765799999999998E-4</v>
      </c>
      <c r="O283">
        <v>0.35997000000000001</v>
      </c>
      <c r="P283">
        <v>340.19150000000002</v>
      </c>
      <c r="Q283">
        <v>0.40620149999999999</v>
      </c>
      <c r="R283">
        <v>0.22</v>
      </c>
      <c r="U283">
        <v>0.35997000000000001</v>
      </c>
      <c r="V283">
        <v>316.07819999999998</v>
      </c>
      <c r="W283">
        <v>0.7602662</v>
      </c>
      <c r="X283">
        <v>0.99674289999999999</v>
      </c>
      <c r="Y283">
        <v>5.0757899999999997E-4</v>
      </c>
      <c r="AA283">
        <v>0.35997000000000001</v>
      </c>
      <c r="AB283">
        <v>316.15300000000002</v>
      </c>
      <c r="AC283">
        <v>0.75972600000000001</v>
      </c>
      <c r="AD283">
        <v>0.99608600000000003</v>
      </c>
    </row>
    <row r="284" spans="9:30" x14ac:dyDescent="0.35">
      <c r="I284">
        <v>0.35997000000000001</v>
      </c>
      <c r="J284">
        <v>316.17520000000002</v>
      </c>
      <c r="K284">
        <v>0.75943470000000002</v>
      </c>
      <c r="L284">
        <v>0.99478270000000002</v>
      </c>
      <c r="M284">
        <v>4.4765799999999998E-4</v>
      </c>
      <c r="O284">
        <v>0.35997000000000001</v>
      </c>
      <c r="P284">
        <v>339.6499</v>
      </c>
      <c r="Q284">
        <v>0.4351004</v>
      </c>
      <c r="R284">
        <v>0.24</v>
      </c>
      <c r="U284">
        <v>0.35997000000000001</v>
      </c>
      <c r="V284">
        <v>316.07819999999998</v>
      </c>
      <c r="W284">
        <v>0.7602662</v>
      </c>
      <c r="X284">
        <v>0.99674289999999999</v>
      </c>
      <c r="Y284">
        <v>5.0757899999999997E-4</v>
      </c>
      <c r="AA284">
        <v>0.35997000000000001</v>
      </c>
      <c r="AB284">
        <v>316.15300000000002</v>
      </c>
      <c r="AC284">
        <v>0.75972600000000001</v>
      </c>
      <c r="AD284">
        <v>0.99608600000000003</v>
      </c>
    </row>
    <row r="285" spans="9:30" x14ac:dyDescent="0.35">
      <c r="I285">
        <v>0.35997000000000001</v>
      </c>
      <c r="J285">
        <v>316.17520000000002</v>
      </c>
      <c r="K285">
        <v>0.75943470000000002</v>
      </c>
      <c r="L285">
        <v>0.99478270000000002</v>
      </c>
      <c r="M285">
        <v>4.4765799999999998E-4</v>
      </c>
      <c r="O285">
        <v>0.35997000000000001</v>
      </c>
      <c r="P285">
        <v>339.11399999999998</v>
      </c>
      <c r="Q285">
        <v>0.46287620000000002</v>
      </c>
      <c r="R285">
        <v>0.26</v>
      </c>
      <c r="U285">
        <v>0.35997000000000001</v>
      </c>
      <c r="V285">
        <v>316.07819999999998</v>
      </c>
      <c r="W285">
        <v>0.7602662</v>
      </c>
      <c r="X285">
        <v>0.99674289999999999</v>
      </c>
      <c r="Y285">
        <v>5.0757899999999997E-4</v>
      </c>
      <c r="AA285">
        <v>0.35997000000000001</v>
      </c>
      <c r="AB285">
        <v>316.15300000000002</v>
      </c>
      <c r="AC285">
        <v>0.75972600000000001</v>
      </c>
      <c r="AD285">
        <v>0.99608600000000003</v>
      </c>
    </row>
    <row r="286" spans="9:30" x14ac:dyDescent="0.35">
      <c r="I286">
        <v>0.35997000000000001</v>
      </c>
      <c r="J286">
        <v>316.17520000000002</v>
      </c>
      <c r="K286">
        <v>0.75943470000000002</v>
      </c>
      <c r="L286">
        <v>0.99478270000000002</v>
      </c>
      <c r="M286">
        <v>4.4765799999999998E-4</v>
      </c>
      <c r="O286">
        <v>0.35997000000000001</v>
      </c>
      <c r="P286">
        <v>338.58390000000003</v>
      </c>
      <c r="Q286">
        <v>0.48957319999999999</v>
      </c>
      <c r="R286">
        <v>0.28000000000000003</v>
      </c>
      <c r="U286">
        <v>0.35997000000000001</v>
      </c>
      <c r="V286">
        <v>316.07819999999998</v>
      </c>
      <c r="W286">
        <v>0.7602662</v>
      </c>
      <c r="X286">
        <v>0.99674289999999999</v>
      </c>
      <c r="Y286">
        <v>5.0757899999999997E-4</v>
      </c>
      <c r="AA286">
        <v>0.35997000000000001</v>
      </c>
      <c r="AB286">
        <v>316.15300000000002</v>
      </c>
      <c r="AC286">
        <v>0.75972600000000001</v>
      </c>
      <c r="AD286">
        <v>0.99608600000000003</v>
      </c>
    </row>
    <row r="287" spans="9:30" x14ac:dyDescent="0.35">
      <c r="I287">
        <v>0.35997000000000001</v>
      </c>
      <c r="J287">
        <v>316.17520000000002</v>
      </c>
      <c r="K287">
        <v>0.75943470000000002</v>
      </c>
      <c r="L287">
        <v>0.99478270000000002</v>
      </c>
      <c r="M287">
        <v>4.4765799999999998E-4</v>
      </c>
      <c r="O287">
        <v>0.35997000000000001</v>
      </c>
      <c r="P287">
        <v>338.05950000000001</v>
      </c>
      <c r="Q287">
        <v>0.51523439999999998</v>
      </c>
      <c r="R287">
        <v>0.3</v>
      </c>
      <c r="U287">
        <v>0.35997000000000001</v>
      </c>
      <c r="V287">
        <v>316.07819999999998</v>
      </c>
      <c r="W287">
        <v>0.7602662</v>
      </c>
      <c r="X287">
        <v>0.99674289999999999</v>
      </c>
      <c r="Y287">
        <v>5.0757899999999997E-4</v>
      </c>
      <c r="AA287">
        <v>0.35997000000000001</v>
      </c>
      <c r="AB287">
        <v>316.15300000000002</v>
      </c>
      <c r="AC287">
        <v>0.75972600000000001</v>
      </c>
      <c r="AD287">
        <v>0.99608600000000003</v>
      </c>
    </row>
    <row r="288" spans="9:30" x14ac:dyDescent="0.35">
      <c r="I288">
        <v>0.35997000000000001</v>
      </c>
      <c r="J288">
        <v>316.17520000000002</v>
      </c>
      <c r="K288">
        <v>0.75943470000000002</v>
      </c>
      <c r="L288">
        <v>0.99478270000000002</v>
      </c>
      <c r="M288">
        <v>4.4765799999999998E-4</v>
      </c>
      <c r="O288">
        <v>0.35997000000000001</v>
      </c>
      <c r="P288">
        <v>337.54079999999999</v>
      </c>
      <c r="Q288">
        <v>0.53990130000000003</v>
      </c>
      <c r="R288">
        <v>0.32</v>
      </c>
      <c r="U288">
        <v>0.35997000000000001</v>
      </c>
      <c r="V288">
        <v>316.07819999999998</v>
      </c>
      <c r="W288">
        <v>0.7602662</v>
      </c>
      <c r="X288">
        <v>0.99674289999999999</v>
      </c>
      <c r="Y288">
        <v>5.0757899999999997E-4</v>
      </c>
      <c r="AA288">
        <v>0.35997000000000001</v>
      </c>
      <c r="AB288">
        <v>316.15300000000002</v>
      </c>
      <c r="AC288">
        <v>0.75972600000000001</v>
      </c>
      <c r="AD288">
        <v>0.99608600000000003</v>
      </c>
    </row>
    <row r="289" spans="9:30" x14ac:dyDescent="0.35">
      <c r="I289">
        <v>0.35997000000000001</v>
      </c>
      <c r="J289">
        <v>316.17520000000002</v>
      </c>
      <c r="K289">
        <v>0.75943470000000002</v>
      </c>
      <c r="L289">
        <v>0.99478270000000002</v>
      </c>
      <c r="M289">
        <v>4.4765799999999998E-4</v>
      </c>
      <c r="O289">
        <v>0.35997000000000001</v>
      </c>
      <c r="P289">
        <v>337.02789999999999</v>
      </c>
      <c r="Q289">
        <v>0.56361380000000005</v>
      </c>
      <c r="R289">
        <v>0.34</v>
      </c>
      <c r="U289">
        <v>0.35997000000000001</v>
      </c>
      <c r="V289">
        <v>316.07819999999998</v>
      </c>
      <c r="W289">
        <v>0.7602662</v>
      </c>
      <c r="X289">
        <v>0.99674289999999999</v>
      </c>
      <c r="Y289">
        <v>5.0757899999999997E-4</v>
      </c>
      <c r="AA289">
        <v>0.35997000000000001</v>
      </c>
      <c r="AB289">
        <v>316.15300000000002</v>
      </c>
      <c r="AC289">
        <v>0.75972600000000001</v>
      </c>
      <c r="AD289">
        <v>0.99608600000000003</v>
      </c>
    </row>
    <row r="290" spans="9:30" x14ac:dyDescent="0.35">
      <c r="I290">
        <v>0.35997000000000001</v>
      </c>
      <c r="J290">
        <v>316.17520000000002</v>
      </c>
      <c r="K290">
        <v>0.75943470000000002</v>
      </c>
      <c r="L290">
        <v>0.99478270000000002</v>
      </c>
      <c r="M290">
        <v>4.4765799999999998E-4</v>
      </c>
      <c r="O290">
        <v>0.35997000000000001</v>
      </c>
      <c r="P290">
        <v>336.52069999999998</v>
      </c>
      <c r="Q290">
        <v>0.58641049999999995</v>
      </c>
      <c r="R290">
        <v>0.36</v>
      </c>
      <c r="U290">
        <v>0.35997000000000001</v>
      </c>
      <c r="V290">
        <v>316.07819999999998</v>
      </c>
      <c r="W290">
        <v>0.7602662</v>
      </c>
      <c r="X290">
        <v>0.99674289999999999</v>
      </c>
      <c r="Y290">
        <v>5.0757899999999997E-4</v>
      </c>
      <c r="AA290">
        <v>0.35997000000000001</v>
      </c>
      <c r="AB290">
        <v>316.15300000000002</v>
      </c>
      <c r="AC290">
        <v>0.75972600000000001</v>
      </c>
      <c r="AD290">
        <v>0.99608600000000003</v>
      </c>
    </row>
    <row r="291" spans="9:30" x14ac:dyDescent="0.35">
      <c r="I291">
        <v>0.35997000000000001</v>
      </c>
      <c r="J291">
        <v>316.17520000000002</v>
      </c>
      <c r="K291">
        <v>0.75943470000000002</v>
      </c>
      <c r="L291">
        <v>0.99478270000000002</v>
      </c>
      <c r="M291">
        <v>4.4765799999999998E-4</v>
      </c>
      <c r="O291">
        <v>0.35997000000000001</v>
      </c>
      <c r="P291">
        <v>336.01920000000001</v>
      </c>
      <c r="Q291">
        <v>0.6083286</v>
      </c>
      <c r="R291">
        <v>0.38</v>
      </c>
      <c r="U291">
        <v>0.35997000000000001</v>
      </c>
      <c r="V291">
        <v>316.07819999999998</v>
      </c>
      <c r="W291">
        <v>0.7602662</v>
      </c>
      <c r="X291">
        <v>0.99674289999999999</v>
      </c>
      <c r="Y291">
        <v>5.0757899999999997E-4</v>
      </c>
      <c r="AA291">
        <v>0.35997000000000001</v>
      </c>
      <c r="AB291">
        <v>316.15300000000002</v>
      </c>
      <c r="AC291">
        <v>0.75972600000000001</v>
      </c>
      <c r="AD291">
        <v>0.99608600000000003</v>
      </c>
    </row>
    <row r="292" spans="9:30" x14ac:dyDescent="0.35">
      <c r="I292">
        <v>0.35997000000000001</v>
      </c>
      <c r="J292">
        <v>316.17520000000002</v>
      </c>
      <c r="K292">
        <v>0.75943470000000002</v>
      </c>
      <c r="L292">
        <v>0.99478270000000002</v>
      </c>
      <c r="M292">
        <v>4.4765799999999998E-4</v>
      </c>
      <c r="O292">
        <v>0.35997000000000001</v>
      </c>
      <c r="P292">
        <v>335.52339999999998</v>
      </c>
      <c r="Q292">
        <v>0.62940379999999996</v>
      </c>
      <c r="R292">
        <v>0.4</v>
      </c>
      <c r="U292">
        <v>0.35997000000000001</v>
      </c>
      <c r="V292">
        <v>316.07819999999998</v>
      </c>
      <c r="W292">
        <v>0.7602662</v>
      </c>
      <c r="X292">
        <v>0.99674289999999999</v>
      </c>
      <c r="Y292">
        <v>5.0757899999999997E-4</v>
      </c>
      <c r="AA292">
        <v>0.35997000000000001</v>
      </c>
      <c r="AB292">
        <v>316.15300000000002</v>
      </c>
      <c r="AC292">
        <v>0.75972600000000001</v>
      </c>
      <c r="AD292">
        <v>0.99608600000000003</v>
      </c>
    </row>
    <row r="293" spans="9:30" x14ac:dyDescent="0.35">
      <c r="I293">
        <v>0.35997000000000001</v>
      </c>
      <c r="J293">
        <v>316.17520000000002</v>
      </c>
      <c r="K293">
        <v>0.75943470000000002</v>
      </c>
      <c r="L293">
        <v>0.99478270000000002</v>
      </c>
      <c r="M293">
        <v>4.4765799999999998E-4</v>
      </c>
      <c r="O293">
        <v>0.35997000000000001</v>
      </c>
      <c r="P293">
        <v>335.0333</v>
      </c>
      <c r="Q293">
        <v>0.64967059999999999</v>
      </c>
      <c r="R293">
        <v>0.42</v>
      </c>
      <c r="U293">
        <v>0.35997000000000001</v>
      </c>
      <c r="V293">
        <v>316.07819999999998</v>
      </c>
      <c r="W293">
        <v>0.7602662</v>
      </c>
      <c r="X293">
        <v>0.99674289999999999</v>
      </c>
      <c r="Y293">
        <v>5.0757899999999997E-4</v>
      </c>
      <c r="AA293">
        <v>0.35997000000000001</v>
      </c>
      <c r="AB293">
        <v>316.15300000000002</v>
      </c>
      <c r="AC293">
        <v>0.75972600000000001</v>
      </c>
      <c r="AD293">
        <v>0.99608600000000003</v>
      </c>
    </row>
    <row r="294" spans="9:30" x14ac:dyDescent="0.35">
      <c r="I294">
        <v>0.35997000000000001</v>
      </c>
      <c r="J294">
        <v>316.17520000000002</v>
      </c>
      <c r="K294">
        <v>0.75943470000000002</v>
      </c>
      <c r="L294">
        <v>0.99478270000000002</v>
      </c>
      <c r="M294">
        <v>4.4765799999999998E-4</v>
      </c>
      <c r="O294">
        <v>0.35997000000000001</v>
      </c>
      <c r="P294">
        <v>334.54880000000003</v>
      </c>
      <c r="Q294">
        <v>0.66916189999999998</v>
      </c>
      <c r="R294">
        <v>0.44</v>
      </c>
      <c r="U294">
        <v>0.35997000000000001</v>
      </c>
      <c r="V294">
        <v>316.07819999999998</v>
      </c>
      <c r="W294">
        <v>0.7602662</v>
      </c>
      <c r="X294">
        <v>0.99674289999999999</v>
      </c>
      <c r="Y294">
        <v>5.0757899999999997E-4</v>
      </c>
      <c r="AA294">
        <v>0.35997000000000001</v>
      </c>
      <c r="AB294">
        <v>316.15300000000002</v>
      </c>
      <c r="AC294">
        <v>0.75972600000000001</v>
      </c>
      <c r="AD294">
        <v>0.99608600000000003</v>
      </c>
    </row>
    <row r="295" spans="9:30" x14ac:dyDescent="0.35">
      <c r="I295">
        <v>0.35997000000000001</v>
      </c>
      <c r="J295">
        <v>316.17520000000002</v>
      </c>
      <c r="K295">
        <v>0.75943470000000002</v>
      </c>
      <c r="L295">
        <v>0.99478270000000002</v>
      </c>
      <c r="M295">
        <v>4.4765799999999998E-4</v>
      </c>
      <c r="O295">
        <v>0.35997000000000001</v>
      </c>
      <c r="P295">
        <v>334.07</v>
      </c>
      <c r="Q295">
        <v>0.68790980000000002</v>
      </c>
      <c r="R295">
        <v>0.46</v>
      </c>
      <c r="U295">
        <v>0.35997000000000001</v>
      </c>
      <c r="V295">
        <v>316.07819999999998</v>
      </c>
      <c r="W295">
        <v>0.7602662</v>
      </c>
      <c r="X295">
        <v>0.99674289999999999</v>
      </c>
      <c r="Y295">
        <v>5.0757899999999997E-4</v>
      </c>
      <c r="AA295">
        <v>0.35997000000000001</v>
      </c>
      <c r="AB295">
        <v>316.15300000000002</v>
      </c>
      <c r="AC295">
        <v>0.75972600000000001</v>
      </c>
      <c r="AD295">
        <v>0.99608600000000003</v>
      </c>
    </row>
    <row r="296" spans="9:30" x14ac:dyDescent="0.35">
      <c r="I296">
        <v>0.35997000000000001</v>
      </c>
      <c r="J296">
        <v>316.17520000000002</v>
      </c>
      <c r="K296">
        <v>0.75943470000000002</v>
      </c>
      <c r="L296">
        <v>0.99478270000000002</v>
      </c>
      <c r="M296">
        <v>4.4765799999999998E-4</v>
      </c>
      <c r="O296">
        <v>0.35997000000000001</v>
      </c>
      <c r="P296">
        <v>333.59679999999997</v>
      </c>
      <c r="Q296">
        <v>0.70594460000000003</v>
      </c>
      <c r="R296">
        <v>0.48</v>
      </c>
      <c r="U296">
        <v>0.35997000000000001</v>
      </c>
      <c r="V296">
        <v>316.07819999999998</v>
      </c>
      <c r="W296">
        <v>0.7602662</v>
      </c>
      <c r="X296">
        <v>0.99674289999999999</v>
      </c>
      <c r="Y296">
        <v>5.0757899999999997E-4</v>
      </c>
      <c r="AA296">
        <v>0.35997000000000001</v>
      </c>
      <c r="AB296">
        <v>316.15300000000002</v>
      </c>
      <c r="AC296">
        <v>0.75972600000000001</v>
      </c>
      <c r="AD296">
        <v>0.99608600000000003</v>
      </c>
    </row>
    <row r="297" spans="9:30" x14ac:dyDescent="0.35">
      <c r="I297">
        <v>0.35997000000000001</v>
      </c>
      <c r="J297">
        <v>316.17520000000002</v>
      </c>
      <c r="K297">
        <v>0.75943470000000002</v>
      </c>
      <c r="L297">
        <v>0.99478270000000002</v>
      </c>
      <c r="M297">
        <v>4.4765799999999998E-4</v>
      </c>
      <c r="O297">
        <v>0.35997000000000001</v>
      </c>
      <c r="P297">
        <v>333.12909999999999</v>
      </c>
      <c r="Q297">
        <v>0.72329569999999999</v>
      </c>
      <c r="R297">
        <v>0.5</v>
      </c>
      <c r="U297">
        <v>0.35997000000000001</v>
      </c>
      <c r="V297">
        <v>316.07819999999998</v>
      </c>
      <c r="W297">
        <v>0.7602662</v>
      </c>
      <c r="X297">
        <v>0.99674289999999999</v>
      </c>
      <c r="Y297">
        <v>5.0757899999999997E-4</v>
      </c>
      <c r="AA297">
        <v>0.35997000000000001</v>
      </c>
      <c r="AB297">
        <v>316.15300000000002</v>
      </c>
      <c r="AC297">
        <v>0.75972600000000001</v>
      </c>
      <c r="AD297">
        <v>0.99608600000000003</v>
      </c>
    </row>
    <row r="298" spans="9:30" x14ac:dyDescent="0.35">
      <c r="I298">
        <v>0.35997000000000001</v>
      </c>
      <c r="J298">
        <v>316.17520000000002</v>
      </c>
      <c r="K298">
        <v>0.75943470000000002</v>
      </c>
      <c r="L298">
        <v>0.99478270000000002</v>
      </c>
      <c r="M298">
        <v>4.4765799999999998E-4</v>
      </c>
      <c r="O298">
        <v>0.35997000000000001</v>
      </c>
      <c r="P298">
        <v>332.6669</v>
      </c>
      <c r="Q298">
        <v>0.73999130000000002</v>
      </c>
      <c r="R298">
        <v>0.52</v>
      </c>
      <c r="U298">
        <v>0.35997000000000001</v>
      </c>
      <c r="V298">
        <v>316.07819999999998</v>
      </c>
      <c r="W298">
        <v>0.7602662</v>
      </c>
      <c r="X298">
        <v>0.99674289999999999</v>
      </c>
      <c r="Y298">
        <v>5.0757899999999997E-4</v>
      </c>
      <c r="AA298">
        <v>0.35997000000000001</v>
      </c>
      <c r="AB298">
        <v>316.15300000000002</v>
      </c>
      <c r="AC298">
        <v>0.75972600000000001</v>
      </c>
      <c r="AD298">
        <v>0.99608600000000003</v>
      </c>
    </row>
    <row r="299" spans="9:30" x14ac:dyDescent="0.35">
      <c r="I299">
        <v>0.35997000000000001</v>
      </c>
      <c r="J299">
        <v>316.17520000000002</v>
      </c>
      <c r="K299">
        <v>0.75943470000000002</v>
      </c>
      <c r="L299">
        <v>0.99478270000000002</v>
      </c>
      <c r="M299">
        <v>4.4765799999999998E-4</v>
      </c>
      <c r="O299">
        <v>0.35997000000000001</v>
      </c>
      <c r="P299">
        <v>332.21019999999999</v>
      </c>
      <c r="Q299">
        <v>0.75605829999999996</v>
      </c>
      <c r="R299">
        <v>0.54</v>
      </c>
      <c r="U299">
        <v>0.35997000000000001</v>
      </c>
      <c r="V299">
        <v>316.07819999999998</v>
      </c>
      <c r="W299">
        <v>0.7602662</v>
      </c>
      <c r="X299">
        <v>0.99674289999999999</v>
      </c>
      <c r="Y299">
        <v>5.0757899999999997E-4</v>
      </c>
      <c r="AA299">
        <v>0.35997000000000001</v>
      </c>
      <c r="AB299">
        <v>316.15300000000002</v>
      </c>
      <c r="AC299">
        <v>0.75972600000000001</v>
      </c>
      <c r="AD299">
        <v>0.99608600000000003</v>
      </c>
    </row>
    <row r="300" spans="9:30" x14ac:dyDescent="0.35">
      <c r="I300">
        <v>0.35997000000000001</v>
      </c>
      <c r="J300">
        <v>316.17520000000002</v>
      </c>
      <c r="K300">
        <v>0.75943470000000002</v>
      </c>
      <c r="L300">
        <v>0.99478270000000002</v>
      </c>
      <c r="M300">
        <v>4.4765799999999998E-4</v>
      </c>
      <c r="O300">
        <v>0.35997000000000001</v>
      </c>
      <c r="P300">
        <v>331.75889999999998</v>
      </c>
      <c r="Q300">
        <v>0.77152279999999995</v>
      </c>
      <c r="R300">
        <v>0.56000000000000005</v>
      </c>
      <c r="U300">
        <v>0.35997000000000001</v>
      </c>
      <c r="V300">
        <v>316.07819999999998</v>
      </c>
      <c r="W300">
        <v>0.7602662</v>
      </c>
      <c r="X300">
        <v>0.99674289999999999</v>
      </c>
      <c r="Y300">
        <v>5.0757899999999997E-4</v>
      </c>
      <c r="AA300">
        <v>0.35997000000000001</v>
      </c>
      <c r="AB300">
        <v>316.15300000000002</v>
      </c>
      <c r="AC300">
        <v>0.75972600000000001</v>
      </c>
      <c r="AD300">
        <v>0.99608600000000003</v>
      </c>
    </row>
    <row r="301" spans="9:30" x14ac:dyDescent="0.35">
      <c r="I301">
        <v>0.35997000000000001</v>
      </c>
      <c r="J301">
        <v>316.17520000000002</v>
      </c>
      <c r="K301">
        <v>0.75943470000000002</v>
      </c>
      <c r="L301">
        <v>0.99478270000000002</v>
      </c>
      <c r="M301">
        <v>4.4765799999999998E-4</v>
      </c>
      <c r="O301">
        <v>0.35997000000000001</v>
      </c>
      <c r="P301">
        <v>331.31290000000001</v>
      </c>
      <c r="Q301">
        <v>0.78640940000000004</v>
      </c>
      <c r="R301">
        <v>0.57999999999999996</v>
      </c>
      <c r="U301">
        <v>0.35997000000000001</v>
      </c>
      <c r="V301">
        <v>316.07819999999998</v>
      </c>
      <c r="W301">
        <v>0.7602662</v>
      </c>
      <c r="X301">
        <v>0.99674289999999999</v>
      </c>
      <c r="Y301">
        <v>5.0757899999999997E-4</v>
      </c>
      <c r="AA301">
        <v>0.35997000000000001</v>
      </c>
      <c r="AB301">
        <v>316.15300000000002</v>
      </c>
      <c r="AC301">
        <v>0.75972600000000001</v>
      </c>
      <c r="AD301">
        <v>0.99608600000000003</v>
      </c>
    </row>
    <row r="302" spans="9:30" x14ac:dyDescent="0.35">
      <c r="I302">
        <v>0.35997000000000001</v>
      </c>
      <c r="J302">
        <v>316.17520000000002</v>
      </c>
      <c r="K302">
        <v>0.75943470000000002</v>
      </c>
      <c r="L302">
        <v>0.99478270000000002</v>
      </c>
      <c r="M302">
        <v>4.4765799999999998E-4</v>
      </c>
      <c r="O302">
        <v>0.35997000000000001</v>
      </c>
      <c r="P302">
        <v>330.8723</v>
      </c>
      <c r="Q302">
        <v>0.80074199999999995</v>
      </c>
      <c r="R302">
        <v>0.6</v>
      </c>
      <c r="U302">
        <v>0.35997000000000001</v>
      </c>
      <c r="V302">
        <v>316.07819999999998</v>
      </c>
      <c r="W302">
        <v>0.7602662</v>
      </c>
      <c r="X302">
        <v>0.99674289999999999</v>
      </c>
      <c r="Y302">
        <v>5.0757899999999997E-4</v>
      </c>
      <c r="AA302">
        <v>0.35997000000000001</v>
      </c>
      <c r="AB302">
        <v>316.15300000000002</v>
      </c>
      <c r="AC302">
        <v>0.75972600000000001</v>
      </c>
      <c r="AD302">
        <v>0.99608600000000003</v>
      </c>
    </row>
    <row r="303" spans="9:30" x14ac:dyDescent="0.35">
      <c r="I303">
        <v>0.35997000000000001</v>
      </c>
      <c r="J303">
        <v>316.17520000000002</v>
      </c>
      <c r="K303">
        <v>0.75943470000000002</v>
      </c>
      <c r="L303">
        <v>0.99478270000000002</v>
      </c>
      <c r="M303">
        <v>4.4765799999999998E-4</v>
      </c>
      <c r="O303">
        <v>0.35997000000000001</v>
      </c>
      <c r="P303">
        <v>330.43689999999998</v>
      </c>
      <c r="Q303">
        <v>0.81454329999999997</v>
      </c>
      <c r="R303">
        <v>0.62</v>
      </c>
      <c r="U303">
        <v>0.35997000000000001</v>
      </c>
      <c r="V303">
        <v>316.07819999999998</v>
      </c>
      <c r="W303">
        <v>0.7602662</v>
      </c>
      <c r="X303">
        <v>0.99674289999999999</v>
      </c>
      <c r="Y303">
        <v>5.0757899999999997E-4</v>
      </c>
      <c r="AA303">
        <v>0.35997000000000001</v>
      </c>
      <c r="AB303">
        <v>316.15300000000002</v>
      </c>
      <c r="AC303">
        <v>0.75972600000000001</v>
      </c>
      <c r="AD303">
        <v>0.99608600000000003</v>
      </c>
    </row>
    <row r="304" spans="9:30" x14ac:dyDescent="0.35">
      <c r="I304">
        <v>0.35997000000000001</v>
      </c>
      <c r="J304">
        <v>316.17520000000002</v>
      </c>
      <c r="K304">
        <v>0.75943470000000002</v>
      </c>
      <c r="L304">
        <v>0.99478270000000002</v>
      </c>
      <c r="M304">
        <v>4.4765799999999998E-4</v>
      </c>
      <c r="O304">
        <v>0.35997000000000001</v>
      </c>
      <c r="P304">
        <v>330.00670000000002</v>
      </c>
      <c r="Q304">
        <v>0.82783530000000005</v>
      </c>
      <c r="R304">
        <v>0.64</v>
      </c>
      <c r="U304">
        <v>0.35997000000000001</v>
      </c>
      <c r="V304">
        <v>316.07819999999998</v>
      </c>
      <c r="W304">
        <v>0.7602662</v>
      </c>
      <c r="X304">
        <v>0.99674289999999999</v>
      </c>
      <c r="Y304">
        <v>5.0757899999999997E-4</v>
      </c>
      <c r="AA304">
        <v>0.35997000000000001</v>
      </c>
      <c r="AB304">
        <v>316.15300000000002</v>
      </c>
      <c r="AC304">
        <v>0.75972600000000001</v>
      </c>
      <c r="AD304">
        <v>0.99608600000000003</v>
      </c>
    </row>
    <row r="305" spans="9:30" x14ac:dyDescent="0.35">
      <c r="I305">
        <v>0.35997000000000001</v>
      </c>
      <c r="J305">
        <v>316.17520000000002</v>
      </c>
      <c r="K305">
        <v>0.75943470000000002</v>
      </c>
      <c r="L305">
        <v>0.99478270000000002</v>
      </c>
      <c r="M305">
        <v>4.4765799999999998E-4</v>
      </c>
      <c r="O305">
        <v>0.35997000000000001</v>
      </c>
      <c r="P305">
        <v>329.58159999999998</v>
      </c>
      <c r="Q305">
        <v>0.84063869999999996</v>
      </c>
      <c r="R305">
        <v>0.66</v>
      </c>
      <c r="U305">
        <v>0.35997000000000001</v>
      </c>
      <c r="V305">
        <v>316.07819999999998</v>
      </c>
      <c r="W305">
        <v>0.7602662</v>
      </c>
      <c r="X305">
        <v>0.99674289999999999</v>
      </c>
      <c r="Y305">
        <v>5.0757899999999997E-4</v>
      </c>
      <c r="AA305">
        <v>0.35997000000000001</v>
      </c>
      <c r="AB305">
        <v>316.15300000000002</v>
      </c>
      <c r="AC305">
        <v>0.75972600000000001</v>
      </c>
      <c r="AD305">
        <v>0.99608600000000003</v>
      </c>
    </row>
    <row r="306" spans="9:30" x14ac:dyDescent="0.35">
      <c r="I306">
        <v>0.35997000000000001</v>
      </c>
      <c r="J306">
        <v>316.17520000000002</v>
      </c>
      <c r="K306">
        <v>0.75943470000000002</v>
      </c>
      <c r="L306">
        <v>0.99478270000000002</v>
      </c>
      <c r="M306">
        <v>4.4765799999999998E-4</v>
      </c>
      <c r="O306">
        <v>0.35997000000000001</v>
      </c>
      <c r="P306">
        <v>329.1617</v>
      </c>
      <c r="Q306">
        <v>0.85297369999999995</v>
      </c>
      <c r="R306">
        <v>0.68</v>
      </c>
      <c r="U306">
        <v>0.35997000000000001</v>
      </c>
      <c r="V306">
        <v>316.07819999999998</v>
      </c>
      <c r="W306">
        <v>0.7602662</v>
      </c>
      <c r="X306">
        <v>0.99674289999999999</v>
      </c>
      <c r="Y306">
        <v>5.0757899999999997E-4</v>
      </c>
      <c r="AA306">
        <v>0.35997000000000001</v>
      </c>
      <c r="AB306">
        <v>316.15300000000002</v>
      </c>
      <c r="AC306">
        <v>0.75972600000000001</v>
      </c>
      <c r="AD306">
        <v>0.99608600000000003</v>
      </c>
    </row>
    <row r="307" spans="9:30" x14ac:dyDescent="0.35">
      <c r="I307">
        <v>0.35997000000000001</v>
      </c>
      <c r="J307">
        <v>316.17520000000002</v>
      </c>
      <c r="K307">
        <v>0.75943470000000002</v>
      </c>
      <c r="L307">
        <v>0.99478270000000002</v>
      </c>
      <c r="M307">
        <v>4.4765799999999998E-4</v>
      </c>
      <c r="O307">
        <v>0.35997000000000001</v>
      </c>
      <c r="P307">
        <v>328.74669999999998</v>
      </c>
      <c r="Q307">
        <v>0.8648593</v>
      </c>
      <c r="R307">
        <v>0.7</v>
      </c>
      <c r="U307">
        <v>0.35997000000000001</v>
      </c>
      <c r="V307">
        <v>316.07819999999998</v>
      </c>
      <c r="W307">
        <v>0.7602662</v>
      </c>
      <c r="X307">
        <v>0.99674289999999999</v>
      </c>
      <c r="Y307">
        <v>5.0757899999999997E-4</v>
      </c>
      <c r="AA307">
        <v>0.35997000000000001</v>
      </c>
      <c r="AB307">
        <v>316.15300000000002</v>
      </c>
      <c r="AC307">
        <v>0.75972600000000001</v>
      </c>
      <c r="AD307">
        <v>0.99608600000000003</v>
      </c>
    </row>
    <row r="308" spans="9:30" x14ac:dyDescent="0.35">
      <c r="I308">
        <v>0.35997000000000001</v>
      </c>
      <c r="J308">
        <v>316.17520000000002</v>
      </c>
      <c r="K308">
        <v>0.75943470000000002</v>
      </c>
      <c r="L308">
        <v>0.99478270000000002</v>
      </c>
      <c r="M308">
        <v>4.4765799999999998E-4</v>
      </c>
      <c r="O308">
        <v>0.35997000000000001</v>
      </c>
      <c r="P308">
        <v>328.33670000000001</v>
      </c>
      <c r="Q308">
        <v>0.87631389999999998</v>
      </c>
      <c r="R308">
        <v>0.72</v>
      </c>
      <c r="U308">
        <v>0.35997000000000001</v>
      </c>
      <c r="V308">
        <v>316.07819999999998</v>
      </c>
      <c r="W308">
        <v>0.7602662</v>
      </c>
      <c r="X308">
        <v>0.99674289999999999</v>
      </c>
      <c r="Y308">
        <v>5.0757899999999997E-4</v>
      </c>
      <c r="AA308">
        <v>0.35997000000000001</v>
      </c>
      <c r="AB308">
        <v>316.15300000000002</v>
      </c>
      <c r="AC308">
        <v>0.75972600000000001</v>
      </c>
      <c r="AD308">
        <v>0.99608600000000003</v>
      </c>
    </row>
    <row r="309" spans="9:30" x14ac:dyDescent="0.35">
      <c r="I309">
        <v>0.35997000000000001</v>
      </c>
      <c r="J309">
        <v>316.17520000000002</v>
      </c>
      <c r="K309">
        <v>0.75943470000000002</v>
      </c>
      <c r="L309">
        <v>0.99478270000000002</v>
      </c>
      <c r="M309">
        <v>4.4765799999999998E-4</v>
      </c>
      <c r="O309">
        <v>0.35997000000000001</v>
      </c>
      <c r="P309">
        <v>327.9316</v>
      </c>
      <c r="Q309">
        <v>0.88735509999999995</v>
      </c>
      <c r="R309">
        <v>0.74</v>
      </c>
      <c r="U309">
        <v>0.35997000000000001</v>
      </c>
      <c r="V309">
        <v>316.07819999999998</v>
      </c>
      <c r="W309">
        <v>0.7602662</v>
      </c>
      <c r="X309">
        <v>0.99674289999999999</v>
      </c>
      <c r="Y309">
        <v>5.0757899999999997E-4</v>
      </c>
      <c r="AA309">
        <v>0.35997000000000001</v>
      </c>
      <c r="AB309">
        <v>316.15300000000002</v>
      </c>
      <c r="AC309">
        <v>0.75972600000000001</v>
      </c>
      <c r="AD309">
        <v>0.99608600000000003</v>
      </c>
    </row>
    <row r="310" spans="9:30" x14ac:dyDescent="0.35">
      <c r="I310">
        <v>0.35997000000000001</v>
      </c>
      <c r="J310">
        <v>316.17520000000002</v>
      </c>
      <c r="K310">
        <v>0.75943470000000002</v>
      </c>
      <c r="L310">
        <v>0.99478270000000002</v>
      </c>
      <c r="M310">
        <v>4.4765799999999998E-4</v>
      </c>
      <c r="O310">
        <v>0.35997000000000001</v>
      </c>
      <c r="P310">
        <v>327.53140000000002</v>
      </c>
      <c r="Q310">
        <v>0.89799960000000001</v>
      </c>
      <c r="R310">
        <v>0.76</v>
      </c>
      <c r="U310">
        <v>0.35997000000000001</v>
      </c>
      <c r="V310">
        <v>316.07819999999998</v>
      </c>
      <c r="W310">
        <v>0.7602662</v>
      </c>
      <c r="X310">
        <v>0.99674289999999999</v>
      </c>
      <c r="Y310">
        <v>5.0757899999999997E-4</v>
      </c>
      <c r="AA310">
        <v>0.35997000000000001</v>
      </c>
      <c r="AB310">
        <v>316.15300000000002</v>
      </c>
      <c r="AC310">
        <v>0.75972600000000001</v>
      </c>
      <c r="AD310">
        <v>0.99608600000000003</v>
      </c>
    </row>
    <row r="311" spans="9:30" x14ac:dyDescent="0.35">
      <c r="I311">
        <v>0.35997000000000001</v>
      </c>
      <c r="J311">
        <v>316.17520000000002</v>
      </c>
      <c r="K311">
        <v>0.75943470000000002</v>
      </c>
      <c r="L311">
        <v>0.99478270000000002</v>
      </c>
      <c r="M311">
        <v>4.4765799999999998E-4</v>
      </c>
      <c r="O311">
        <v>0.35997000000000001</v>
      </c>
      <c r="P311">
        <v>327.13589999999999</v>
      </c>
      <c r="Q311">
        <v>0.9082635</v>
      </c>
      <c r="R311">
        <v>0.78</v>
      </c>
      <c r="U311">
        <v>0.35997000000000001</v>
      </c>
      <c r="V311">
        <v>316.07819999999998</v>
      </c>
      <c r="W311">
        <v>0.7602662</v>
      </c>
      <c r="X311">
        <v>0.99674289999999999</v>
      </c>
      <c r="Y311">
        <v>5.0757899999999997E-4</v>
      </c>
      <c r="AA311">
        <v>0.35997000000000001</v>
      </c>
      <c r="AB311">
        <v>316.15300000000002</v>
      </c>
      <c r="AC311">
        <v>0.75972600000000001</v>
      </c>
      <c r="AD311">
        <v>0.99608600000000003</v>
      </c>
    </row>
    <row r="312" spans="9:30" x14ac:dyDescent="0.35">
      <c r="I312">
        <v>0.35997000000000001</v>
      </c>
      <c r="J312">
        <v>316.17520000000002</v>
      </c>
      <c r="K312">
        <v>0.75943470000000002</v>
      </c>
      <c r="L312">
        <v>0.99478270000000002</v>
      </c>
      <c r="M312">
        <v>4.4765799999999998E-4</v>
      </c>
      <c r="O312">
        <v>0.35997000000000001</v>
      </c>
      <c r="P312">
        <v>326.74509999999998</v>
      </c>
      <c r="Q312">
        <v>0.91816209999999998</v>
      </c>
      <c r="R312">
        <v>0.8</v>
      </c>
      <c r="U312">
        <v>0.35997000000000001</v>
      </c>
      <c r="V312">
        <v>316.07819999999998</v>
      </c>
      <c r="W312">
        <v>0.7602662</v>
      </c>
      <c r="X312">
        <v>0.99674289999999999</v>
      </c>
      <c r="Y312">
        <v>5.0757899999999997E-4</v>
      </c>
      <c r="AA312">
        <v>0.35997000000000001</v>
      </c>
      <c r="AB312">
        <v>316.15300000000002</v>
      </c>
      <c r="AC312">
        <v>0.75972600000000001</v>
      </c>
      <c r="AD312">
        <v>0.99608600000000003</v>
      </c>
    </row>
    <row r="313" spans="9:30" x14ac:dyDescent="0.35">
      <c r="I313">
        <v>0.35997000000000001</v>
      </c>
      <c r="J313">
        <v>316.17520000000002</v>
      </c>
      <c r="K313">
        <v>0.75943470000000002</v>
      </c>
      <c r="L313">
        <v>0.99478270000000002</v>
      </c>
      <c r="M313">
        <v>4.4765799999999998E-4</v>
      </c>
      <c r="O313">
        <v>0.35997000000000001</v>
      </c>
      <c r="P313">
        <v>326.35890000000001</v>
      </c>
      <c r="Q313">
        <v>0.92771020000000004</v>
      </c>
      <c r="R313">
        <v>0.82</v>
      </c>
      <c r="U313">
        <v>0.35997000000000001</v>
      </c>
      <c r="V313">
        <v>316.07819999999998</v>
      </c>
      <c r="W313">
        <v>0.7602662</v>
      </c>
      <c r="X313">
        <v>0.99674289999999999</v>
      </c>
      <c r="Y313">
        <v>5.0757899999999997E-4</v>
      </c>
      <c r="AA313">
        <v>0.35997000000000001</v>
      </c>
      <c r="AB313">
        <v>316.15300000000002</v>
      </c>
      <c r="AC313">
        <v>0.75972600000000001</v>
      </c>
      <c r="AD313">
        <v>0.99608600000000003</v>
      </c>
    </row>
    <row r="314" spans="9:30" x14ac:dyDescent="0.35">
      <c r="I314">
        <v>0.35997000000000001</v>
      </c>
      <c r="J314">
        <v>316.17520000000002</v>
      </c>
      <c r="K314">
        <v>0.75943470000000002</v>
      </c>
      <c r="L314">
        <v>0.99478270000000002</v>
      </c>
      <c r="M314">
        <v>4.4765799999999998E-4</v>
      </c>
      <c r="O314">
        <v>0.35997000000000001</v>
      </c>
      <c r="P314">
        <v>325.97739999999999</v>
      </c>
      <c r="Q314">
        <v>0.93692180000000003</v>
      </c>
      <c r="R314">
        <v>0.84</v>
      </c>
      <c r="U314">
        <v>0.35997000000000001</v>
      </c>
      <c r="V314">
        <v>316.07819999999998</v>
      </c>
      <c r="W314">
        <v>0.7602662</v>
      </c>
      <c r="X314">
        <v>0.99674289999999999</v>
      </c>
      <c r="Y314">
        <v>5.0757899999999997E-4</v>
      </c>
      <c r="AA314">
        <v>0.35997000000000001</v>
      </c>
      <c r="AB314">
        <v>316.15300000000002</v>
      </c>
      <c r="AC314">
        <v>0.75972600000000001</v>
      </c>
      <c r="AD314">
        <v>0.99608600000000003</v>
      </c>
    </row>
    <row r="315" spans="9:30" x14ac:dyDescent="0.35">
      <c r="I315">
        <v>0.35997000000000001</v>
      </c>
      <c r="J315">
        <v>316.17520000000002</v>
      </c>
      <c r="K315">
        <v>0.75943470000000002</v>
      </c>
      <c r="L315">
        <v>0.99478270000000002</v>
      </c>
      <c r="M315">
        <v>4.4765799999999998E-4</v>
      </c>
      <c r="O315">
        <v>0.35997000000000001</v>
      </c>
      <c r="P315">
        <v>325.6003</v>
      </c>
      <c r="Q315">
        <v>0.9458105</v>
      </c>
      <c r="R315">
        <v>0.86</v>
      </c>
      <c r="U315">
        <v>0.35997000000000001</v>
      </c>
      <c r="V315">
        <v>316.07819999999998</v>
      </c>
      <c r="W315">
        <v>0.7602662</v>
      </c>
      <c r="X315">
        <v>0.99674289999999999</v>
      </c>
      <c r="Y315">
        <v>5.0757899999999997E-4</v>
      </c>
      <c r="AA315">
        <v>0.35997000000000001</v>
      </c>
      <c r="AB315">
        <v>316.15300000000002</v>
      </c>
      <c r="AC315">
        <v>0.75972600000000001</v>
      </c>
      <c r="AD315">
        <v>0.99608600000000003</v>
      </c>
    </row>
    <row r="316" spans="9:30" x14ac:dyDescent="0.35">
      <c r="I316">
        <v>0.35997000000000001</v>
      </c>
      <c r="J316">
        <v>316.17520000000002</v>
      </c>
      <c r="K316">
        <v>0.75943470000000002</v>
      </c>
      <c r="L316">
        <v>0.99478270000000002</v>
      </c>
      <c r="M316">
        <v>4.4765799999999998E-4</v>
      </c>
      <c r="O316">
        <v>0.35997000000000001</v>
      </c>
      <c r="P316">
        <v>325.22770000000003</v>
      </c>
      <c r="Q316">
        <v>0.95438889999999998</v>
      </c>
      <c r="R316">
        <v>0.88</v>
      </c>
      <c r="U316">
        <v>0.35997000000000001</v>
      </c>
      <c r="V316">
        <v>316.07819999999998</v>
      </c>
      <c r="W316">
        <v>0.7602662</v>
      </c>
      <c r="X316">
        <v>0.99674289999999999</v>
      </c>
      <c r="Y316">
        <v>5.0757899999999997E-4</v>
      </c>
      <c r="AA316">
        <v>0.35997000000000001</v>
      </c>
      <c r="AB316">
        <v>316.15300000000002</v>
      </c>
      <c r="AC316">
        <v>0.75972600000000001</v>
      </c>
      <c r="AD316">
        <v>0.99608600000000003</v>
      </c>
    </row>
    <row r="317" spans="9:30" x14ac:dyDescent="0.35">
      <c r="I317">
        <v>0.35997000000000001</v>
      </c>
      <c r="J317">
        <v>316.17520000000002</v>
      </c>
      <c r="K317">
        <v>0.75943470000000002</v>
      </c>
      <c r="L317">
        <v>0.99478270000000002</v>
      </c>
      <c r="M317">
        <v>4.4765799999999998E-4</v>
      </c>
      <c r="O317">
        <v>0.35997000000000001</v>
      </c>
      <c r="P317">
        <v>324.85950000000003</v>
      </c>
      <c r="Q317">
        <v>0.96266960000000001</v>
      </c>
      <c r="R317">
        <v>0.9</v>
      </c>
      <c r="U317">
        <v>0.35997000000000001</v>
      </c>
      <c r="V317">
        <v>316.07819999999998</v>
      </c>
      <c r="W317">
        <v>0.7602662</v>
      </c>
      <c r="X317">
        <v>0.99674289999999999</v>
      </c>
      <c r="Y317">
        <v>5.0757899999999997E-4</v>
      </c>
      <c r="AA317">
        <v>0.35997000000000001</v>
      </c>
      <c r="AB317">
        <v>316.15300000000002</v>
      </c>
      <c r="AC317">
        <v>0.75972600000000001</v>
      </c>
      <c r="AD317">
        <v>0.99608600000000003</v>
      </c>
    </row>
    <row r="318" spans="9:30" x14ac:dyDescent="0.35">
      <c r="I318">
        <v>0.35997000000000001</v>
      </c>
      <c r="J318">
        <v>316.17520000000002</v>
      </c>
      <c r="K318">
        <v>0.75943470000000002</v>
      </c>
      <c r="L318">
        <v>0.99478270000000002</v>
      </c>
      <c r="M318">
        <v>4.4765799999999998E-4</v>
      </c>
      <c r="O318">
        <v>0.35997000000000001</v>
      </c>
      <c r="P318">
        <v>324.49549999999999</v>
      </c>
      <c r="Q318">
        <v>0.97066410000000003</v>
      </c>
      <c r="R318">
        <v>0.92</v>
      </c>
      <c r="U318">
        <v>0.35997000000000001</v>
      </c>
      <c r="V318">
        <v>316.07819999999998</v>
      </c>
      <c r="W318">
        <v>0.7602662</v>
      </c>
      <c r="X318">
        <v>0.99674289999999999</v>
      </c>
      <c r="Y318">
        <v>5.0757899999999997E-4</v>
      </c>
      <c r="AA318">
        <v>0.35997000000000001</v>
      </c>
      <c r="AB318">
        <v>316.15300000000002</v>
      </c>
      <c r="AC318">
        <v>0.75972600000000001</v>
      </c>
      <c r="AD318">
        <v>0.99608600000000003</v>
      </c>
    </row>
    <row r="319" spans="9:30" x14ac:dyDescent="0.35">
      <c r="I319">
        <v>0.35997000000000001</v>
      </c>
      <c r="J319">
        <v>316.17520000000002</v>
      </c>
      <c r="K319">
        <v>0.75943470000000002</v>
      </c>
      <c r="L319">
        <v>0.99478270000000002</v>
      </c>
      <c r="M319">
        <v>4.4765799999999998E-4</v>
      </c>
      <c r="O319">
        <v>0.35997000000000001</v>
      </c>
      <c r="P319">
        <v>324.13589999999999</v>
      </c>
      <c r="Q319">
        <v>0.97838389999999997</v>
      </c>
      <c r="R319">
        <v>0.94</v>
      </c>
      <c r="U319">
        <v>0.35997000000000001</v>
      </c>
      <c r="V319">
        <v>316.07819999999998</v>
      </c>
      <c r="W319">
        <v>0.7602662</v>
      </c>
      <c r="X319">
        <v>0.99674289999999999</v>
      </c>
      <c r="Y319">
        <v>5.0757899999999997E-4</v>
      </c>
      <c r="AA319">
        <v>0.35997000000000001</v>
      </c>
      <c r="AB319">
        <v>316.15300000000002</v>
      </c>
      <c r="AC319">
        <v>0.75972600000000001</v>
      </c>
      <c r="AD319">
        <v>0.99608600000000003</v>
      </c>
    </row>
    <row r="320" spans="9:30" x14ac:dyDescent="0.35">
      <c r="I320">
        <v>0.35997000000000001</v>
      </c>
      <c r="J320">
        <v>316.17520000000002</v>
      </c>
      <c r="K320">
        <v>0.75943470000000002</v>
      </c>
      <c r="L320">
        <v>0.99478270000000002</v>
      </c>
      <c r="M320">
        <v>4.4765799999999998E-4</v>
      </c>
      <c r="O320">
        <v>0.35997000000000001</v>
      </c>
      <c r="P320">
        <v>323.78039999999999</v>
      </c>
      <c r="Q320">
        <v>0.98583969999999999</v>
      </c>
      <c r="R320">
        <v>0.96</v>
      </c>
      <c r="U320">
        <v>0.35997000000000001</v>
      </c>
      <c r="V320">
        <v>316.07819999999998</v>
      </c>
      <c r="W320">
        <v>0.7602662</v>
      </c>
      <c r="X320">
        <v>0.99674289999999999</v>
      </c>
      <c r="Y320">
        <v>5.0757899999999997E-4</v>
      </c>
      <c r="AA320">
        <v>0.35997000000000001</v>
      </c>
      <c r="AB320">
        <v>316.15300000000002</v>
      </c>
      <c r="AC320">
        <v>0.75972600000000001</v>
      </c>
      <c r="AD320">
        <v>0.99608600000000003</v>
      </c>
    </row>
    <row r="321" spans="9:30" x14ac:dyDescent="0.35">
      <c r="I321">
        <v>0.35997000000000001</v>
      </c>
      <c r="J321">
        <v>316.17520000000002</v>
      </c>
      <c r="K321">
        <v>0.75943470000000002</v>
      </c>
      <c r="L321">
        <v>0.99478270000000002</v>
      </c>
      <c r="M321">
        <v>4.4765799999999998E-4</v>
      </c>
      <c r="O321">
        <v>0.35997000000000001</v>
      </c>
      <c r="P321">
        <v>323.42910000000001</v>
      </c>
      <c r="Q321">
        <v>0.99304179999999997</v>
      </c>
      <c r="R321">
        <v>0.98</v>
      </c>
      <c r="U321">
        <v>0.35997000000000001</v>
      </c>
      <c r="V321">
        <v>316.07819999999998</v>
      </c>
      <c r="W321">
        <v>0.7602662</v>
      </c>
      <c r="X321">
        <v>0.99674289999999999</v>
      </c>
      <c r="Y321">
        <v>5.0757899999999997E-4</v>
      </c>
      <c r="AA321">
        <v>0.35997000000000001</v>
      </c>
      <c r="AB321">
        <v>316.15300000000002</v>
      </c>
      <c r="AC321">
        <v>0.75972600000000001</v>
      </c>
      <c r="AD321">
        <v>0.99608600000000003</v>
      </c>
    </row>
    <row r="322" spans="9:30" x14ac:dyDescent="0.35">
      <c r="I322">
        <v>0.35997000000000001</v>
      </c>
      <c r="J322">
        <v>323.08179999999999</v>
      </c>
      <c r="K322">
        <v>1</v>
      </c>
      <c r="L322">
        <v>1</v>
      </c>
      <c r="O322">
        <v>0.35997000000000001</v>
      </c>
      <c r="P322">
        <v>323.08179999999999</v>
      </c>
      <c r="Q322">
        <v>1</v>
      </c>
      <c r="R322">
        <v>1</v>
      </c>
      <c r="U322">
        <v>0.35997000000000001</v>
      </c>
      <c r="V322">
        <v>323.08179999999999</v>
      </c>
      <c r="W322">
        <v>1</v>
      </c>
      <c r="X322">
        <v>1</v>
      </c>
      <c r="AA322">
        <v>0.35997000000000001</v>
      </c>
      <c r="AB322">
        <v>323.08199999999999</v>
      </c>
      <c r="AC322">
        <v>1</v>
      </c>
      <c r="AD322">
        <v>1</v>
      </c>
    </row>
  </sheetData>
  <mergeCells count="12">
    <mergeCell ref="O1:S1"/>
    <mergeCell ref="I1:M1"/>
    <mergeCell ref="I14:M14"/>
    <mergeCell ref="AA14:AE14"/>
    <mergeCell ref="O14:S14"/>
    <mergeCell ref="U1:Y1"/>
    <mergeCell ref="U14:Y14"/>
    <mergeCell ref="A2:A5"/>
    <mergeCell ref="A12:D12"/>
    <mergeCell ref="A16:D16"/>
    <mergeCell ref="A19:D19"/>
    <mergeCell ref="AA1:A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AC3F-8447-4BFF-8E20-693F2EE00FCD}">
  <dimension ref="A1:V23"/>
  <sheetViews>
    <sheetView zoomScale="72" workbookViewId="0">
      <selection activeCell="H22" sqref="H22"/>
    </sheetView>
  </sheetViews>
  <sheetFormatPr defaultRowHeight="14.5" x14ac:dyDescent="0.35"/>
  <cols>
    <col min="1" max="5" width="8.81640625" bestFit="1" customWidth="1"/>
    <col min="7" max="7" width="7.90625" bestFit="1" customWidth="1"/>
    <col min="8" max="8" width="10.26953125" bestFit="1" customWidth="1"/>
    <col min="9" max="9" width="11.90625" bestFit="1" customWidth="1"/>
    <col min="10" max="10" width="25.7265625" bestFit="1" customWidth="1"/>
    <col min="14" max="14" width="7.90625" bestFit="1" customWidth="1"/>
    <col min="15" max="15" width="6.90625" bestFit="1" customWidth="1"/>
    <col min="16" max="17" width="25.7265625" bestFit="1" customWidth="1"/>
    <col min="19" max="19" width="7.90625" bestFit="1" customWidth="1"/>
    <col min="20" max="20" width="6.90625" bestFit="1" customWidth="1"/>
    <col min="21" max="22" width="26.08984375" bestFit="1" customWidth="1"/>
  </cols>
  <sheetData>
    <row r="1" spans="1:22" ht="17" x14ac:dyDescent="0.4">
      <c r="A1" s="1" t="s">
        <v>139</v>
      </c>
      <c r="B1" s="1"/>
      <c r="C1" s="1"/>
      <c r="D1" s="1"/>
      <c r="E1" s="1"/>
      <c r="G1" s="18" t="s">
        <v>145</v>
      </c>
      <c r="H1" s="18"/>
      <c r="I1" s="18"/>
      <c r="J1" s="18"/>
      <c r="N1" s="18" t="s">
        <v>152</v>
      </c>
      <c r="O1" s="18"/>
      <c r="P1" s="18"/>
      <c r="Q1" s="18"/>
      <c r="S1" s="18" t="s">
        <v>202</v>
      </c>
      <c r="T1" s="18"/>
      <c r="U1" s="18"/>
      <c r="V1" s="18"/>
    </row>
    <row r="2" spans="1:22" x14ac:dyDescent="0.35">
      <c r="A2" s="14" t="s">
        <v>50</v>
      </c>
      <c r="B2" s="2" t="s">
        <v>51</v>
      </c>
      <c r="C2" s="2" t="s">
        <v>53</v>
      </c>
      <c r="D2" s="2" t="s">
        <v>80</v>
      </c>
      <c r="E2" s="2" t="s">
        <v>81</v>
      </c>
      <c r="G2" t="s">
        <v>191</v>
      </c>
      <c r="H2" t="s">
        <v>173</v>
      </c>
      <c r="I2" t="s">
        <v>172</v>
      </c>
      <c r="J2" s="4" t="s">
        <v>193</v>
      </c>
      <c r="N2" t="s">
        <v>191</v>
      </c>
      <c r="O2" t="s">
        <v>173</v>
      </c>
      <c r="P2" t="s">
        <v>172</v>
      </c>
      <c r="Q2" s="4" t="s">
        <v>193</v>
      </c>
      <c r="S2" t="s">
        <v>191</v>
      </c>
      <c r="T2" t="s">
        <v>173</v>
      </c>
      <c r="U2" t="s">
        <v>172</v>
      </c>
      <c r="V2" s="4" t="s">
        <v>193</v>
      </c>
    </row>
    <row r="3" spans="1:22" x14ac:dyDescent="0.35">
      <c r="A3" s="14"/>
      <c r="B3" s="2"/>
      <c r="C3" s="2"/>
      <c r="D3" s="2" t="s">
        <v>88</v>
      </c>
      <c r="E3" s="2" t="s">
        <v>88</v>
      </c>
      <c r="G3" t="s">
        <v>54</v>
      </c>
      <c r="H3" t="s">
        <v>52</v>
      </c>
      <c r="N3" t="s">
        <v>54</v>
      </c>
      <c r="O3" t="s">
        <v>52</v>
      </c>
      <c r="S3" t="s">
        <v>54</v>
      </c>
      <c r="T3" t="s">
        <v>52</v>
      </c>
    </row>
    <row r="4" spans="1:22" x14ac:dyDescent="0.35">
      <c r="A4" s="14"/>
      <c r="B4" s="2" t="s">
        <v>52</v>
      </c>
      <c r="C4" s="2" t="s">
        <v>54</v>
      </c>
      <c r="D4" s="2" t="s">
        <v>56</v>
      </c>
      <c r="E4" s="2" t="s">
        <v>56</v>
      </c>
      <c r="G4">
        <v>30540</v>
      </c>
      <c r="H4">
        <v>313.14999999999998</v>
      </c>
      <c r="I4">
        <v>0.99525200000000003</v>
      </c>
      <c r="J4">
        <v>4.3738700000000002E-4</v>
      </c>
      <c r="N4">
        <v>30540</v>
      </c>
      <c r="O4">
        <v>313.14999999999998</v>
      </c>
      <c r="P4">
        <v>0.99525200000000003</v>
      </c>
      <c r="Q4">
        <v>4.3738700000000002E-4</v>
      </c>
      <c r="S4">
        <v>30540</v>
      </c>
      <c r="T4">
        <v>313.14999999999998</v>
      </c>
      <c r="U4">
        <v>0.99624999999999997</v>
      </c>
      <c r="V4">
        <v>4.7291899999999998E-4</v>
      </c>
    </row>
    <row r="5" spans="1:22" x14ac:dyDescent="0.35">
      <c r="A5" s="14"/>
      <c r="B5" s="2">
        <v>1</v>
      </c>
      <c r="C5" s="2">
        <v>2</v>
      </c>
      <c r="D5" s="2">
        <v>3</v>
      </c>
      <c r="E5" s="2">
        <v>4</v>
      </c>
      <c r="G5">
        <v>275800</v>
      </c>
      <c r="H5">
        <v>373.15</v>
      </c>
      <c r="I5">
        <v>0.97361399999999998</v>
      </c>
      <c r="J5">
        <v>1.04498E-3</v>
      </c>
      <c r="N5">
        <v>275800</v>
      </c>
      <c r="O5">
        <v>373.15</v>
      </c>
      <c r="P5">
        <v>0.97361399999999998</v>
      </c>
      <c r="Q5">
        <v>1.04498E-3</v>
      </c>
      <c r="S5">
        <v>275800</v>
      </c>
      <c r="T5">
        <v>373.15</v>
      </c>
      <c r="U5">
        <v>0.99215299999999995</v>
      </c>
      <c r="V5">
        <v>8.1603000000000003E-4</v>
      </c>
    </row>
    <row r="6" spans="1:22" x14ac:dyDescent="0.35">
      <c r="A6" s="2">
        <v>1</v>
      </c>
      <c r="B6">
        <v>313.14999999999998</v>
      </c>
      <c r="C6">
        <v>30540</v>
      </c>
      <c r="D6">
        <v>4.4349999999999999E-4</v>
      </c>
      <c r="E6">
        <v>0.99499000000000004</v>
      </c>
      <c r="G6">
        <v>1054900</v>
      </c>
      <c r="H6">
        <v>423.15</v>
      </c>
      <c r="I6">
        <v>0.90855900000000001</v>
      </c>
      <c r="J6">
        <v>3.65717E-3</v>
      </c>
      <c r="N6">
        <v>1054900</v>
      </c>
      <c r="O6">
        <v>423.15</v>
      </c>
      <c r="P6">
        <v>0.90823399999999999</v>
      </c>
      <c r="Q6">
        <v>3.6732599999999998E-3</v>
      </c>
      <c r="S6">
        <v>1054900</v>
      </c>
      <c r="T6">
        <v>423.15</v>
      </c>
      <c r="U6">
        <v>0.98743700000000001</v>
      </c>
      <c r="V6">
        <v>1.1694800000000001E-3</v>
      </c>
    </row>
    <row r="7" spans="1:22" x14ac:dyDescent="0.35">
      <c r="A7" s="2">
        <v>2</v>
      </c>
      <c r="B7">
        <v>373.15</v>
      </c>
      <c r="C7">
        <v>275800</v>
      </c>
      <c r="D7">
        <v>9.4899999999999997E-4</v>
      </c>
      <c r="E7">
        <v>0.97919999999999996</v>
      </c>
      <c r="G7">
        <v>3020000</v>
      </c>
      <c r="H7">
        <v>473.15</v>
      </c>
      <c r="I7">
        <v>0.71598399999999995</v>
      </c>
      <c r="J7">
        <v>2.0101399999999998E-2</v>
      </c>
      <c r="N7">
        <v>3020000</v>
      </c>
      <c r="O7">
        <v>473.15</v>
      </c>
      <c r="P7">
        <v>0.98160599999999998</v>
      </c>
      <c r="Q7">
        <v>1.5802100000000001E-3</v>
      </c>
      <c r="S7">
        <v>3020000</v>
      </c>
      <c r="T7">
        <v>473.15</v>
      </c>
      <c r="U7">
        <v>0.98160599999999998</v>
      </c>
      <c r="V7">
        <v>1.5802100000000001E-3</v>
      </c>
    </row>
    <row r="8" spans="1:22" x14ac:dyDescent="0.35">
      <c r="A8" s="2">
        <v>3</v>
      </c>
      <c r="B8">
        <v>423.15</v>
      </c>
      <c r="C8">
        <v>1054900</v>
      </c>
      <c r="D8">
        <v>2.4199999999999998E-3</v>
      </c>
      <c r="E8">
        <v>0.92869999999999997</v>
      </c>
    </row>
    <row r="9" spans="1:22" x14ac:dyDescent="0.35">
      <c r="A9" s="2">
        <v>4</v>
      </c>
      <c r="B9">
        <v>473.15</v>
      </c>
      <c r="C9">
        <v>3020000</v>
      </c>
      <c r="D9">
        <v>5.4000000000000003E-3</v>
      </c>
      <c r="E9">
        <v>0.81499999999999995</v>
      </c>
      <c r="I9" s="4" t="s">
        <v>196</v>
      </c>
      <c r="J9" s="4" t="s">
        <v>197</v>
      </c>
      <c r="P9" s="4" t="s">
        <v>196</v>
      </c>
      <c r="Q9" s="4" t="s">
        <v>197</v>
      </c>
      <c r="U9" s="4" t="s">
        <v>196</v>
      </c>
      <c r="V9" s="4" t="s">
        <v>197</v>
      </c>
    </row>
    <row r="10" spans="1:22" x14ac:dyDescent="0.35">
      <c r="A10" s="15" t="s">
        <v>59</v>
      </c>
      <c r="B10" s="15"/>
      <c r="C10" s="15"/>
      <c r="D10" s="15"/>
      <c r="E10" s="15"/>
      <c r="G10" s="19"/>
      <c r="I10">
        <f>($E6-I4)^2</f>
        <v>6.8643999999991863E-8</v>
      </c>
      <c r="J10">
        <f>($D6-J4)^2</f>
        <v>3.7368768999999673E-11</v>
      </c>
      <c r="N10" s="19"/>
      <c r="P10">
        <f>($E6-P4)^2</f>
        <v>6.8643999999991863E-8</v>
      </c>
      <c r="Q10">
        <f>($D6-Q4)^2</f>
        <v>3.7368768999999673E-11</v>
      </c>
      <c r="U10">
        <f>($E6-U4)^2</f>
        <v>1.5875999999998182E-6</v>
      </c>
      <c r="V10">
        <f>($D6-V4)^2</f>
        <v>8.654775609999991E-10</v>
      </c>
    </row>
    <row r="11" spans="1:22" x14ac:dyDescent="0.35">
      <c r="A11" s="2">
        <v>1</v>
      </c>
      <c r="B11" t="s">
        <v>51</v>
      </c>
      <c r="C11" t="s">
        <v>60</v>
      </c>
      <c r="G11" s="19"/>
      <c r="I11">
        <f t="shared" ref="I11:I14" si="0">($E7-I5)^2</f>
        <v>3.1203395999999772E-5</v>
      </c>
      <c r="J11">
        <f>($D7-J5)^2</f>
        <v>9.2121604000000131E-9</v>
      </c>
      <c r="N11" s="19"/>
      <c r="P11">
        <f t="shared" ref="P11:P13" si="1">($E7-P5)^2</f>
        <v>3.1203395999999772E-5</v>
      </c>
      <c r="Q11">
        <f>($D7-Q5)^2</f>
        <v>9.2121604000000131E-9</v>
      </c>
      <c r="U11">
        <f t="shared" ref="U11:U13" si="2">($E7-U5)^2</f>
        <v>1.6778020899999981E-4</v>
      </c>
      <c r="V11">
        <f>($D7-V5)^2</f>
        <v>1.7681020899999983E-8</v>
      </c>
    </row>
    <row r="12" spans="1:22" x14ac:dyDescent="0.35">
      <c r="A12" s="2">
        <v>2</v>
      </c>
      <c r="B12" t="s">
        <v>53</v>
      </c>
      <c r="C12" t="s">
        <v>61</v>
      </c>
      <c r="G12" s="19"/>
      <c r="I12">
        <f t="shared" si="0"/>
        <v>4.0565988099999859E-4</v>
      </c>
      <c r="J12">
        <f>($D8-J6)^2</f>
        <v>1.5305896089000003E-6</v>
      </c>
      <c r="N12" s="19"/>
      <c r="P12">
        <f t="shared" si="1"/>
        <v>4.1885715599999934E-4</v>
      </c>
      <c r="Q12">
        <f>($D8-Q6)^2</f>
        <v>1.5706606275999999E-6</v>
      </c>
      <c r="U12">
        <f t="shared" si="2"/>
        <v>3.4500351690000047E-3</v>
      </c>
      <c r="V12">
        <f>($D8-V6)^2</f>
        <v>1.5638002703999993E-6</v>
      </c>
    </row>
    <row r="13" spans="1:22" x14ac:dyDescent="0.35">
      <c r="A13" s="2">
        <v>3</v>
      </c>
      <c r="B13" t="s">
        <v>80</v>
      </c>
      <c r="C13" t="s">
        <v>125</v>
      </c>
      <c r="G13" s="19"/>
      <c r="I13">
        <f t="shared" si="0"/>
        <v>9.8041682559999992E-3</v>
      </c>
      <c r="J13">
        <f>($D9-J7)^2</f>
        <v>2.1613116195999996E-4</v>
      </c>
      <c r="N13" s="19"/>
      <c r="P13">
        <f t="shared" si="1"/>
        <v>2.7757559236000012E-2</v>
      </c>
      <c r="Q13">
        <f>($D9-Q7)^2</f>
        <v>1.45907956441E-5</v>
      </c>
      <c r="U13">
        <f t="shared" si="2"/>
        <v>2.7757559236000012E-2</v>
      </c>
      <c r="V13">
        <f>($D9-V7)^2</f>
        <v>1.45907956441E-5</v>
      </c>
    </row>
    <row r="14" spans="1:22" x14ac:dyDescent="0.35">
      <c r="A14" s="2">
        <v>4</v>
      </c>
      <c r="B14" t="s">
        <v>81</v>
      </c>
      <c r="C14" t="s">
        <v>125</v>
      </c>
      <c r="G14" s="19"/>
      <c r="N14" s="19"/>
    </row>
    <row r="15" spans="1:22" x14ac:dyDescent="0.35">
      <c r="A15" s="15" t="s">
        <v>64</v>
      </c>
      <c r="B15" s="16"/>
      <c r="C15" s="16"/>
      <c r="D15" s="16"/>
      <c r="E15" s="16"/>
      <c r="G15" s="19"/>
      <c r="H15" s="4" t="s">
        <v>177</v>
      </c>
      <c r="I15">
        <f>SQRT(SUM(I10:I13)/COUNT(I10:I13))</f>
        <v>5.0599160509340463E-2</v>
      </c>
      <c r="J15">
        <f>SQRT(SUM(J10:J13)/COUNT(J10:J13))</f>
        <v>7.3768387724361473E-3</v>
      </c>
      <c r="N15" s="19"/>
      <c r="O15" s="4" t="s">
        <v>177</v>
      </c>
      <c r="P15">
        <f>SQRT(SUM(P10:P13)/COUNT(P10:P13))</f>
        <v>8.3975723325256352E-2</v>
      </c>
      <c r="Q15">
        <f>SQRT(SUM(Q10:Q13)/COUNT(Q10:Q13))</f>
        <v>2.010640805866938E-3</v>
      </c>
      <c r="T15" s="4" t="s">
        <v>177</v>
      </c>
      <c r="U15">
        <f>SQRT(SUM(U10:U13)/COUNT(U10:U13))</f>
        <v>8.856771733255861E-2</v>
      </c>
      <c r="V15">
        <f>SQRT(SUM(V10:V13)/COUNT(V10:V13))</f>
        <v>2.0107922824698352E-3</v>
      </c>
    </row>
    <row r="16" spans="1:22" x14ac:dyDescent="0.35">
      <c r="A16" s="2">
        <v>1</v>
      </c>
      <c r="B16" t="str">
        <f>HYPERLINK("#Components!A32","71-43-2")</f>
        <v>71-43-2</v>
      </c>
      <c r="C16" t="s">
        <v>86</v>
      </c>
      <c r="H16" s="4" t="s">
        <v>198</v>
      </c>
      <c r="I16">
        <f>SUM(I15:J15)</f>
        <v>5.7975999281776609E-2</v>
      </c>
      <c r="P16">
        <f>SUM(P15:Q15)</f>
        <v>8.5986364131123288E-2</v>
      </c>
      <c r="U16">
        <f>SUM(U15:V15)</f>
        <v>9.0578509615028446E-2</v>
      </c>
    </row>
    <row r="17" spans="1:9" x14ac:dyDescent="0.35">
      <c r="A17" s="2">
        <v>2</v>
      </c>
      <c r="B17" t="str">
        <f>HYPERLINK("#Components!A1","7732-18-5")</f>
        <v>7732-18-5</v>
      </c>
      <c r="C17" t="s">
        <v>0</v>
      </c>
    </row>
    <row r="18" spans="1:9" x14ac:dyDescent="0.35">
      <c r="A18" s="15" t="s">
        <v>65</v>
      </c>
      <c r="B18" s="16"/>
      <c r="C18" s="16"/>
      <c r="D18" s="16"/>
      <c r="E18" s="16"/>
      <c r="H18" s="4" t="s">
        <v>169</v>
      </c>
      <c r="I18" s="12" t="s">
        <v>167</v>
      </c>
    </row>
    <row r="19" spans="1:9" x14ac:dyDescent="0.35">
      <c r="A19" s="2" t="s">
        <v>66</v>
      </c>
      <c r="B19" t="s">
        <v>140</v>
      </c>
    </row>
    <row r="20" spans="1:9" ht="29" x14ac:dyDescent="0.35">
      <c r="A20" s="2" t="s">
        <v>68</v>
      </c>
      <c r="B20" t="str">
        <f>HYPERLINK("#References!A42","DELI-001397")</f>
        <v>DELI-001397</v>
      </c>
    </row>
    <row r="21" spans="1:9" x14ac:dyDescent="0.35">
      <c r="G21" s="4" t="s">
        <v>167</v>
      </c>
      <c r="H21">
        <v>3</v>
      </c>
    </row>
    <row r="22" spans="1:9" x14ac:dyDescent="0.35">
      <c r="G22" s="4" t="s">
        <v>200</v>
      </c>
      <c r="H22">
        <v>2</v>
      </c>
    </row>
    <row r="23" spans="1:9" x14ac:dyDescent="0.35">
      <c r="G23" s="4" t="s">
        <v>168</v>
      </c>
      <c r="H23">
        <v>1</v>
      </c>
    </row>
  </sheetData>
  <mergeCells count="7">
    <mergeCell ref="N1:Q1"/>
    <mergeCell ref="S1:V1"/>
    <mergeCell ref="A2:A5"/>
    <mergeCell ref="A10:E10"/>
    <mergeCell ref="A15:E15"/>
    <mergeCell ref="A18:E18"/>
    <mergeCell ref="G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zoomScale="92" workbookViewId="0"/>
  </sheetViews>
  <sheetFormatPr defaultRowHeight="14.5" x14ac:dyDescent="0.35"/>
  <cols>
    <col min="1" max="1" width="20.7265625" customWidth="1"/>
  </cols>
  <sheetData>
    <row r="1" spans="1:7" ht="17" x14ac:dyDescent="0.4">
      <c r="A1" s="1" t="s">
        <v>0</v>
      </c>
      <c r="B1" s="1"/>
      <c r="C1" s="1"/>
      <c r="D1" s="1"/>
      <c r="E1" s="1"/>
      <c r="F1" s="1"/>
      <c r="G1" s="1"/>
    </row>
    <row r="2" spans="1:7" x14ac:dyDescent="0.35">
      <c r="A2" t="s">
        <v>1</v>
      </c>
      <c r="B2" t="s">
        <v>0</v>
      </c>
    </row>
    <row r="3" spans="1:7" x14ac:dyDescent="0.35">
      <c r="A3" t="s">
        <v>2</v>
      </c>
      <c r="B3" t="s">
        <v>3</v>
      </c>
    </row>
    <row r="4" spans="1:7" x14ac:dyDescent="0.35">
      <c r="A4" t="s">
        <v>4</v>
      </c>
      <c r="B4" t="s">
        <v>5</v>
      </c>
    </row>
    <row r="5" spans="1:7" x14ac:dyDescent="0.35">
      <c r="A5" t="s">
        <v>6</v>
      </c>
      <c r="B5" t="s">
        <v>7</v>
      </c>
    </row>
    <row r="6" spans="1:7" x14ac:dyDescent="0.35">
      <c r="B6" t="s">
        <v>8</v>
      </c>
    </row>
    <row r="7" spans="1:7" x14ac:dyDescent="0.35">
      <c r="B7" t="s">
        <v>9</v>
      </c>
    </row>
    <row r="8" spans="1:7" x14ac:dyDescent="0.35">
      <c r="B8" t="s">
        <v>10</v>
      </c>
    </row>
    <row r="10" spans="1:7" ht="17" x14ac:dyDescent="0.4">
      <c r="A10" s="1" t="s">
        <v>11</v>
      </c>
      <c r="B10" s="1"/>
      <c r="C10" s="1"/>
      <c r="D10" s="1"/>
      <c r="E10" s="1"/>
      <c r="F10" s="1"/>
      <c r="G10" s="1"/>
    </row>
    <row r="11" spans="1:7" x14ac:dyDescent="0.35">
      <c r="A11" t="s">
        <v>1</v>
      </c>
      <c r="B11" t="s">
        <v>11</v>
      </c>
    </row>
    <row r="12" spans="1:7" x14ac:dyDescent="0.35">
      <c r="A12" t="s">
        <v>2</v>
      </c>
      <c r="B12" t="s">
        <v>12</v>
      </c>
    </row>
    <row r="13" spans="1:7" x14ac:dyDescent="0.35">
      <c r="A13" t="s">
        <v>4</v>
      </c>
      <c r="B13" t="s">
        <v>13</v>
      </c>
    </row>
    <row r="14" spans="1:7" x14ac:dyDescent="0.35">
      <c r="A14" t="s">
        <v>6</v>
      </c>
      <c r="B14" t="s">
        <v>14</v>
      </c>
    </row>
    <row r="15" spans="1:7" x14ac:dyDescent="0.35">
      <c r="B15" t="s">
        <v>15</v>
      </c>
    </row>
    <row r="16" spans="1:7" x14ac:dyDescent="0.35">
      <c r="B16" t="s">
        <v>16</v>
      </c>
    </row>
    <row r="17" spans="1:7" x14ac:dyDescent="0.35">
      <c r="B17" t="s">
        <v>17</v>
      </c>
    </row>
    <row r="18" spans="1:7" x14ac:dyDescent="0.35">
      <c r="B18" t="s">
        <v>18</v>
      </c>
    </row>
    <row r="19" spans="1:7" x14ac:dyDescent="0.35">
      <c r="B19" t="s">
        <v>19</v>
      </c>
    </row>
    <row r="20" spans="1:7" x14ac:dyDescent="0.35">
      <c r="B20" t="s">
        <v>20</v>
      </c>
    </row>
    <row r="21" spans="1:7" x14ac:dyDescent="0.35">
      <c r="B21" t="s">
        <v>21</v>
      </c>
    </row>
    <row r="22" spans="1:7" x14ac:dyDescent="0.35">
      <c r="B22" t="s">
        <v>22</v>
      </c>
    </row>
    <row r="23" spans="1:7" x14ac:dyDescent="0.35">
      <c r="B23" t="s">
        <v>23</v>
      </c>
    </row>
    <row r="24" spans="1:7" x14ac:dyDescent="0.35">
      <c r="B24" t="s">
        <v>24</v>
      </c>
    </row>
    <row r="25" spans="1:7" x14ac:dyDescent="0.35">
      <c r="B25" t="s">
        <v>25</v>
      </c>
    </row>
    <row r="26" spans="1:7" x14ac:dyDescent="0.35">
      <c r="B26" t="s">
        <v>26</v>
      </c>
    </row>
    <row r="27" spans="1:7" x14ac:dyDescent="0.35">
      <c r="B27" t="s">
        <v>27</v>
      </c>
    </row>
    <row r="28" spans="1:7" x14ac:dyDescent="0.35">
      <c r="B28" t="s">
        <v>28</v>
      </c>
    </row>
    <row r="29" spans="1:7" x14ac:dyDescent="0.35">
      <c r="B29" t="s">
        <v>29</v>
      </c>
    </row>
    <row r="30" spans="1:7" x14ac:dyDescent="0.35">
      <c r="B30" t="s">
        <v>30</v>
      </c>
    </row>
    <row r="32" spans="1:7" ht="17" x14ac:dyDescent="0.4">
      <c r="A32" s="1" t="s">
        <v>86</v>
      </c>
      <c r="B32" s="1"/>
      <c r="C32" s="1"/>
      <c r="D32" s="1"/>
      <c r="E32" s="1"/>
      <c r="F32" s="1"/>
      <c r="G32" s="1"/>
    </row>
    <row r="33" spans="1:2" x14ac:dyDescent="0.35">
      <c r="A33" t="s">
        <v>1</v>
      </c>
      <c r="B33" t="s">
        <v>86</v>
      </c>
    </row>
    <row r="34" spans="1:2" x14ac:dyDescent="0.35">
      <c r="A34" t="s">
        <v>2</v>
      </c>
      <c r="B34" t="s">
        <v>87</v>
      </c>
    </row>
    <row r="35" spans="1:2" x14ac:dyDescent="0.35">
      <c r="A35" t="s">
        <v>4</v>
      </c>
      <c r="B35" t="s">
        <v>88</v>
      </c>
    </row>
    <row r="36" spans="1:2" x14ac:dyDescent="0.35">
      <c r="A36" t="s">
        <v>6</v>
      </c>
      <c r="B36" t="s">
        <v>89</v>
      </c>
    </row>
    <row r="37" spans="1:2" x14ac:dyDescent="0.35">
      <c r="B37" t="s">
        <v>90</v>
      </c>
    </row>
    <row r="38" spans="1:2" x14ac:dyDescent="0.35">
      <c r="B38" t="s">
        <v>91</v>
      </c>
    </row>
    <row r="39" spans="1:2" x14ac:dyDescent="0.35">
      <c r="B39" t="s">
        <v>92</v>
      </c>
    </row>
    <row r="40" spans="1:2" x14ac:dyDescent="0.35">
      <c r="B40" t="s">
        <v>93</v>
      </c>
    </row>
    <row r="41" spans="1:2" x14ac:dyDescent="0.35">
      <c r="B41" t="s">
        <v>94</v>
      </c>
    </row>
    <row r="42" spans="1:2" x14ac:dyDescent="0.35">
      <c r="B42" t="s">
        <v>95</v>
      </c>
    </row>
    <row r="43" spans="1:2" x14ac:dyDescent="0.35">
      <c r="B43" t="s">
        <v>96</v>
      </c>
    </row>
    <row r="44" spans="1:2" x14ac:dyDescent="0.35">
      <c r="B44" t="s">
        <v>97</v>
      </c>
    </row>
    <row r="45" spans="1:2" x14ac:dyDescent="0.35">
      <c r="B45" t="s">
        <v>98</v>
      </c>
    </row>
    <row r="46" spans="1:2" x14ac:dyDescent="0.35">
      <c r="B46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topLeftCell="A41" zoomScale="78" zoomScaleNormal="100" workbookViewId="0">
      <selection activeCell="E62" sqref="E62"/>
    </sheetView>
  </sheetViews>
  <sheetFormatPr defaultRowHeight="14.5" x14ac:dyDescent="0.35"/>
  <cols>
    <col min="1" max="2" width="20.7265625" customWidth="1"/>
  </cols>
  <sheetData>
    <row r="1" spans="1:7" ht="17" x14ac:dyDescent="0.4">
      <c r="A1" s="1" t="s">
        <v>31</v>
      </c>
      <c r="B1" s="1"/>
      <c r="C1" s="1"/>
      <c r="D1" s="1"/>
      <c r="E1" s="1"/>
      <c r="F1" s="1"/>
      <c r="G1" s="1"/>
    </row>
    <row r="2" spans="1:7" x14ac:dyDescent="0.35">
      <c r="A2" t="s">
        <v>32</v>
      </c>
      <c r="B2" t="s">
        <v>33</v>
      </c>
    </row>
    <row r="3" spans="1:7" x14ac:dyDescent="0.35">
      <c r="A3" t="s">
        <v>34</v>
      </c>
      <c r="B3" t="s">
        <v>35</v>
      </c>
    </row>
    <row r="4" spans="1:7" x14ac:dyDescent="0.35">
      <c r="A4" t="s">
        <v>36</v>
      </c>
      <c r="B4" t="s">
        <v>37</v>
      </c>
    </row>
    <row r="5" spans="1:7" x14ac:dyDescent="0.35">
      <c r="A5" t="s">
        <v>38</v>
      </c>
      <c r="B5" t="s">
        <v>39</v>
      </c>
    </row>
    <row r="6" spans="1:7" x14ac:dyDescent="0.35">
      <c r="A6" t="s">
        <v>40</v>
      </c>
      <c r="B6" t="s">
        <v>41</v>
      </c>
    </row>
    <row r="7" spans="1:7" x14ac:dyDescent="0.35">
      <c r="A7" t="s">
        <v>42</v>
      </c>
      <c r="B7" t="s">
        <v>43</v>
      </c>
    </row>
    <row r="8" spans="1:7" x14ac:dyDescent="0.35">
      <c r="A8" t="s">
        <v>44</v>
      </c>
      <c r="B8" t="s">
        <v>45</v>
      </c>
    </row>
    <row r="9" spans="1:7" x14ac:dyDescent="0.35">
      <c r="A9" t="s">
        <v>46</v>
      </c>
      <c r="B9" t="s">
        <v>47</v>
      </c>
    </row>
    <row r="10" spans="1:7" x14ac:dyDescent="0.35">
      <c r="A10" t="s">
        <v>48</v>
      </c>
      <c r="B10" t="s">
        <v>49</v>
      </c>
    </row>
    <row r="12" spans="1:7" ht="17" x14ac:dyDescent="0.4">
      <c r="A12" s="1" t="s">
        <v>69</v>
      </c>
      <c r="B12" s="1"/>
      <c r="C12" s="1"/>
      <c r="D12" s="1"/>
      <c r="E12" s="1"/>
      <c r="F12" s="1"/>
      <c r="G12" s="1"/>
    </row>
    <row r="13" spans="1:7" x14ac:dyDescent="0.35">
      <c r="A13" t="s">
        <v>32</v>
      </c>
      <c r="B13" t="s">
        <v>70</v>
      </c>
    </row>
    <row r="14" spans="1:7" x14ac:dyDescent="0.35">
      <c r="A14" t="s">
        <v>34</v>
      </c>
      <c r="B14" t="s">
        <v>71</v>
      </c>
    </row>
    <row r="15" spans="1:7" x14ac:dyDescent="0.35">
      <c r="A15" t="s">
        <v>36</v>
      </c>
      <c r="B15" t="s">
        <v>72</v>
      </c>
    </row>
    <row r="16" spans="1:7" x14ac:dyDescent="0.35">
      <c r="A16" t="s">
        <v>38</v>
      </c>
      <c r="B16" t="s">
        <v>73</v>
      </c>
    </row>
    <row r="17" spans="1:7" x14ac:dyDescent="0.35">
      <c r="A17" t="s">
        <v>40</v>
      </c>
      <c r="B17" t="s">
        <v>74</v>
      </c>
    </row>
    <row r="18" spans="1:7" x14ac:dyDescent="0.35">
      <c r="A18" t="s">
        <v>42</v>
      </c>
      <c r="B18" t="s">
        <v>75</v>
      </c>
    </row>
    <row r="19" spans="1:7" x14ac:dyDescent="0.35">
      <c r="A19" t="s">
        <v>44</v>
      </c>
      <c r="B19" t="s">
        <v>76</v>
      </c>
    </row>
    <row r="20" spans="1:7" x14ac:dyDescent="0.35">
      <c r="A20" t="s">
        <v>48</v>
      </c>
      <c r="B20" t="s">
        <v>77</v>
      </c>
    </row>
    <row r="21" spans="1:7" x14ac:dyDescent="0.35">
      <c r="A21" t="s">
        <v>78</v>
      </c>
      <c r="B21" t="str">
        <f>HYPERLINK("http://dx.doi.org/10.1016/j.ces.2017.10.017","10.1016/j.ces.2017.10.017")</f>
        <v>10.1016/j.ces.2017.10.017</v>
      </c>
    </row>
    <row r="23" spans="1:7" ht="17" x14ac:dyDescent="0.4">
      <c r="A23" s="1" t="s">
        <v>100</v>
      </c>
      <c r="B23" s="1"/>
      <c r="C23" s="1"/>
      <c r="D23" s="1"/>
      <c r="E23" s="1"/>
      <c r="F23" s="1"/>
      <c r="G23" s="1"/>
    </row>
    <row r="24" spans="1:7" x14ac:dyDescent="0.35">
      <c r="A24" t="s">
        <v>32</v>
      </c>
      <c r="B24" t="s">
        <v>101</v>
      </c>
    </row>
    <row r="25" spans="1:7" x14ac:dyDescent="0.35">
      <c r="A25" t="s">
        <v>102</v>
      </c>
      <c r="B25" t="s">
        <v>103</v>
      </c>
    </row>
    <row r="26" spans="1:7" x14ac:dyDescent="0.35">
      <c r="A26" t="s">
        <v>34</v>
      </c>
      <c r="B26" t="s">
        <v>104</v>
      </c>
    </row>
    <row r="27" spans="1:7" x14ac:dyDescent="0.35">
      <c r="A27" t="s">
        <v>42</v>
      </c>
      <c r="B27" t="s">
        <v>105</v>
      </c>
    </row>
    <row r="28" spans="1:7" x14ac:dyDescent="0.35">
      <c r="A28" t="s">
        <v>44</v>
      </c>
      <c r="B28" t="s">
        <v>106</v>
      </c>
    </row>
    <row r="29" spans="1:7" x14ac:dyDescent="0.35">
      <c r="A29" t="s">
        <v>46</v>
      </c>
      <c r="B29" t="s">
        <v>47</v>
      </c>
    </row>
    <row r="31" spans="1:7" ht="17" x14ac:dyDescent="0.4">
      <c r="A31" s="1" t="s">
        <v>113</v>
      </c>
      <c r="B31" s="1"/>
      <c r="C31" s="1"/>
      <c r="D31" s="1"/>
      <c r="E31" s="1"/>
      <c r="F31" s="1"/>
      <c r="G31" s="1"/>
    </row>
    <row r="32" spans="1:7" x14ac:dyDescent="0.35">
      <c r="A32" t="s">
        <v>32</v>
      </c>
      <c r="B32" t="s">
        <v>114</v>
      </c>
    </row>
    <row r="33" spans="1:7" x14ac:dyDescent="0.35">
      <c r="A33" t="s">
        <v>34</v>
      </c>
      <c r="B33" t="s">
        <v>115</v>
      </c>
    </row>
    <row r="34" spans="1:7" x14ac:dyDescent="0.35">
      <c r="A34" t="s">
        <v>36</v>
      </c>
      <c r="B34" t="s">
        <v>116</v>
      </c>
    </row>
    <row r="35" spans="1:7" x14ac:dyDescent="0.35">
      <c r="A35" t="s">
        <v>38</v>
      </c>
      <c r="B35" t="s">
        <v>117</v>
      </c>
    </row>
    <row r="36" spans="1:7" x14ac:dyDescent="0.35">
      <c r="A36" t="s">
        <v>40</v>
      </c>
      <c r="B36" t="s">
        <v>118</v>
      </c>
    </row>
    <row r="37" spans="1:7" x14ac:dyDescent="0.35">
      <c r="A37" t="s">
        <v>42</v>
      </c>
      <c r="B37" t="s">
        <v>119</v>
      </c>
    </row>
    <row r="38" spans="1:7" x14ac:dyDescent="0.35">
      <c r="A38" t="s">
        <v>44</v>
      </c>
      <c r="B38" t="s">
        <v>120</v>
      </c>
    </row>
    <row r="39" spans="1:7" x14ac:dyDescent="0.35">
      <c r="A39" t="s">
        <v>48</v>
      </c>
      <c r="B39" t="s">
        <v>121</v>
      </c>
    </row>
    <row r="40" spans="1:7" x14ac:dyDescent="0.35">
      <c r="A40" t="s">
        <v>78</v>
      </c>
      <c r="B40" t="str">
        <f>HYPERLINK("http://dx.doi.org/10.1016/0021-9614(85)90101-6","10.1016/0021-9614(85)90101-6")</f>
        <v>10.1016/0021-9614(85)90101-6</v>
      </c>
    </row>
    <row r="42" spans="1:7" ht="17" x14ac:dyDescent="0.4">
      <c r="A42" s="1" t="s">
        <v>128</v>
      </c>
      <c r="B42" s="1"/>
      <c r="C42" s="1"/>
      <c r="D42" s="1"/>
      <c r="E42" s="1"/>
      <c r="F42" s="1"/>
      <c r="G42" s="1"/>
    </row>
    <row r="43" spans="1:7" x14ac:dyDescent="0.35">
      <c r="A43" t="s">
        <v>32</v>
      </c>
      <c r="B43" t="s">
        <v>129</v>
      </c>
    </row>
    <row r="44" spans="1:7" x14ac:dyDescent="0.35">
      <c r="A44" t="s">
        <v>34</v>
      </c>
      <c r="B44" t="s">
        <v>130</v>
      </c>
    </row>
    <row r="45" spans="1:7" x14ac:dyDescent="0.35">
      <c r="A45" t="s">
        <v>36</v>
      </c>
      <c r="B45" t="s">
        <v>131</v>
      </c>
    </row>
    <row r="46" spans="1:7" x14ac:dyDescent="0.35">
      <c r="A46" t="s">
        <v>38</v>
      </c>
      <c r="B46" t="s">
        <v>132</v>
      </c>
    </row>
    <row r="47" spans="1:7" x14ac:dyDescent="0.35">
      <c r="A47" t="s">
        <v>40</v>
      </c>
      <c r="B47" t="s">
        <v>133</v>
      </c>
    </row>
    <row r="48" spans="1:7" x14ac:dyDescent="0.35">
      <c r="A48" t="s">
        <v>134</v>
      </c>
      <c r="B48" t="s">
        <v>135</v>
      </c>
    </row>
    <row r="49" spans="1:7" x14ac:dyDescent="0.35">
      <c r="A49" t="s">
        <v>42</v>
      </c>
      <c r="B49" t="s">
        <v>136</v>
      </c>
    </row>
    <row r="50" spans="1:7" x14ac:dyDescent="0.35">
      <c r="A50" t="s">
        <v>44</v>
      </c>
      <c r="B50" t="s">
        <v>137</v>
      </c>
    </row>
    <row r="51" spans="1:7" x14ac:dyDescent="0.35">
      <c r="A51" t="s">
        <v>46</v>
      </c>
      <c r="B51" t="s">
        <v>47</v>
      </c>
    </row>
    <row r="52" spans="1:7" x14ac:dyDescent="0.35">
      <c r="A52" t="s">
        <v>48</v>
      </c>
      <c r="B52" t="s">
        <v>138</v>
      </c>
    </row>
    <row r="53" spans="1:7" x14ac:dyDescent="0.35">
      <c r="A53" t="s">
        <v>78</v>
      </c>
      <c r="B53" t="str">
        <f>HYPERLINK("http://dx.doi.org/10.1002/aic.690290618","10.1002/aic.690290618")</f>
        <v>10.1002/aic.690290618</v>
      </c>
    </row>
    <row r="55" spans="1:7" ht="17" x14ac:dyDescent="0.4">
      <c r="A55" s="21" t="s">
        <v>179</v>
      </c>
      <c r="B55" s="21"/>
      <c r="C55" s="21"/>
      <c r="D55" s="21"/>
      <c r="E55" s="21"/>
      <c r="F55" s="21"/>
      <c r="G55" s="21"/>
    </row>
    <row r="56" spans="1:7" x14ac:dyDescent="0.35">
      <c r="A56" t="s">
        <v>32</v>
      </c>
      <c r="B56" t="s">
        <v>180</v>
      </c>
    </row>
    <row r="57" spans="1:7" x14ac:dyDescent="0.35">
      <c r="A57" t="s">
        <v>34</v>
      </c>
      <c r="B57" t="s">
        <v>181</v>
      </c>
    </row>
    <row r="58" spans="1:7" x14ac:dyDescent="0.35">
      <c r="A58" t="s">
        <v>36</v>
      </c>
      <c r="B58" t="s">
        <v>182</v>
      </c>
    </row>
    <row r="59" spans="1:7" x14ac:dyDescent="0.35">
      <c r="A59" t="s">
        <v>38</v>
      </c>
      <c r="B59" t="s">
        <v>183</v>
      </c>
    </row>
    <row r="60" spans="1:7" x14ac:dyDescent="0.35">
      <c r="A60" t="s">
        <v>40</v>
      </c>
      <c r="B60" t="s">
        <v>184</v>
      </c>
    </row>
    <row r="61" spans="1:7" x14ac:dyDescent="0.35">
      <c r="A61" t="s">
        <v>134</v>
      </c>
      <c r="B61" t="s">
        <v>185</v>
      </c>
    </row>
    <row r="62" spans="1:7" x14ac:dyDescent="0.35">
      <c r="A62" t="s">
        <v>42</v>
      </c>
      <c r="B62" t="s">
        <v>186</v>
      </c>
    </row>
    <row r="63" spans="1:7" x14ac:dyDescent="0.35">
      <c r="A63" t="s">
        <v>44</v>
      </c>
      <c r="B63" t="s">
        <v>137</v>
      </c>
    </row>
    <row r="64" spans="1:7" x14ac:dyDescent="0.35">
      <c r="A64" t="s">
        <v>46</v>
      </c>
      <c r="B64" t="s">
        <v>47</v>
      </c>
    </row>
    <row r="65" spans="1:2" x14ac:dyDescent="0.35">
      <c r="A65" t="s">
        <v>48</v>
      </c>
      <c r="B65" t="s">
        <v>187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BF5FF210B4BF47BF61C34FEF160D40" ma:contentTypeVersion="12" ma:contentTypeDescription="Create a new document." ma:contentTypeScope="" ma:versionID="8493fb9221673a01a0d2adc7aa6885a4">
  <xsd:schema xmlns:xsd="http://www.w3.org/2001/XMLSchema" xmlns:xs="http://www.w3.org/2001/XMLSchema" xmlns:p="http://schemas.microsoft.com/office/2006/metadata/properties" xmlns:ns2="101600c9-f285-450a-bc84-0fc5a36a6ef3" xmlns:ns3="803ed2a5-7e87-42ae-9664-afb5c14e021c" targetNamespace="http://schemas.microsoft.com/office/2006/metadata/properties" ma:root="true" ma:fieldsID="d0d3cec8d9ee50e727359cdf1758f699" ns2:_="" ns3:_="">
    <xsd:import namespace="101600c9-f285-450a-bc84-0fc5a36a6ef3"/>
    <xsd:import namespace="803ed2a5-7e87-42ae-9664-afb5c14e0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600c9-f285-450a-bc84-0fc5a36a6e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ed2a5-7e87-42ae-9664-afb5c14e02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b7d1aa2-6427-4598-a0c9-d60930ebba6e}" ma:internalName="TaxCatchAll" ma:showField="CatchAllData" ma:web="803ed2a5-7e87-42ae-9664-afb5c14e02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3ed2a5-7e87-42ae-9664-afb5c14e021c" xsi:nil="true"/>
    <lcf76f155ced4ddcb4097134ff3c332f xmlns="101600c9-f285-450a-bc84-0fc5a36a6e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3F497F-25A2-4710-9550-629F82FC4F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270679-EBB7-4493-8C0B-F3F57EC3B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600c9-f285-450a-bc84-0fc5a36a6ef3"/>
    <ds:schemaRef ds:uri="803ed2a5-7e87-42ae-9664-afb5c14e02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5E5163-C85B-40ED-86AA-59B923F8E2B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803ed2a5-7e87-42ae-9664-afb5c14e021c"/>
    <ds:schemaRef ds:uri="http://purl.org/dc/dcmitype/"/>
    <ds:schemaRef ds:uri="101600c9-f285-450a-bc84-0fc5a36a6ef3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Best Model</vt:lpstr>
      <vt:lpstr>Water_Furfural_VLE</vt:lpstr>
      <vt:lpstr>Water_Furfural_LLE</vt:lpstr>
      <vt:lpstr>Benzene_Furfural_VLE</vt:lpstr>
      <vt:lpstr>Benzene_Furfural_Enthalpy_LLE</vt:lpstr>
      <vt:lpstr>Benzene_Water_VLE</vt:lpstr>
      <vt:lpstr>Benzene_Water_LLE</vt:lpstr>
      <vt:lpstr>Components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Goh, Braxton</cp:lastModifiedBy>
  <dcterms:created xsi:type="dcterms:W3CDTF">2025-02-16T16:18:26Z</dcterms:created>
  <dcterms:modified xsi:type="dcterms:W3CDTF">2025-02-17T10:23:46Z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0x010100ACBF5FF210B4BF47BF61C34FEF160D40</vt:lpwstr>
  </property>
  <property fmtid="{D5CDD505-2E9C-101B-9397-08002B2CF9AE}" pid="3" name="MediaServiceImageTags">
    <vt:lpwstr/>
  </property>
</Properties>
</file>